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5" windowWidth="16485" windowHeight="4620" tabRatio="601"/>
  </bookViews>
  <sheets>
    <sheet name="指標－１" sheetId="7" r:id="rId1"/>
    <sheet name="指標－２" sheetId="2" r:id="rId2"/>
    <sheet name="指標－３" sheetId="3" r:id="rId3"/>
    <sheet name="指標－４" sheetId="6" r:id="rId4"/>
  </sheets>
  <definedNames>
    <definedName name="_xlnm.Print_Area" localSheetId="0">'指標－１'!$A$1:$L$55</definedName>
    <definedName name="_xlnm.Print_Area" localSheetId="1">'指標－２'!$A$1:$O$61</definedName>
    <definedName name="_xlnm.Print_Area" localSheetId="2">'指標－３'!$A$1:$O$62</definedName>
    <definedName name="_xlnm.Print_Area" localSheetId="3">'指標－４'!$A$1:$J$62</definedName>
  </definedNames>
  <calcPr calcId="145621"/>
</workbook>
</file>

<file path=xl/calcChain.xml><?xml version="1.0" encoding="utf-8"?>
<calcChain xmlns="http://schemas.openxmlformats.org/spreadsheetml/2006/main">
  <c r="M11" i="7" l="1"/>
  <c r="H25" i="6" l="1"/>
  <c r="H26" i="6"/>
  <c r="G26" i="6"/>
  <c r="G25" i="6"/>
  <c r="F25" i="6"/>
  <c r="F28" i="3"/>
  <c r="D27" i="2"/>
  <c r="E25" i="7"/>
  <c r="M24" i="7" l="1"/>
  <c r="N24" i="7"/>
  <c r="O24" i="7"/>
  <c r="F25" i="7"/>
  <c r="H25" i="7"/>
  <c r="I25" i="7"/>
  <c r="L25" i="7"/>
  <c r="M25" i="7"/>
  <c r="E26" i="7"/>
  <c r="F26" i="7"/>
  <c r="H26" i="7"/>
  <c r="I26" i="7"/>
  <c r="L26" i="7"/>
  <c r="M26" i="7"/>
  <c r="F10" i="6"/>
  <c r="R27" i="2"/>
  <c r="Q28" i="2"/>
  <c r="Q27" i="2"/>
  <c r="F27" i="3" l="1"/>
  <c r="L27" i="2"/>
  <c r="O28" i="2"/>
  <c r="I27" i="2"/>
  <c r="I28" i="2"/>
  <c r="J27" i="2"/>
  <c r="J28" i="2"/>
  <c r="N27" i="2"/>
  <c r="M25" i="6"/>
  <c r="M24" i="6"/>
  <c r="L26" i="6"/>
  <c r="K26" i="6"/>
  <c r="L25" i="6"/>
  <c r="K25" i="6"/>
  <c r="L2" i="2"/>
  <c r="P28" i="2"/>
  <c r="R28" i="3"/>
  <c r="R27" i="3"/>
  <c r="Q28" i="3"/>
  <c r="Q27" i="3"/>
  <c r="P28" i="3"/>
  <c r="P27" i="3"/>
  <c r="S28" i="2"/>
  <c r="R28" i="2"/>
  <c r="S27" i="2"/>
  <c r="J26" i="6"/>
  <c r="I26" i="6"/>
  <c r="F26" i="6"/>
  <c r="J25" i="6"/>
  <c r="I25" i="6"/>
  <c r="N28" i="2"/>
  <c r="L28" i="2"/>
  <c r="O27" i="2"/>
  <c r="H2" i="6"/>
  <c r="L2" i="3"/>
  <c r="G26" i="3"/>
</calcChain>
</file>

<file path=xl/sharedStrings.xml><?xml version="1.0" encoding="utf-8"?>
<sst xmlns="http://schemas.openxmlformats.org/spreadsheetml/2006/main" count="342" uniqueCount="221">
  <si>
    <t>世　　帯</t>
  </si>
  <si>
    <t>世帯数</t>
  </si>
  <si>
    <t>人口総数</t>
  </si>
  <si>
    <t>自　　然　　動　　態</t>
  </si>
  <si>
    <t xml:space="preserve"> 年月</t>
  </si>
  <si>
    <t>出　生</t>
  </si>
  <si>
    <t>死　亡</t>
  </si>
  <si>
    <t>自然増減</t>
  </si>
  <si>
    <t>転　入</t>
  </si>
  <si>
    <t>転　出</t>
  </si>
  <si>
    <t>社会増減</t>
  </si>
  <si>
    <t>世帯</t>
  </si>
  <si>
    <t>人</t>
  </si>
  <si>
    <t>－</t>
  </si>
  <si>
    <t>資料出所</t>
  </si>
  <si>
    <t>全産業平均</t>
  </si>
  <si>
    <t>職　　業　　紹　　介</t>
  </si>
  <si>
    <t>雇用保険</t>
  </si>
  <si>
    <t>現金給与総額</t>
  </si>
  <si>
    <t>離職率</t>
  </si>
  <si>
    <t>新規求職</t>
  </si>
  <si>
    <t>新規求人</t>
  </si>
  <si>
    <t>（県内）</t>
  </si>
  <si>
    <t>円</t>
  </si>
  <si>
    <t>％</t>
  </si>
  <si>
    <t>倍</t>
  </si>
  <si>
    <t>消費支出</t>
  </si>
  <si>
    <t>鉱工業</t>
  </si>
  <si>
    <t>製造工業</t>
  </si>
  <si>
    <t>企　業　倒　産</t>
  </si>
  <si>
    <t>大型小売店</t>
  </si>
  <si>
    <t>負債総額</t>
  </si>
  <si>
    <t>百万円</t>
  </si>
  <si>
    <t>件</t>
  </si>
  <si>
    <t>万円</t>
  </si>
  <si>
    <t>乗 用 車</t>
  </si>
  <si>
    <t>（新車）</t>
  </si>
  <si>
    <t>販売台数</t>
  </si>
  <si>
    <t>台</t>
  </si>
  <si>
    <t>床面積</t>
  </si>
  <si>
    <t>電　　　灯</t>
  </si>
  <si>
    <t>電　　　力</t>
  </si>
  <si>
    <t>の合計</t>
  </si>
  <si>
    <t>戸</t>
  </si>
  <si>
    <t>千kWh</t>
  </si>
  <si>
    <t>区分</t>
    <phoneticPr fontId="2"/>
  </si>
  <si>
    <t>総　合</t>
    <phoneticPr fontId="2"/>
  </si>
  <si>
    <t>備　　考</t>
    <phoneticPr fontId="2"/>
  </si>
  <si>
    <t>「－」該当なし  「X」秘匿値  「…」不詳  「△」マイナス  「p」速報値  「r」修正値</t>
    <phoneticPr fontId="2"/>
  </si>
  <si>
    <t>県調査統計課</t>
    <rPh sb="1" eb="3">
      <t>チョウサ</t>
    </rPh>
    <rPh sb="3" eb="6">
      <t>トウケイカ</t>
    </rPh>
    <phoneticPr fontId="2"/>
  </si>
  <si>
    <t>備　　考</t>
    <phoneticPr fontId="2"/>
  </si>
  <si>
    <t>全国</t>
    <rPh sb="0" eb="2">
      <t>ゼンコク</t>
    </rPh>
    <phoneticPr fontId="2"/>
  </si>
  <si>
    <t>秋田県</t>
    <rPh sb="0" eb="3">
      <t>アキタケン</t>
    </rPh>
    <phoneticPr fontId="2"/>
  </si>
  <si>
    <t>区分</t>
    <phoneticPr fontId="2"/>
  </si>
  <si>
    <t>家　計　支　出</t>
    <phoneticPr fontId="2"/>
  </si>
  <si>
    <t>１世帯１カ月当たり</t>
    <phoneticPr fontId="2"/>
  </si>
  <si>
    <t>対前年
同月比</t>
    <phoneticPr fontId="2"/>
  </si>
  <si>
    <t>対前
月比</t>
    <phoneticPr fontId="2"/>
  </si>
  <si>
    <t>経済産業省</t>
    <phoneticPr fontId="2"/>
  </si>
  <si>
    <t>販  売  額</t>
    <phoneticPr fontId="2"/>
  </si>
  <si>
    <t>備　　考</t>
    <phoneticPr fontId="2"/>
  </si>
  <si>
    <t>件   数</t>
    <phoneticPr fontId="2"/>
  </si>
  <si>
    <t>総務省統計局</t>
    <rPh sb="0" eb="1">
      <t>フサ</t>
    </rPh>
    <rPh sb="1" eb="2">
      <t>ツトム</t>
    </rPh>
    <rPh sb="2" eb="3">
      <t>ショウ</t>
    </rPh>
    <rPh sb="3" eb="4">
      <t>オサム</t>
    </rPh>
    <rPh sb="4" eb="5">
      <t>ケイ</t>
    </rPh>
    <rPh sb="5" eb="6">
      <t>キョク</t>
    </rPh>
    <phoneticPr fontId="2"/>
  </si>
  <si>
    <t>消費者物価指数</t>
    <phoneticPr fontId="2"/>
  </si>
  <si>
    <t>鉱　工　業　生　産　指　数</t>
    <phoneticPr fontId="2"/>
  </si>
  <si>
    <t>着工建築物</t>
    <rPh sb="0" eb="1">
      <t>キ</t>
    </rPh>
    <rPh sb="1" eb="2">
      <t>コウ</t>
    </rPh>
    <rPh sb="2" eb="3">
      <t>ダテ</t>
    </rPh>
    <phoneticPr fontId="2"/>
  </si>
  <si>
    <t>秋田市</t>
    <rPh sb="0" eb="3">
      <t>アキタシ</t>
    </rPh>
    <phoneticPr fontId="2"/>
  </si>
  <si>
    <t>秋田県</t>
    <phoneticPr fontId="2"/>
  </si>
  <si>
    <t>全国</t>
    <phoneticPr fontId="2"/>
  </si>
  <si>
    <t>東北経済
産業局</t>
    <phoneticPr fontId="2"/>
  </si>
  <si>
    <t>着工新設</t>
    <phoneticPr fontId="2"/>
  </si>
  <si>
    <t>住宅戸数</t>
    <phoneticPr fontId="2"/>
  </si>
  <si>
    <t>電力消費量</t>
    <phoneticPr fontId="2"/>
  </si>
  <si>
    <t>東北電力秋田支店</t>
    <phoneticPr fontId="2"/>
  </si>
  <si>
    <t>有効求人
倍率</t>
    <rPh sb="5" eb="7">
      <t>バイリツ</t>
    </rPh>
    <phoneticPr fontId="2"/>
  </si>
  <si>
    <t>賃　　　　金</t>
    <rPh sb="0" eb="1">
      <t>チン</t>
    </rPh>
    <rPh sb="5" eb="6">
      <t>キン</t>
    </rPh>
    <phoneticPr fontId="2"/>
  </si>
  <si>
    <t>雇　　　用</t>
    <rPh sb="0" eb="1">
      <t>ヤトイ</t>
    </rPh>
    <rPh sb="4" eb="5">
      <t>ヨウ</t>
    </rPh>
    <phoneticPr fontId="2"/>
  </si>
  <si>
    <t>物　　　価　</t>
    <phoneticPr fontId="2"/>
  </si>
  <si>
    <t>受給者</t>
    <phoneticPr fontId="2"/>
  </si>
  <si>
    <t>実人員</t>
    <rPh sb="0" eb="3">
      <t>ジツジンイン</t>
    </rPh>
    <phoneticPr fontId="2"/>
  </si>
  <si>
    <t>食　料</t>
    <rPh sb="0" eb="1">
      <t>ショク</t>
    </rPh>
    <rPh sb="2" eb="3">
      <t>リョウ</t>
    </rPh>
    <phoneticPr fontId="2"/>
  </si>
  <si>
    <t>（1人1カ月）</t>
    <phoneticPr fontId="2"/>
  </si>
  <si>
    <t>区分</t>
    <phoneticPr fontId="2"/>
  </si>
  <si>
    <t>社　　会　　動　　態</t>
    <phoneticPr fontId="2"/>
  </si>
  <si>
    <t xml:space="preserve"> 年月</t>
    <phoneticPr fontId="2"/>
  </si>
  <si>
    <t>「－」該当なし  「X」秘匿値  「…」不詳  「△」マイナス  「p」速報値  「r」修正値</t>
    <phoneticPr fontId="2"/>
  </si>
  <si>
    <t>人口増減</t>
    <rPh sb="0" eb="2">
      <t>ジンコウ</t>
    </rPh>
    <rPh sb="2" eb="4">
      <t>ゾウゲン</t>
    </rPh>
    <phoneticPr fontId="2"/>
  </si>
  <si>
    <t>常用雇用指　　数</t>
    <rPh sb="0" eb="2">
      <t>ジョウヨウ</t>
    </rPh>
    <phoneticPr fontId="2"/>
  </si>
  <si>
    <t>実質賃金指　　数</t>
    <rPh sb="4" eb="5">
      <t>ユビ</t>
    </rPh>
    <rPh sb="7" eb="8">
      <t>スウ</t>
    </rPh>
    <phoneticPr fontId="2"/>
  </si>
  <si>
    <t>入職率</t>
    <rPh sb="0" eb="1">
      <t>ハイ</t>
    </rPh>
    <phoneticPr fontId="2"/>
  </si>
  <si>
    <t>秋田県自動車    販売店協会</t>
    <phoneticPr fontId="2"/>
  </si>
  <si>
    <t>県建築住宅課</t>
    <rPh sb="0" eb="1">
      <t>ケン</t>
    </rPh>
    <rPh sb="1" eb="3">
      <t>ケンチク</t>
    </rPh>
    <rPh sb="3" eb="5">
      <t>ジュウタク</t>
    </rPh>
    <rPh sb="5" eb="6">
      <t>カ</t>
    </rPh>
    <phoneticPr fontId="2"/>
  </si>
  <si>
    <t>調査結果速報」による。</t>
    <rPh sb="0" eb="2">
      <t>チョウサ</t>
    </rPh>
    <rPh sb="2" eb="4">
      <t>ケッカ</t>
    </rPh>
    <rPh sb="4" eb="6">
      <t>ソクホウ</t>
    </rPh>
    <phoneticPr fontId="2"/>
  </si>
  <si>
    <t>登録）</t>
    <rPh sb="0" eb="2">
      <t>トウロク</t>
    </rPh>
    <phoneticPr fontId="2"/>
  </si>
  <si>
    <t>前月比増減率(%)</t>
    <rPh sb="3" eb="5">
      <t>ゾウゲン</t>
    </rPh>
    <rPh sb="5" eb="6">
      <t>リツ</t>
    </rPh>
    <phoneticPr fontId="2"/>
  </si>
  <si>
    <t>対前年同月比
増減率(%)</t>
    <rPh sb="7" eb="10">
      <t>ゾウゲンリツ</t>
    </rPh>
    <phoneticPr fontId="2"/>
  </si>
  <si>
    <t>対前年同月比増減率(%)</t>
    <rPh sb="6" eb="9">
      <t>ゾウゲンリツ</t>
    </rPh>
    <phoneticPr fontId="2"/>
  </si>
  <si>
    <t>対前年同月比増減率(%)</t>
    <rPh sb="6" eb="8">
      <t>ゾウゲン</t>
    </rPh>
    <rPh sb="8" eb="9">
      <t>リツ</t>
    </rPh>
    <phoneticPr fontId="2"/>
  </si>
  <si>
    <t>対前年同月比
増減率(%)</t>
    <rPh sb="7" eb="9">
      <t>ゾウゲン</t>
    </rPh>
    <rPh sb="9" eb="10">
      <t>リツ</t>
    </rPh>
    <phoneticPr fontId="2"/>
  </si>
  <si>
    <t>総務省統計局及び県調査統計課</t>
    <rPh sb="0" eb="3">
      <t>ソウムショウ</t>
    </rPh>
    <rPh sb="3" eb="6">
      <t>トウケイキョク</t>
    </rPh>
    <rPh sb="6" eb="7">
      <t>オヨ</t>
    </rPh>
    <rPh sb="9" eb="11">
      <t>チョウサ</t>
    </rPh>
    <rPh sb="11" eb="14">
      <t>トウケイカ</t>
    </rPh>
    <phoneticPr fontId="2"/>
  </si>
  <si>
    <t xml:space="preserve"> </t>
    <phoneticPr fontId="2"/>
  </si>
  <si>
    <t>5月</t>
  </si>
  <si>
    <t>4月</t>
  </si>
  <si>
    <t>・普通乗用、小型乗用、輸入車、軽乗用車の計
・｢車種別新車登録･届出台数｣による｡</t>
    <phoneticPr fontId="2"/>
  </si>
  <si>
    <t>・各年、各月は「建築着工統計</t>
    <rPh sb="1" eb="3">
      <t>カクネン</t>
    </rPh>
    <rPh sb="4" eb="6">
      <t>カクツキ</t>
    </rPh>
    <rPh sb="8" eb="10">
      <t>ケンチク</t>
    </rPh>
    <rPh sb="10" eb="12">
      <t>チャッコウ</t>
    </rPh>
    <rPh sb="12" eb="14">
      <t>トウケイ</t>
    </rPh>
    <phoneticPr fontId="2"/>
  </si>
  <si>
    <t>・秋田市内の標本調査</t>
    <rPh sb="4" eb="5">
      <t>ナイ</t>
    </rPh>
    <phoneticPr fontId="2"/>
  </si>
  <si>
    <t>・秋田市内の標本調査</t>
    <rPh sb="1" eb="4">
      <t>アキタシ</t>
    </rPh>
    <rPh sb="4" eb="5">
      <t>ナイ</t>
    </rPh>
    <rPh sb="6" eb="8">
      <t>ヒョウホン</t>
    </rPh>
    <rPh sb="8" eb="10">
      <t>チョウサ</t>
    </rPh>
    <phoneticPr fontId="2"/>
  </si>
  <si>
    <t>7月</t>
  </si>
  <si>
    <t>8月</t>
  </si>
  <si>
    <t>㎡</t>
    <phoneticPr fontId="2"/>
  </si>
  <si>
    <t>9月</t>
  </si>
  <si>
    <t>10月</t>
  </si>
  <si>
    <t>☆</t>
  </si>
  <si>
    <t>◎</t>
  </si>
  <si>
    <t>※</t>
  </si>
  <si>
    <t>◎6,863</t>
  </si>
  <si>
    <t>◎14,128</t>
  </si>
  <si>
    <t>◎△7,269</t>
  </si>
  <si>
    <t>◎12,878</t>
  </si>
  <si>
    <t>◎16,481</t>
  </si>
  <si>
    <t>◎△3,601</t>
  </si>
  <si>
    <t>11月</t>
  </si>
  <si>
    <t>12月</t>
  </si>
  <si>
    <t>総　合</t>
    <phoneticPr fontId="2"/>
  </si>
  <si>
    <t>全　国</t>
    <rPh sb="0" eb="1">
      <t>ゼン</t>
    </rPh>
    <rPh sb="2" eb="3">
      <t>クニ</t>
    </rPh>
    <phoneticPr fontId="2"/>
  </si>
  <si>
    <t>◎6,693</t>
  </si>
  <si>
    <t>◎14,604</t>
  </si>
  <si>
    <t>◎△7,917</t>
  </si>
  <si>
    <t>◎13,091</t>
  </si>
  <si>
    <t>◎15,940</t>
  </si>
  <si>
    <t>◎△3,222</t>
  </si>
  <si>
    <t>による。</t>
    <phoneticPr fontId="2"/>
  </si>
  <si>
    <t>・「電力情報(秋田支店版)」</t>
    <rPh sb="2" eb="4">
      <t>デンリョク</t>
    </rPh>
    <rPh sb="4" eb="6">
      <t>ジョウホウ</t>
    </rPh>
    <rPh sb="7" eb="9">
      <t>アキタ</t>
    </rPh>
    <rPh sb="9" eb="11">
      <t>シテン</t>
    </rPh>
    <rPh sb="11" eb="12">
      <t>バン</t>
    </rPh>
    <phoneticPr fontId="2"/>
  </si>
  <si>
    <t>秋田労働局職業安定部</t>
    <phoneticPr fontId="2"/>
  </si>
  <si>
    <t>・平成22年＝100</t>
  </si>
  <si>
    <t>　対前年同月比は原指数による。</t>
  </si>
  <si>
    <t>・各月及び対前月比は季節調整済指数、</t>
  </si>
  <si>
    <t>勤労者世帯＊</t>
    <phoneticPr fontId="2"/>
  </si>
  <si>
    <t xml:space="preserve"> 勤労者世帯</t>
    <rPh sb="4" eb="6">
      <t>セタイ</t>
    </rPh>
    <phoneticPr fontId="2"/>
  </si>
  <si>
    <t>　年報」による。</t>
  </si>
  <si>
    <t>・各年値は「家計調査</t>
  </si>
  <si>
    <t>・農林漁家世帯を含む。</t>
  </si>
  <si>
    <t>・「家計調査」による</t>
    <rPh sb="2" eb="4">
      <t>カケイ</t>
    </rPh>
    <rPh sb="4" eb="6">
      <t>チョウサ</t>
    </rPh>
    <phoneticPr fontId="2"/>
  </si>
  <si>
    <t xml:space="preserve"> *２人以上世帯のうち</t>
    <rPh sb="2" eb="4">
      <t>フタリ</t>
    </rPh>
    <rPh sb="3" eb="4">
      <t>ニン</t>
    </rPh>
    <phoneticPr fontId="2"/>
  </si>
  <si>
    <t>～３月）</t>
  </si>
  <si>
    <t>・各年の期間単位は年度（４月</t>
    <rPh sb="6" eb="8">
      <t>タンイ</t>
    </rPh>
    <rPh sb="13" eb="14">
      <t>ガツ</t>
    </rPh>
    <phoneticPr fontId="2"/>
  </si>
  <si>
    <t>－</t>
    <phoneticPr fontId="2"/>
  </si>
  <si>
    <t>「鉱工業生産指数」「秋田県鉱工業生産指数」による。</t>
    <rPh sb="1" eb="4">
      <t>コウコウギョウ</t>
    </rPh>
    <rPh sb="4" eb="6">
      <t>セイサン</t>
    </rPh>
    <rPh sb="6" eb="8">
      <t>シスウ</t>
    </rPh>
    <rPh sb="10" eb="13">
      <t>アキタケン</t>
    </rPh>
    <rPh sb="13" eb="16">
      <t>コウコウギョウ</t>
    </rPh>
    <rPh sb="16" eb="18">
      <t>セイサン</t>
    </rPh>
    <rPh sb="18" eb="20">
      <t>シスウ</t>
    </rPh>
    <phoneticPr fontId="2"/>
  </si>
  <si>
    <t>「平成22年基準消費者物価指数」による。</t>
    <rPh sb="1" eb="3">
      <t>ヘイセイ</t>
    </rPh>
    <rPh sb="5" eb="6">
      <t>ネン</t>
    </rPh>
    <rPh sb="6" eb="8">
      <t>キジュン</t>
    </rPh>
    <rPh sb="8" eb="11">
      <t>ショウヒシャ</t>
    </rPh>
    <rPh sb="11" eb="13">
      <t>ブッカ</t>
    </rPh>
    <rPh sb="13" eb="15">
      <t>シスウ</t>
    </rPh>
    <phoneticPr fontId="2"/>
  </si>
  <si>
    <t>・各年は対前年比</t>
    <rPh sb="1" eb="3">
      <t>カクネン</t>
    </rPh>
    <rPh sb="4" eb="5">
      <t>タイ</t>
    </rPh>
    <rPh sb="5" eb="8">
      <t>ゼンネンヒ</t>
    </rPh>
    <phoneticPr fontId="2"/>
  </si>
  <si>
    <t>・各年は対前年比（原指数による）</t>
    <phoneticPr fontId="2"/>
  </si>
  <si>
    <t>・各年は「商業販売統計年報」（経済産業省）による。
・各月は「東北地域大型小売店販売額動向」（全店舗）による。
・対前年同月比は既存店値との比較</t>
    <rPh sb="47" eb="50">
      <t>ゼンテンポ</t>
    </rPh>
    <rPh sb="70" eb="72">
      <t>ヒカク</t>
    </rPh>
    <phoneticPr fontId="2"/>
  </si>
  <si>
    <t xml:space="preserve">・「毎月勤労統計調査地方調査」による。
・規模５人以上の事業所
・指数は標本事業所の抽出替え(平成24年１月)によるギｬｯプ　　
　を時期を遡って修正したものである｡（平成22年＝100）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・全産業平均現金給与総額の実数については修正していない｡
・入職率・離職率の対前月比増減率は対前月差、対前年同月
　比増減率は対前年同月差である。
・実質賃金指数については、総務省で行っている「消費者物
　価指数」の秋田市の数値を使用して算出している。  </t>
    <rPh sb="2" eb="4">
      <t>マイツキ</t>
    </rPh>
    <rPh sb="4" eb="6">
      <t>キンロウ</t>
    </rPh>
    <rPh sb="6" eb="8">
      <t>トウケイ</t>
    </rPh>
    <rPh sb="8" eb="10">
      <t>チョウサ</t>
    </rPh>
    <rPh sb="10" eb="12">
      <t>チホウ</t>
    </rPh>
    <rPh sb="12" eb="14">
      <t>チョウサ</t>
    </rPh>
    <rPh sb="67" eb="69">
      <t>ジキ</t>
    </rPh>
    <rPh sb="643" eb="646">
      <t>ゼンサンギョウ</t>
    </rPh>
    <rPh sb="646" eb="648">
      <t>ヘイキン</t>
    </rPh>
    <rPh sb="648" eb="650">
      <t>ゲンキン</t>
    </rPh>
    <rPh sb="650" eb="652">
      <t>キュウヨ</t>
    </rPh>
    <rPh sb="652" eb="654">
      <t>ソウガク</t>
    </rPh>
    <rPh sb="672" eb="675">
      <t>ニュウショクリツ</t>
    </rPh>
    <rPh sb="684" eb="687">
      <t>ゾウゲンリツ</t>
    </rPh>
    <rPh sb="701" eb="704">
      <t>ゾウゲンリツ</t>
    </rPh>
    <rPh sb="717" eb="719">
      <t>ジッシツ</t>
    </rPh>
    <rPh sb="719" eb="721">
      <t>チンギン</t>
    </rPh>
    <rPh sb="721" eb="723">
      <t>シスウ</t>
    </rPh>
    <rPh sb="729" eb="732">
      <t>ソウムショウ</t>
    </rPh>
    <rPh sb="733" eb="734">
      <t>オコナ</t>
    </rPh>
    <rPh sb="739" eb="742">
      <t>ショウヒシャ</t>
    </rPh>
    <rPh sb="746" eb="748">
      <t>シスウ</t>
    </rPh>
    <rPh sb="750" eb="753">
      <t>アキタシ</t>
    </rPh>
    <rPh sb="754" eb="756">
      <t>スウチ</t>
    </rPh>
    <rPh sb="757" eb="759">
      <t>シヨウ</t>
    </rPh>
    <rPh sb="761" eb="763">
      <t>サンシュツ</t>
    </rPh>
    <phoneticPr fontId="2"/>
  </si>
  <si>
    <t>6月</t>
  </si>
  <si>
    <t>・平成22年=100</t>
    <rPh sb="1" eb="3">
      <t>ヘイセイ</t>
    </rPh>
    <rPh sb="5" eb="6">
      <t>ネン</t>
    </rPh>
    <phoneticPr fontId="2"/>
  </si>
  <si>
    <t>平成22年</t>
  </si>
  <si>
    <t>平成23年</t>
  </si>
  <si>
    <t>平成24年</t>
  </si>
  <si>
    <t>・「秋田県企業倒産状況」による。（負債額1,000万円以上）</t>
    <rPh sb="2" eb="5">
      <t>アキタケン</t>
    </rPh>
    <rPh sb="5" eb="7">
      <t>キギョウ</t>
    </rPh>
    <rPh sb="7" eb="9">
      <t>トウサン</t>
    </rPh>
    <rPh sb="9" eb="11">
      <t>ジョウキョウ</t>
    </rPh>
    <phoneticPr fontId="2"/>
  </si>
  <si>
    <t>平成26年1月</t>
    <rPh sb="0" eb="2">
      <t>ヘイセイ</t>
    </rPh>
    <rPh sb="4" eb="5">
      <t>ネン</t>
    </rPh>
    <phoneticPr fontId="2"/>
  </si>
  <si>
    <r>
      <rPr>
        <b/>
        <sz val="22"/>
        <rFont val="ＭＳ Ｐゴシック"/>
        <family val="3"/>
        <charset val="128"/>
      </rPr>
      <t>統計情報あきた</t>
    </r>
    <r>
      <rPr>
        <b/>
        <sz val="18"/>
        <rFont val="ＭＳ Ｐゴシック"/>
        <family val="3"/>
        <charset val="128"/>
      </rPr>
      <t>　―秋田県の主な統計指標</t>
    </r>
    <r>
      <rPr>
        <b/>
        <sz val="14"/>
        <rFont val="ＭＳ Ｐゴシック"/>
        <family val="3"/>
        <charset val="128"/>
      </rPr>
      <t>（人口・世帯）</t>
    </r>
    <r>
      <rPr>
        <b/>
        <sz val="18"/>
        <rFont val="ＭＳ Ｐゴシック"/>
        <family val="3"/>
        <charset val="128"/>
      </rPr>
      <t>―</t>
    </r>
    <rPh sb="0" eb="2">
      <t>トウケイ</t>
    </rPh>
    <rPh sb="2" eb="4">
      <t>ジョウホウ</t>
    </rPh>
    <rPh sb="9" eb="12">
      <t>アキタケン</t>
    </rPh>
    <rPh sb="13" eb="14">
      <t>オモ</t>
    </rPh>
    <rPh sb="15" eb="17">
      <t>トウケイ</t>
    </rPh>
    <rPh sb="17" eb="19">
      <t>シヒョウ</t>
    </rPh>
    <rPh sb="20" eb="22">
      <t>ジンコウ</t>
    </rPh>
    <rPh sb="23" eb="25">
      <t>セタイ</t>
    </rPh>
    <phoneticPr fontId="2"/>
  </si>
  <si>
    <r>
      <t>―秋田県の主な統計指標</t>
    </r>
    <r>
      <rPr>
        <b/>
        <sz val="14"/>
        <rFont val="ＭＳ Ｐゴシック"/>
        <family val="3"/>
        <charset val="128"/>
      </rPr>
      <t>（賃金・雇用）</t>
    </r>
    <r>
      <rPr>
        <b/>
        <sz val="18"/>
        <rFont val="ＭＳ Ｐゴシック"/>
        <family val="3"/>
        <charset val="128"/>
      </rPr>
      <t>―</t>
    </r>
    <rPh sb="12" eb="14">
      <t>チンギン</t>
    </rPh>
    <rPh sb="15" eb="17">
      <t>コヨウ</t>
    </rPh>
    <phoneticPr fontId="2"/>
  </si>
  <si>
    <r>
      <t>―秋田県の主な統計指標</t>
    </r>
    <r>
      <rPr>
        <b/>
        <sz val="14"/>
        <rFont val="ＭＳ Ｐゴシック"/>
        <family val="3"/>
        <charset val="128"/>
      </rPr>
      <t>（物価・家計・生産指数）</t>
    </r>
    <r>
      <rPr>
        <b/>
        <sz val="18"/>
        <rFont val="ＭＳ Ｐゴシック"/>
        <family val="3"/>
        <charset val="128"/>
      </rPr>
      <t>―</t>
    </r>
    <rPh sb="1" eb="4">
      <t>アキタケン</t>
    </rPh>
    <rPh sb="5" eb="6">
      <t>オモ</t>
    </rPh>
    <rPh sb="7" eb="9">
      <t>トウケイ</t>
    </rPh>
    <rPh sb="9" eb="11">
      <t>シヒョウ</t>
    </rPh>
    <rPh sb="12" eb="14">
      <t>ブッカ</t>
    </rPh>
    <rPh sb="15" eb="17">
      <t>カケイ</t>
    </rPh>
    <rPh sb="18" eb="20">
      <t>セイサン</t>
    </rPh>
    <rPh sb="20" eb="22">
      <t>シスウ</t>
    </rPh>
    <phoneticPr fontId="2"/>
  </si>
  <si>
    <r>
      <t>―秋田県の主な統計指標</t>
    </r>
    <r>
      <rPr>
        <b/>
        <sz val="14"/>
        <rFont val="ＭＳ Ｐゴシック"/>
        <family val="3"/>
        <charset val="128"/>
      </rPr>
      <t>（企業倒産・販売・建築・電力）</t>
    </r>
    <r>
      <rPr>
        <b/>
        <sz val="18"/>
        <rFont val="ＭＳ Ｐゴシック"/>
        <family val="3"/>
        <charset val="128"/>
      </rPr>
      <t>―</t>
    </r>
    <rPh sb="1" eb="4">
      <t>アキタケン</t>
    </rPh>
    <rPh sb="5" eb="6">
      <t>オモ</t>
    </rPh>
    <rPh sb="7" eb="9">
      <t>トウケイ</t>
    </rPh>
    <rPh sb="9" eb="11">
      <t>シヒョウ</t>
    </rPh>
    <rPh sb="12" eb="14">
      <t>キギョウ</t>
    </rPh>
    <rPh sb="14" eb="16">
      <t>トウサン</t>
    </rPh>
    <rPh sb="17" eb="19">
      <t>ハンバイ</t>
    </rPh>
    <rPh sb="20" eb="22">
      <t>ケンチク</t>
    </rPh>
    <rPh sb="23" eb="25">
      <t>デンリョク</t>
    </rPh>
    <phoneticPr fontId="2"/>
  </si>
  <si>
    <t>平成26年 1月</t>
    <rPh sb="0" eb="2">
      <t>ヘイセイ</t>
    </rPh>
    <rPh sb="4" eb="5">
      <t>ネン</t>
    </rPh>
    <phoneticPr fontId="2"/>
  </si>
  <si>
    <t>・各年・各月は「労働市場年報」「秋田県内の一般職業紹介状況」による。
・各年の期間単位は年度（4月～3月）である。
・新規求職、新規求人（県内）はパートを含む全数（原数値）である。
・有効求人倍率はパートを含む全数で、各月は季節調整値、各年度は原数値である。
・季節調整値は原数値から季節的な動き（季節要素）取り除いた数値のことで、一暦年終了ごと過去に遡って再調整している。（平成25年12月以前の数値は改訂済）
・有効求人倍率秋田県・全国の対前月比増減率は　対前月差、
対前年同月比増減率は対前年同月差である。
　　　　　　　　　　　　　　　　　　　　　　　　　　　　　　　　　　　　　　　　　　　　　　　　　　　　　　　　　　　　　　　　　　　　　　　　　　　</t>
    <rPh sb="77" eb="78">
      <t>フク</t>
    </rPh>
    <rPh sb="82" eb="83">
      <t>ゲン</t>
    </rPh>
    <rPh sb="83" eb="85">
      <t>スウチ</t>
    </rPh>
    <rPh sb="109" eb="111">
      <t>カクツキ</t>
    </rPh>
    <rPh sb="204" eb="205">
      <t>ズ</t>
    </rPh>
    <rPh sb="208" eb="210">
      <t>ユウコウ</t>
    </rPh>
    <rPh sb="210" eb="212">
      <t>キュウジン</t>
    </rPh>
    <rPh sb="212" eb="214">
      <t>バイリツ</t>
    </rPh>
    <rPh sb="214" eb="217">
      <t>アキタケン</t>
    </rPh>
    <rPh sb="218" eb="220">
      <t>ゼンコク</t>
    </rPh>
    <rPh sb="221" eb="222">
      <t>タイ</t>
    </rPh>
    <rPh sb="241" eb="242">
      <t>ヒ</t>
    </rPh>
    <rPh sb="251" eb="252">
      <t>サ</t>
    </rPh>
    <phoneticPr fontId="2"/>
  </si>
  <si>
    <t>◎総務省統計局推計(10月1日)</t>
  </si>
  <si>
    <t>☆県推計(10月1日)</t>
  </si>
  <si>
    <t>前月1日～末日までの合計。　(外国人を含む。)</t>
    <phoneticPr fontId="2"/>
  </si>
  <si>
    <t>出生・死亡・転入・転出は外国人を含まない。）</t>
    <rPh sb="0" eb="2">
      <t>シュッセイ</t>
    </rPh>
    <rPh sb="3" eb="5">
      <t>シボウ</t>
    </rPh>
    <rPh sb="6" eb="8">
      <t>テンニュウ</t>
    </rPh>
    <rPh sb="9" eb="11">
      <t>テンシュツ</t>
    </rPh>
    <rPh sb="12" eb="14">
      <t>ガイコク</t>
    </rPh>
    <rPh sb="14" eb="15">
      <t>ジン</t>
    </rPh>
    <rPh sb="16" eb="17">
      <t>フク</t>
    </rPh>
    <phoneticPr fontId="2"/>
  </si>
  <si>
    <t>前年10月～当該年9月までの合計。（外国人を含む。ただし</t>
    <rPh sb="18" eb="21">
      <t>ガイコクジン</t>
    </rPh>
    <rPh sb="22" eb="23">
      <t>フク</t>
    </rPh>
    <phoneticPr fontId="2"/>
  </si>
  <si>
    <t>3　各年の自然動態・社会動態：総務省統計局「人口推計」</t>
    <rPh sb="2" eb="4">
      <t>カクネン</t>
    </rPh>
    <rPh sb="22" eb="24">
      <t>ジンコウ</t>
    </rPh>
    <rPh sb="24" eb="26">
      <t>スイケイ</t>
    </rPh>
    <phoneticPr fontId="2"/>
  </si>
  <si>
    <t>4 　各月の自然動態、社会動態：「秋田県年齢別人口流動調査」</t>
    <rPh sb="3" eb="5">
      <t>カクツキ</t>
    </rPh>
    <rPh sb="6" eb="8">
      <t>シゼン</t>
    </rPh>
    <rPh sb="8" eb="10">
      <t>ドウタイ</t>
    </rPh>
    <rPh sb="11" eb="13">
      <t>シャカイ</t>
    </rPh>
    <rPh sb="13" eb="15">
      <t>ドウタイ</t>
    </rPh>
    <rPh sb="22" eb="23">
      <t>ベツ</t>
    </rPh>
    <rPh sb="23" eb="25">
      <t>ジンコウ</t>
    </rPh>
    <rPh sb="25" eb="27">
      <t>リュウドウ</t>
    </rPh>
    <rPh sb="27" eb="29">
      <t>チョウサ</t>
    </rPh>
    <phoneticPr fontId="2"/>
  </si>
  <si>
    <t>２　各月の人口総数、世帯数：県推計(各月1日)</t>
  </si>
  <si>
    <t>※国勢調査(10月1日)(確定値)</t>
    <phoneticPr fontId="2"/>
  </si>
  <si>
    <t>「－」該当なし  「X」秘匿値  「…」不詳  「△」マイナス  「p」速報値  「r」修正値</t>
  </si>
  <si>
    <t>１　各年度の世帯数、人口総数：</t>
    <rPh sb="2" eb="5">
      <t>カクネンド</t>
    </rPh>
    <rPh sb="6" eb="9">
      <t>セタイスウ</t>
    </rPh>
    <rPh sb="10" eb="12">
      <t>ジンコウ</t>
    </rPh>
    <rPh sb="12" eb="14">
      <t>ソウスウ</t>
    </rPh>
    <phoneticPr fontId="2"/>
  </si>
  <si>
    <t>東京商工リサーチ秋田支店</t>
    <rPh sb="0" eb="2">
      <t>トウキョウ</t>
    </rPh>
    <rPh sb="2" eb="4">
      <t>ショウコウ</t>
    </rPh>
    <rPh sb="8" eb="10">
      <t>アキタ</t>
    </rPh>
    <rPh sb="10" eb="12">
      <t>シテン</t>
    </rPh>
    <phoneticPr fontId="2"/>
  </si>
  <si>
    <t>-</t>
    <phoneticPr fontId="2"/>
  </si>
  <si>
    <t>2月</t>
  </si>
  <si>
    <t>平成25年</t>
    <rPh sb="0" eb="2">
      <t>ヘイセイ</t>
    </rPh>
    <rPh sb="4" eb="5">
      <t>ネン</t>
    </rPh>
    <phoneticPr fontId="2"/>
  </si>
  <si>
    <t>◎6,504</t>
  </si>
  <si>
    <t>◎14,821</t>
  </si>
  <si>
    <t>◎△8,320</t>
  </si>
  <si>
    <t>◎12,469</t>
  </si>
  <si>
    <t>◎15,979</t>
  </si>
  <si>
    <t>◎△3,777</t>
  </si>
  <si>
    <t>平成25年</t>
  </si>
  <si>
    <t>3月</t>
  </si>
  <si>
    <t xml:space="preserve"> 登録）</t>
    <rPh sb="1" eb="3">
      <t>トウロク</t>
    </rPh>
    <phoneticPr fontId="2"/>
  </si>
  <si>
    <t>・各増減率は端数調整のため各月の公表値</t>
    <rPh sb="1" eb="2">
      <t>カク</t>
    </rPh>
    <rPh sb="2" eb="5">
      <t>ゾウゲンリツ</t>
    </rPh>
    <rPh sb="6" eb="8">
      <t>ハスウ</t>
    </rPh>
    <rPh sb="8" eb="10">
      <t>チョウセイ</t>
    </rPh>
    <rPh sb="13" eb="15">
      <t>カクツキ</t>
    </rPh>
    <rPh sb="16" eb="18">
      <t>コウヒョウ</t>
    </rPh>
    <rPh sb="18" eb="19">
      <t>アタイ</t>
    </rPh>
    <phoneticPr fontId="2"/>
  </si>
  <si>
    <t>の差と合致しない場合がある。</t>
    <rPh sb="1" eb="2">
      <t>サ</t>
    </rPh>
    <rPh sb="3" eb="5">
      <t>ガッチ</t>
    </rPh>
    <rPh sb="8" eb="10">
      <t>バアイ</t>
    </rPh>
    <phoneticPr fontId="2"/>
  </si>
  <si>
    <t>実質賃金指数</t>
  </si>
  <si>
    <t>常用雇用指数</t>
  </si>
  <si>
    <t>平成26年</t>
  </si>
  <si>
    <t>平成27年1月</t>
    <rPh sb="0" eb="2">
      <t>ヘイセイ</t>
    </rPh>
    <rPh sb="4" eb="5">
      <t>ネン</t>
    </rPh>
    <phoneticPr fontId="2"/>
  </si>
  <si>
    <t>平成26年</t>
    <phoneticPr fontId="2"/>
  </si>
  <si>
    <t>平成26年</t>
    <rPh sb="0" eb="2">
      <t>ヘイセイ</t>
    </rPh>
    <rPh sb="4" eb="5">
      <t>ネン</t>
    </rPh>
    <phoneticPr fontId="2"/>
  </si>
  <si>
    <t>2月</t>
    <phoneticPr fontId="2"/>
  </si>
  <si>
    <t>2月</t>
    <rPh sb="1" eb="2">
      <t>ガツ</t>
    </rPh>
    <phoneticPr fontId="2"/>
  </si>
  <si>
    <t>◎△8,749</t>
  </si>
  <si>
    <t>3月</t>
    <rPh sb="1" eb="2">
      <t>ガツ</t>
    </rPh>
    <phoneticPr fontId="2"/>
  </si>
  <si>
    <t>平成26年</t>
    <rPh sb="0" eb="2">
      <t>ヘイセイ</t>
    </rPh>
    <rPh sb="4" eb="5">
      <t>ネン</t>
    </rPh>
    <phoneticPr fontId="2"/>
  </si>
  <si>
    <t>◎6,230</t>
  </si>
  <si>
    <t>◎14,972</t>
  </si>
  <si>
    <t>◎12,197</t>
  </si>
  <si>
    <t>◎16,455</t>
  </si>
  <si>
    <t>◎△3,768</t>
  </si>
  <si>
    <t>r</t>
    <phoneticPr fontId="2"/>
  </si>
  <si>
    <t>3月</t>
    <phoneticPr fontId="2"/>
  </si>
  <si>
    <t>p</t>
    <phoneticPr fontId="2"/>
  </si>
  <si>
    <t>◎</t>
    <phoneticPr fontId="2"/>
  </si>
  <si>
    <t>◎6,094</t>
    <phoneticPr fontId="2"/>
  </si>
  <si>
    <t>◎14,878</t>
    <phoneticPr fontId="2"/>
  </si>
  <si>
    <t>◎△8,790</t>
    <phoneticPr fontId="2"/>
  </si>
  <si>
    <t>◎11,874</t>
    <phoneticPr fontId="2"/>
  </si>
  <si>
    <t>◎16,319</t>
    <phoneticPr fontId="2"/>
  </si>
  <si>
    <t>◎△4,472</t>
    <phoneticPr fontId="2"/>
  </si>
  <si>
    <t>平成26年3月</t>
    <rPh sb="0" eb="2">
      <t>ヘイセイ</t>
    </rPh>
    <rPh sb="4" eb="5">
      <t>ネン</t>
    </rPh>
    <phoneticPr fontId="2"/>
  </si>
  <si>
    <t>平成26年2月</t>
    <rPh sb="0" eb="2">
      <t>ヘイセイ</t>
    </rPh>
    <rPh sb="4" eb="5">
      <t>ネン</t>
    </rPh>
    <phoneticPr fontId="2"/>
  </si>
  <si>
    <t>（平成27年4月20日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</si>
</sst>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[Red]\-#,##0.0"/>
    <numFmt numFmtId="177" formatCode="#,##0;&quot;△ &quot;#,##0"/>
    <numFmt numFmtId="178" formatCode="#,##0.0;&quot;△ &quot;#,##0.0"/>
    <numFmt numFmtId="179" formatCode="0.0;&quot;△ &quot;0.0"/>
    <numFmt numFmtId="180" formatCode="#,##0.00;&quot;△ &quot;#,##0.00"/>
    <numFmt numFmtId="181" formatCode="0.00;&quot;△ &quot;0.00"/>
    <numFmt numFmtId="182" formatCode="[$-411]ggge&quot;年&quot;m&quot;月&quot;d&quot;日&quot;;@"/>
    <numFmt numFmtId="183" formatCode="[$-411]ge\.m\.d;@"/>
    <numFmt numFmtId="184" formatCode="0.0%"/>
    <numFmt numFmtId="185" formatCode="#,##0.000000000000000;[Red]\-#,##0.000000000000000"/>
    <numFmt numFmtId="186" formatCode="#,##0.0000000000000000;[Red]\-#,##0.00000000000000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78" fontId="4" fillId="0" borderId="1">
      <alignment vertical="center"/>
    </xf>
    <xf numFmtId="38" fontId="1" fillId="0" borderId="0" applyFont="0" applyFill="0" applyBorder="0" applyAlignment="0" applyProtection="0"/>
  </cellStyleXfs>
  <cellXfs count="437">
    <xf numFmtId="0" fontId="0" fillId="0" borderId="0" xfId="0"/>
    <xf numFmtId="38" fontId="3" fillId="0" borderId="0" xfId="2" applyFont="1" applyFill="1" applyAlignment="1"/>
    <xf numFmtId="38" fontId="3" fillId="0" borderId="0" xfId="2" applyFont="1" applyFill="1"/>
    <xf numFmtId="38" fontId="5" fillId="0" borderId="0" xfId="2" applyFont="1" applyFill="1"/>
    <xf numFmtId="38" fontId="3" fillId="0" borderId="0" xfId="2" applyFont="1" applyFill="1" applyAlignment="1">
      <alignment horizontal="right"/>
    </xf>
    <xf numFmtId="49" fontId="3" fillId="0" borderId="0" xfId="2" applyNumberFormat="1" applyFont="1" applyFill="1"/>
    <xf numFmtId="38" fontId="6" fillId="0" borderId="0" xfId="2" applyFont="1" applyFill="1" applyAlignment="1">
      <alignment horizontal="centerContinuous"/>
    </xf>
    <xf numFmtId="38" fontId="4" fillId="0" borderId="0" xfId="2" applyFont="1" applyFill="1" applyAlignment="1">
      <alignment horizontal="centerContinuous"/>
    </xf>
    <xf numFmtId="38" fontId="4" fillId="0" borderId="0" xfId="2" applyFont="1" applyFill="1"/>
    <xf numFmtId="38" fontId="3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centerContinuous" vertical="center"/>
    </xf>
    <xf numFmtId="38" fontId="4" fillId="0" borderId="0" xfId="2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38" fontId="6" fillId="0" borderId="0" xfId="2" applyFont="1" applyFill="1" applyAlignment="1">
      <alignment vertical="center"/>
    </xf>
    <xf numFmtId="177" fontId="4" fillId="0" borderId="0" xfId="2" applyNumberFormat="1" applyFont="1" applyFill="1" applyAlignment="1">
      <alignment vertical="center"/>
    </xf>
    <xf numFmtId="40" fontId="4" fillId="0" borderId="0" xfId="2" applyNumberFormat="1" applyFont="1" applyFill="1" applyAlignment="1">
      <alignment vertical="center"/>
    </xf>
    <xf numFmtId="179" fontId="4" fillId="0" borderId="0" xfId="2" applyNumberFormat="1" applyFont="1" applyFill="1" applyAlignment="1">
      <alignment vertical="center"/>
    </xf>
    <xf numFmtId="38" fontId="3" fillId="0" borderId="0" xfId="2" applyFont="1" applyFill="1" applyAlignment="1">
      <alignment shrinkToFit="1"/>
    </xf>
    <xf numFmtId="38" fontId="9" fillId="0" borderId="0" xfId="2" applyFont="1" applyFill="1" applyAlignment="1">
      <alignment horizontal="centerContinuous" vertical="center"/>
    </xf>
    <xf numFmtId="38" fontId="8" fillId="0" borderId="0" xfId="2" applyFont="1" applyFill="1" applyAlignment="1">
      <alignment horizontal="centerContinuous" vertical="center"/>
    </xf>
    <xf numFmtId="38" fontId="8" fillId="0" borderId="0" xfId="2" applyFont="1" applyFill="1" applyAlignment="1">
      <alignment horizontal="centerContinuous" vertical="center" shrinkToFit="1"/>
    </xf>
    <xf numFmtId="38" fontId="7" fillId="0" borderId="0" xfId="2" applyFont="1" applyFill="1" applyAlignment="1">
      <alignment horizontal="centerContinuous" vertical="center"/>
    </xf>
    <xf numFmtId="38" fontId="8" fillId="0" borderId="0" xfId="2" applyFont="1" applyFill="1" applyAlignment="1">
      <alignment horizontal="right" vertical="center"/>
    </xf>
    <xf numFmtId="38" fontId="8" fillId="0" borderId="0" xfId="2" applyFont="1" applyFill="1" applyAlignment="1">
      <alignment vertical="center"/>
    </xf>
    <xf numFmtId="38" fontId="9" fillId="0" borderId="0" xfId="2" applyFont="1" applyFill="1" applyAlignment="1">
      <alignment vertical="center"/>
    </xf>
    <xf numFmtId="0" fontId="8" fillId="0" borderId="0" xfId="2" applyNumberFormat="1" applyFont="1" applyFill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2" xfId="2" applyFont="1" applyFill="1" applyBorder="1" applyAlignment="1">
      <alignment vertical="center"/>
    </xf>
    <xf numFmtId="38" fontId="16" fillId="0" borderId="0" xfId="2" applyFont="1" applyFill="1" applyAlignment="1">
      <alignment vertical="center" shrinkToFit="1"/>
    </xf>
    <xf numFmtId="38" fontId="17" fillId="0" borderId="0" xfId="2" applyFont="1" applyFill="1" applyAlignment="1">
      <alignment vertical="center"/>
    </xf>
    <xf numFmtId="182" fontId="16" fillId="0" borderId="0" xfId="2" applyNumberFormat="1" applyFont="1" applyFill="1" applyAlignment="1">
      <alignment vertical="center"/>
    </xf>
    <xf numFmtId="182" fontId="16" fillId="0" borderId="2" xfId="2" applyNumberFormat="1" applyFont="1" applyFill="1" applyBorder="1" applyAlignment="1">
      <alignment horizontal="left" vertical="center"/>
    </xf>
    <xf numFmtId="38" fontId="18" fillId="0" borderId="3" xfId="2" applyFont="1" applyFill="1" applyBorder="1" applyAlignment="1">
      <alignment horizontal="right" vertical="center"/>
    </xf>
    <xf numFmtId="38" fontId="18" fillId="0" borderId="4" xfId="2" applyFont="1" applyFill="1" applyBorder="1" applyAlignment="1">
      <alignment vertical="center"/>
    </xf>
    <xf numFmtId="38" fontId="17" fillId="0" borderId="5" xfId="2" applyFont="1" applyFill="1" applyBorder="1" applyAlignment="1">
      <alignment horizontal="center" vertical="center"/>
    </xf>
    <xf numFmtId="38" fontId="18" fillId="0" borderId="0" xfId="2" applyFont="1" applyFill="1" applyBorder="1" applyAlignment="1">
      <alignment horizontal="centerContinuous" vertical="center"/>
    </xf>
    <xf numFmtId="38" fontId="18" fillId="0" borderId="6" xfId="2" applyFont="1" applyFill="1" applyBorder="1" applyAlignment="1">
      <alignment horizontal="centerContinuous" vertical="center"/>
    </xf>
    <xf numFmtId="38" fontId="18" fillId="0" borderId="7" xfId="2" applyFont="1" applyFill="1" applyBorder="1" applyAlignment="1">
      <alignment vertical="center"/>
    </xf>
    <xf numFmtId="38" fontId="18" fillId="0" borderId="8" xfId="2" applyFont="1" applyFill="1" applyBorder="1" applyAlignment="1">
      <alignment vertical="center"/>
    </xf>
    <xf numFmtId="38" fontId="18" fillId="0" borderId="9" xfId="2" applyFont="1" applyFill="1" applyBorder="1" applyAlignment="1">
      <alignment vertical="center"/>
    </xf>
    <xf numFmtId="38" fontId="18" fillId="0" borderId="10" xfId="2" applyFont="1" applyFill="1" applyBorder="1" applyAlignment="1">
      <alignment vertical="center" shrinkToFit="1"/>
    </xf>
    <xf numFmtId="38" fontId="17" fillId="0" borderId="11" xfId="2" applyFont="1" applyFill="1" applyBorder="1" applyAlignment="1">
      <alignment vertical="center"/>
    </xf>
    <xf numFmtId="38" fontId="18" fillId="0" borderId="12" xfId="2" applyFont="1" applyFill="1" applyBorder="1" applyAlignment="1">
      <alignment vertical="center"/>
    </xf>
    <xf numFmtId="38" fontId="18" fillId="0" borderId="13" xfId="2" applyFont="1" applyFill="1" applyBorder="1" applyAlignment="1">
      <alignment horizontal="right" vertical="center"/>
    </xf>
    <xf numFmtId="38" fontId="18" fillId="0" borderId="14" xfId="2" applyFont="1" applyFill="1" applyBorder="1" applyAlignment="1">
      <alignment vertical="center"/>
    </xf>
    <xf numFmtId="38" fontId="18" fillId="0" borderId="0" xfId="2" applyFont="1" applyFill="1" applyBorder="1" applyAlignment="1">
      <alignment horizontal="right" vertical="center" shrinkToFit="1"/>
    </xf>
    <xf numFmtId="38" fontId="17" fillId="0" borderId="5" xfId="2" applyFont="1" applyFill="1" applyBorder="1" applyAlignment="1">
      <alignment horizontal="right" vertical="center"/>
    </xf>
    <xf numFmtId="38" fontId="18" fillId="0" borderId="6" xfId="2" applyFont="1" applyFill="1" applyBorder="1" applyAlignment="1">
      <alignment horizontal="right" vertical="center"/>
    </xf>
    <xf numFmtId="38" fontId="18" fillId="0" borderId="15" xfId="2" applyFont="1" applyFill="1" applyBorder="1" applyAlignment="1">
      <alignment horizontal="right" vertical="center"/>
    </xf>
    <xf numFmtId="38" fontId="18" fillId="0" borderId="4" xfId="2" applyFont="1" applyFill="1" applyBorder="1" applyAlignment="1">
      <alignment horizontal="center" vertical="center"/>
    </xf>
    <xf numFmtId="177" fontId="17" fillId="0" borderId="16" xfId="2" applyNumberFormat="1" applyFont="1" applyFill="1" applyBorder="1" applyAlignment="1">
      <alignment horizontal="right" vertical="center"/>
    </xf>
    <xf numFmtId="177" fontId="18" fillId="0" borderId="6" xfId="2" applyNumberFormat="1" applyFont="1" applyFill="1" applyBorder="1" applyAlignment="1">
      <alignment horizontal="right" vertical="center"/>
    </xf>
    <xf numFmtId="177" fontId="18" fillId="0" borderId="15" xfId="2" applyNumberFormat="1" applyFont="1" applyFill="1" applyBorder="1" applyAlignment="1">
      <alignment horizontal="right" vertical="center"/>
    </xf>
    <xf numFmtId="38" fontId="18" fillId="0" borderId="8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right" vertical="center"/>
    </xf>
    <xf numFmtId="38" fontId="18" fillId="0" borderId="4" xfId="2" applyFont="1" applyFill="1" applyBorder="1" applyAlignment="1">
      <alignment horizontal="right" vertical="center"/>
    </xf>
    <xf numFmtId="38" fontId="18" fillId="0" borderId="14" xfId="2" applyFont="1" applyFill="1" applyBorder="1" applyAlignment="1">
      <alignment horizontal="right" vertical="center"/>
    </xf>
    <xf numFmtId="38" fontId="18" fillId="0" borderId="6" xfId="2" applyFont="1" applyFill="1" applyBorder="1" applyAlignment="1">
      <alignment horizontal="right" vertical="center" shrinkToFit="1"/>
    </xf>
    <xf numFmtId="177" fontId="17" fillId="0" borderId="6" xfId="2" applyNumberFormat="1" applyFont="1" applyFill="1" applyBorder="1" applyAlignment="1">
      <alignment horizontal="right" vertical="center"/>
    </xf>
    <xf numFmtId="38" fontId="19" fillId="0" borderId="14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horizontal="right" vertical="center"/>
    </xf>
    <xf numFmtId="177" fontId="17" fillId="0" borderId="14" xfId="2" applyNumberFormat="1" applyFont="1" applyFill="1" applyBorder="1" applyAlignment="1">
      <alignment horizontal="right" vertical="center"/>
    </xf>
    <xf numFmtId="38" fontId="18" fillId="0" borderId="16" xfId="2" applyFont="1" applyFill="1" applyBorder="1" applyAlignment="1">
      <alignment horizontal="right" vertical="center"/>
    </xf>
    <xf numFmtId="38" fontId="19" fillId="0" borderId="4" xfId="2" applyFont="1" applyFill="1" applyBorder="1" applyAlignment="1">
      <alignment horizontal="right" vertical="center"/>
    </xf>
    <xf numFmtId="38" fontId="19" fillId="0" borderId="0" xfId="2" applyFont="1" applyFill="1" applyBorder="1" applyAlignment="1">
      <alignment horizontal="right" vertical="center"/>
    </xf>
    <xf numFmtId="38" fontId="19" fillId="0" borderId="10" xfId="2" applyFont="1" applyFill="1" applyBorder="1" applyAlignment="1">
      <alignment horizontal="right" vertical="center" shrinkToFit="1"/>
    </xf>
    <xf numFmtId="38" fontId="19" fillId="0" borderId="16" xfId="2" applyFont="1" applyFill="1" applyBorder="1" applyAlignment="1">
      <alignment horizontal="right" vertical="center"/>
    </xf>
    <xf numFmtId="38" fontId="19" fillId="0" borderId="6" xfId="2" applyFont="1" applyFill="1" applyBorder="1" applyAlignment="1">
      <alignment horizontal="right" vertical="center"/>
    </xf>
    <xf numFmtId="177" fontId="19" fillId="0" borderId="6" xfId="2" applyNumberFormat="1" applyFont="1" applyFill="1" applyBorder="1" applyAlignment="1">
      <alignment horizontal="right" vertical="center"/>
    </xf>
    <xf numFmtId="177" fontId="19" fillId="0" borderId="15" xfId="2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horizontal="center" vertical="center" wrapText="1"/>
    </xf>
    <xf numFmtId="38" fontId="18" fillId="0" borderId="19" xfId="2" applyFont="1" applyFill="1" applyBorder="1" applyAlignment="1">
      <alignment horizontal="center" vertical="center" wrapText="1"/>
    </xf>
    <xf numFmtId="181" fontId="18" fillId="0" borderId="1" xfId="2" applyNumberFormat="1" applyFont="1" applyFill="1" applyBorder="1" applyAlignment="1">
      <alignment vertical="center" shrinkToFit="1"/>
    </xf>
    <xf numFmtId="179" fontId="17" fillId="0" borderId="1" xfId="2" applyNumberFormat="1" applyFont="1" applyFill="1" applyBorder="1" applyAlignment="1">
      <alignment horizontal="right" vertical="center"/>
    </xf>
    <xf numFmtId="179" fontId="18" fillId="0" borderId="1" xfId="2" applyNumberFormat="1" applyFont="1" applyFill="1" applyBorder="1" applyAlignment="1">
      <alignment horizontal="right" vertical="center"/>
    </xf>
    <xf numFmtId="38" fontId="18" fillId="0" borderId="4" xfId="2" applyFont="1" applyFill="1" applyBorder="1" applyAlignment="1">
      <alignment horizontal="center" vertical="center" wrapText="1"/>
    </xf>
    <xf numFmtId="38" fontId="18" fillId="0" borderId="20" xfId="2" applyFont="1" applyFill="1" applyBorder="1" applyAlignment="1">
      <alignment horizontal="center" vertical="center"/>
    </xf>
    <xf numFmtId="38" fontId="17" fillId="0" borderId="0" xfId="2" applyFont="1" applyFill="1" applyBorder="1" applyAlignment="1">
      <alignment vertical="center"/>
    </xf>
    <xf numFmtId="38" fontId="17" fillId="0" borderId="15" xfId="2" applyFont="1" applyFill="1" applyBorder="1" applyAlignment="1">
      <alignment vertical="center"/>
    </xf>
    <xf numFmtId="38" fontId="17" fillId="0" borderId="14" xfId="2" applyFont="1" applyFill="1" applyBorder="1" applyAlignment="1">
      <alignment vertical="center"/>
    </xf>
    <xf numFmtId="38" fontId="18" fillId="0" borderId="21" xfId="2" applyFont="1" applyFill="1" applyBorder="1" applyAlignment="1">
      <alignment horizontal="center" vertical="center"/>
    </xf>
    <xf numFmtId="38" fontId="17" fillId="0" borderId="2" xfId="2" applyFont="1" applyFill="1" applyBorder="1" applyAlignment="1">
      <alignment vertical="center"/>
    </xf>
    <xf numFmtId="38" fontId="17" fillId="0" borderId="22" xfId="2" applyFont="1" applyFill="1" applyBorder="1" applyAlignment="1">
      <alignment vertical="center"/>
    </xf>
    <xf numFmtId="38" fontId="19" fillId="0" borderId="0" xfId="2" applyFont="1" applyFill="1" applyAlignment="1">
      <alignment horizontal="centerContinuous" vertical="center"/>
    </xf>
    <xf numFmtId="38" fontId="18" fillId="0" borderId="0" xfId="2" applyFont="1" applyFill="1" applyAlignment="1">
      <alignment horizontal="centerContinuous" vertical="center"/>
    </xf>
    <xf numFmtId="38" fontId="18" fillId="0" borderId="0" xfId="2" applyFont="1" applyFill="1" applyAlignment="1">
      <alignment horizontal="centerContinuous" vertical="center" shrinkToFit="1"/>
    </xf>
    <xf numFmtId="38" fontId="17" fillId="0" borderId="0" xfId="2" applyFont="1" applyFill="1" applyAlignment="1">
      <alignment horizontal="centerContinuous" vertical="center"/>
    </xf>
    <xf numFmtId="38" fontId="18" fillId="0" borderId="0" xfId="2" applyFont="1" applyFill="1" applyAlignment="1">
      <alignment horizontal="right" vertical="center"/>
    </xf>
    <xf numFmtId="38" fontId="20" fillId="0" borderId="0" xfId="2" applyFont="1" applyFill="1" applyAlignment="1">
      <alignment horizontal="right" vertical="center"/>
    </xf>
    <xf numFmtId="38" fontId="18" fillId="0" borderId="23" xfId="2" applyFont="1" applyFill="1" applyBorder="1" applyAlignment="1">
      <alignment horizontal="right" vertical="center"/>
    </xf>
    <xf numFmtId="38" fontId="18" fillId="0" borderId="24" xfId="2" applyFont="1" applyFill="1" applyBorder="1" applyAlignment="1">
      <alignment vertical="center"/>
    </xf>
    <xf numFmtId="38" fontId="17" fillId="0" borderId="6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vertical="center"/>
    </xf>
    <xf numFmtId="38" fontId="18" fillId="0" borderId="9" xfId="2" applyFont="1" applyFill="1" applyBorder="1" applyAlignment="1">
      <alignment horizontal="centerContinuous" vertical="center"/>
    </xf>
    <xf numFmtId="38" fontId="18" fillId="0" borderId="1" xfId="2" applyFont="1" applyFill="1" applyBorder="1" applyAlignment="1">
      <alignment horizontal="centerContinuous" vertical="center"/>
    </xf>
    <xf numFmtId="38" fontId="18" fillId="0" borderId="15" xfId="2" applyFont="1" applyFill="1" applyBorder="1" applyAlignment="1">
      <alignment horizontal="center" vertical="center"/>
    </xf>
    <xf numFmtId="38" fontId="18" fillId="0" borderId="25" xfId="2" applyFont="1" applyFill="1" applyBorder="1" applyAlignment="1">
      <alignment vertical="center"/>
    </xf>
    <xf numFmtId="38" fontId="17" fillId="0" borderId="10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vertical="center"/>
    </xf>
    <xf numFmtId="38" fontId="18" fillId="0" borderId="17" xfId="2" applyFont="1" applyFill="1" applyBorder="1" applyAlignment="1">
      <alignment horizontal="center" vertical="center"/>
    </xf>
    <xf numFmtId="38" fontId="18" fillId="0" borderId="5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vertical="center"/>
    </xf>
    <xf numFmtId="38" fontId="18" fillId="0" borderId="26" xfId="2" applyFont="1" applyFill="1" applyBorder="1" applyAlignment="1">
      <alignment horizontal="right" vertical="center"/>
    </xf>
    <xf numFmtId="38" fontId="18" fillId="0" borderId="16" xfId="2" applyNumberFormat="1" applyFont="1" applyFill="1" applyBorder="1" applyAlignment="1">
      <alignment horizontal="right" vertical="center"/>
    </xf>
    <xf numFmtId="40" fontId="18" fillId="0" borderId="0" xfId="2" applyNumberFormat="1" applyFont="1" applyFill="1" applyBorder="1" applyAlignment="1">
      <alignment vertical="center"/>
    </xf>
    <xf numFmtId="176" fontId="18" fillId="0" borderId="0" xfId="2" applyNumberFormat="1" applyFont="1" applyFill="1" applyBorder="1" applyAlignment="1">
      <alignment horizontal="right" vertical="center"/>
    </xf>
    <xf numFmtId="40" fontId="18" fillId="0" borderId="14" xfId="2" applyNumberFormat="1" applyFont="1" applyFill="1" applyBorder="1" applyAlignment="1">
      <alignment vertical="center"/>
    </xf>
    <xf numFmtId="176" fontId="18" fillId="0" borderId="6" xfId="2" applyNumberFormat="1" applyFont="1" applyFill="1" applyBorder="1" applyAlignment="1">
      <alignment horizontal="right" vertical="center"/>
    </xf>
    <xf numFmtId="40" fontId="18" fillId="0" borderId="0" xfId="2" applyNumberFormat="1" applyFont="1" applyFill="1" applyBorder="1" applyAlignment="1">
      <alignment horizontal="right" vertical="center"/>
    </xf>
    <xf numFmtId="40" fontId="18" fillId="0" borderId="16" xfId="2" applyNumberFormat="1" applyFont="1" applyFill="1" applyBorder="1" applyAlignment="1">
      <alignment horizontal="right" vertical="center"/>
    </xf>
    <xf numFmtId="177" fontId="18" fillId="0" borderId="16" xfId="2" applyNumberFormat="1" applyFont="1" applyFill="1" applyBorder="1" applyAlignment="1">
      <alignment horizontal="right" vertical="center"/>
    </xf>
    <xf numFmtId="40" fontId="18" fillId="0" borderId="6" xfId="2" applyNumberFormat="1" applyFont="1" applyFill="1" applyBorder="1" applyAlignment="1">
      <alignment horizontal="right" vertical="center"/>
    </xf>
    <xf numFmtId="40" fontId="18" fillId="0" borderId="6" xfId="2" applyNumberFormat="1" applyFont="1" applyFill="1" applyBorder="1" applyAlignment="1">
      <alignment vertical="center"/>
    </xf>
    <xf numFmtId="38" fontId="18" fillId="0" borderId="24" xfId="2" applyFont="1" applyFill="1" applyBorder="1" applyAlignment="1">
      <alignment horizontal="right" vertical="center"/>
    </xf>
    <xf numFmtId="38" fontId="18" fillId="0" borderId="6" xfId="2" applyNumberFormat="1" applyFont="1" applyFill="1" applyBorder="1" applyAlignment="1">
      <alignment horizontal="right" vertical="center"/>
    </xf>
    <xf numFmtId="180" fontId="18" fillId="0" borderId="6" xfId="2" applyNumberFormat="1" applyFont="1" applyFill="1" applyBorder="1" applyAlignment="1">
      <alignment horizontal="right" vertical="center"/>
    </xf>
    <xf numFmtId="40" fontId="18" fillId="0" borderId="14" xfId="2" applyNumberFormat="1" applyFont="1" applyFill="1" applyBorder="1" applyAlignment="1">
      <alignment horizontal="right" vertical="center"/>
    </xf>
    <xf numFmtId="4" fontId="18" fillId="0" borderId="6" xfId="2" applyNumberFormat="1" applyFont="1" applyFill="1" applyBorder="1" applyAlignment="1">
      <alignment horizontal="right" vertical="center"/>
    </xf>
    <xf numFmtId="38" fontId="19" fillId="0" borderId="0" xfId="2" applyFont="1" applyFill="1" applyBorder="1" applyAlignment="1">
      <alignment vertical="center"/>
    </xf>
    <xf numFmtId="38" fontId="19" fillId="0" borderId="6" xfId="2" applyNumberFormat="1" applyFont="1" applyFill="1" applyBorder="1" applyAlignment="1">
      <alignment horizontal="right" vertical="center"/>
    </xf>
    <xf numFmtId="176" fontId="19" fillId="0" borderId="6" xfId="2" applyNumberFormat="1" applyFont="1" applyFill="1" applyBorder="1" applyAlignment="1">
      <alignment horizontal="right" vertical="center"/>
    </xf>
    <xf numFmtId="180" fontId="19" fillId="0" borderId="6" xfId="2" applyNumberFormat="1" applyFont="1" applyFill="1" applyBorder="1" applyAlignment="1">
      <alignment horizontal="right" vertical="center"/>
    </xf>
    <xf numFmtId="38" fontId="19" fillId="0" borderId="24" xfId="2" applyFont="1" applyFill="1" applyBorder="1" applyAlignment="1">
      <alignment horizontal="right" vertical="center"/>
    </xf>
    <xf numFmtId="40" fontId="19" fillId="0" borderId="0" xfId="2" applyNumberFormat="1" applyFont="1" applyFill="1" applyBorder="1" applyAlignment="1">
      <alignment horizontal="right" vertical="center"/>
    </xf>
    <xf numFmtId="40" fontId="19" fillId="0" borderId="14" xfId="2" applyNumberFormat="1" applyFont="1" applyFill="1" applyBorder="1" applyAlignment="1">
      <alignment horizontal="right" vertical="center"/>
    </xf>
    <xf numFmtId="4" fontId="19" fillId="0" borderId="6" xfId="2" applyNumberFormat="1" applyFont="1" applyFill="1" applyBorder="1" applyAlignment="1">
      <alignment horizontal="right" vertical="center"/>
    </xf>
    <xf numFmtId="38" fontId="18" fillId="0" borderId="19" xfId="2" applyFont="1" applyFill="1" applyBorder="1" applyAlignment="1">
      <alignment vertical="center"/>
    </xf>
    <xf numFmtId="178" fontId="18" fillId="0" borderId="19" xfId="2" applyNumberFormat="1" applyFont="1" applyFill="1" applyBorder="1" applyAlignment="1">
      <alignment vertical="center"/>
    </xf>
    <xf numFmtId="178" fontId="18" fillId="0" borderId="1" xfId="2" applyNumberFormat="1" applyFont="1" applyFill="1" applyBorder="1" applyAlignment="1">
      <alignment vertical="center"/>
    </xf>
    <xf numFmtId="180" fontId="18" fillId="0" borderId="1" xfId="2" applyNumberFormat="1" applyFont="1" applyFill="1" applyBorder="1" applyAlignment="1">
      <alignment vertical="center"/>
    </xf>
    <xf numFmtId="178" fontId="18" fillId="0" borderId="27" xfId="2" applyNumberFormat="1" applyFont="1" applyFill="1" applyBorder="1" applyAlignment="1">
      <alignment vertical="center"/>
    </xf>
    <xf numFmtId="180" fontId="18" fillId="0" borderId="19" xfId="2" applyNumberFormat="1" applyFont="1" applyFill="1" applyBorder="1" applyAlignment="1">
      <alignment vertical="center"/>
    </xf>
    <xf numFmtId="38" fontId="18" fillId="0" borderId="24" xfId="2" applyFont="1" applyFill="1" applyBorder="1" applyAlignment="1">
      <alignment horizontal="center" vertical="center" wrapText="1"/>
    </xf>
    <xf numFmtId="178" fontId="18" fillId="0" borderId="6" xfId="2" applyNumberFormat="1" applyFont="1" applyFill="1" applyBorder="1" applyAlignment="1">
      <alignment vertical="center"/>
    </xf>
    <xf numFmtId="180" fontId="18" fillId="0" borderId="6" xfId="2" applyNumberFormat="1" applyFont="1" applyFill="1" applyBorder="1" applyAlignment="1">
      <alignment vertical="center"/>
    </xf>
    <xf numFmtId="38" fontId="18" fillId="0" borderId="18" xfId="2" applyFont="1" applyFill="1" applyBorder="1" applyAlignment="1">
      <alignment horizontal="center" vertical="center"/>
    </xf>
    <xf numFmtId="38" fontId="18" fillId="0" borderId="28" xfId="2" applyFont="1" applyFill="1" applyBorder="1" applyAlignment="1">
      <alignment horizontal="center" vertical="center"/>
    </xf>
    <xf numFmtId="38" fontId="18" fillId="0" borderId="24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vertical="center"/>
    </xf>
    <xf numFmtId="38" fontId="21" fillId="0" borderId="4" xfId="2" applyFont="1" applyFill="1" applyBorder="1" applyAlignment="1">
      <alignment horizontal="centerContinuous" vertical="center"/>
    </xf>
    <xf numFmtId="38" fontId="21" fillId="0" borderId="21" xfId="2" applyFont="1" applyFill="1" applyBorder="1" applyAlignment="1">
      <alignment horizontal="centerContinuous" vertical="center"/>
    </xf>
    <xf numFmtId="0" fontId="22" fillId="0" borderId="2" xfId="0" applyFont="1" applyFill="1" applyBorder="1" applyAlignment="1">
      <alignment vertical="center"/>
    </xf>
    <xf numFmtId="38" fontId="18" fillId="0" borderId="29" xfId="2" applyFont="1" applyFill="1" applyBorder="1" applyAlignment="1">
      <alignment horizontal="centerContinuous" vertical="center"/>
    </xf>
    <xf numFmtId="38" fontId="18" fillId="0" borderId="30" xfId="2" applyFont="1" applyFill="1" applyBorder="1" applyAlignment="1">
      <alignment horizontal="centerContinuous" vertical="center"/>
    </xf>
    <xf numFmtId="38" fontId="18" fillId="0" borderId="19" xfId="2" applyFont="1" applyFill="1" applyBorder="1" applyAlignment="1">
      <alignment horizontal="centerContinuous" vertical="center"/>
    </xf>
    <xf numFmtId="0" fontId="22" fillId="0" borderId="1" xfId="0" applyFont="1" applyFill="1" applyBorder="1" applyAlignment="1">
      <alignment horizontal="centerContinuous" vertical="center"/>
    </xf>
    <xf numFmtId="38" fontId="18" fillId="0" borderId="5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centerContinuous" vertical="center"/>
    </xf>
    <xf numFmtId="38" fontId="18" fillId="0" borderId="16" xfId="2" applyFont="1" applyFill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centerContinuous" vertical="center" wrapText="1"/>
    </xf>
    <xf numFmtId="38" fontId="18" fillId="0" borderId="13" xfId="2" applyFont="1" applyFill="1" applyBorder="1" applyAlignment="1">
      <alignment vertical="center"/>
    </xf>
    <xf numFmtId="38" fontId="18" fillId="0" borderId="31" xfId="2" applyFont="1" applyFill="1" applyBorder="1" applyAlignment="1">
      <alignment vertical="center"/>
    </xf>
    <xf numFmtId="176" fontId="18" fillId="0" borderId="16" xfId="2" applyNumberFormat="1" applyFont="1" applyFill="1" applyBorder="1" applyAlignment="1">
      <alignment horizontal="right" vertical="center"/>
    </xf>
    <xf numFmtId="178" fontId="18" fillId="0" borderId="6" xfId="2" applyNumberFormat="1" applyFont="1" applyFill="1" applyBorder="1" applyAlignment="1">
      <alignment horizontal="right" vertical="center"/>
    </xf>
    <xf numFmtId="179" fontId="18" fillId="0" borderId="14" xfId="2" applyNumberFormat="1" applyFont="1" applyFill="1" applyBorder="1" applyAlignment="1">
      <alignment vertical="center"/>
    </xf>
    <xf numFmtId="179" fontId="18" fillId="0" borderId="6" xfId="2" applyNumberFormat="1" applyFont="1" applyFill="1" applyBorder="1" applyAlignment="1">
      <alignment horizontal="right" vertical="center"/>
    </xf>
    <xf numFmtId="179" fontId="18" fillId="0" borderId="0" xfId="2" applyNumberFormat="1" applyFont="1" applyFill="1" applyBorder="1" applyAlignment="1">
      <alignment vertical="center"/>
    </xf>
    <xf numFmtId="179" fontId="18" fillId="0" borderId="15" xfId="2" applyNumberFormat="1" applyFont="1" applyFill="1" applyBorder="1" applyAlignment="1">
      <alignment horizontal="right" vertical="center"/>
    </xf>
    <xf numFmtId="178" fontId="18" fillId="0" borderId="0" xfId="2" applyNumberFormat="1" applyFont="1" applyFill="1" applyBorder="1" applyAlignment="1">
      <alignment horizontal="right" vertical="center"/>
    </xf>
    <xf numFmtId="179" fontId="18" fillId="0" borderId="0" xfId="2" applyNumberFormat="1" applyFont="1" applyFill="1" applyBorder="1" applyAlignment="1">
      <alignment horizontal="right" vertical="center"/>
    </xf>
    <xf numFmtId="178" fontId="18" fillId="0" borderId="16" xfId="2" applyNumberFormat="1" applyFont="1" applyFill="1" applyBorder="1" applyAlignment="1">
      <alignment horizontal="right" vertical="center"/>
    </xf>
    <xf numFmtId="38" fontId="18" fillId="0" borderId="25" xfId="2" applyFont="1" applyFill="1" applyBorder="1" applyAlignment="1">
      <alignment horizontal="center" vertical="center"/>
    </xf>
    <xf numFmtId="178" fontId="18" fillId="0" borderId="16" xfId="2" applyNumberFormat="1" applyFont="1" applyFill="1" applyBorder="1" applyAlignment="1">
      <alignment vertical="center"/>
    </xf>
    <xf numFmtId="179" fontId="18" fillId="0" borderId="6" xfId="2" applyNumberFormat="1" applyFont="1" applyFill="1" applyBorder="1" applyAlignment="1" applyProtection="1">
      <alignment horizontal="right" vertical="center"/>
    </xf>
    <xf numFmtId="179" fontId="18" fillId="0" borderId="14" xfId="2" applyNumberFormat="1" applyFont="1" applyFill="1" applyBorder="1" applyAlignment="1">
      <alignment horizontal="center" vertical="center"/>
    </xf>
    <xf numFmtId="179" fontId="19" fillId="0" borderId="0" xfId="2" applyNumberFormat="1" applyFont="1" applyFill="1" applyBorder="1" applyAlignment="1">
      <alignment vertical="center"/>
    </xf>
    <xf numFmtId="178" fontId="18" fillId="0" borderId="32" xfId="2" applyNumberFormat="1" applyFont="1" applyFill="1" applyBorder="1" applyAlignment="1">
      <alignment horizontal="right" vertical="center"/>
    </xf>
    <xf numFmtId="179" fontId="18" fillId="0" borderId="19" xfId="2" applyNumberFormat="1" applyFont="1" applyFill="1" applyBorder="1" applyAlignment="1">
      <alignment vertical="center"/>
    </xf>
    <xf numFmtId="179" fontId="18" fillId="0" borderId="32" xfId="2" applyNumberFormat="1" applyFont="1" applyFill="1" applyBorder="1" applyAlignment="1">
      <alignment horizontal="right" vertical="center"/>
    </xf>
    <xf numFmtId="179" fontId="18" fillId="0" borderId="27" xfId="2" applyNumberFormat="1" applyFont="1" applyFill="1" applyBorder="1" applyAlignment="1">
      <alignment vertical="center"/>
    </xf>
    <xf numFmtId="178" fontId="18" fillId="0" borderId="33" xfId="2" applyNumberFormat="1" applyFont="1" applyFill="1" applyBorder="1" applyAlignment="1">
      <alignment vertical="center"/>
    </xf>
    <xf numFmtId="38" fontId="17" fillId="0" borderId="12" xfId="2" applyFont="1" applyFill="1" applyBorder="1" applyAlignment="1">
      <alignment vertical="center"/>
    </xf>
    <xf numFmtId="38" fontId="17" fillId="0" borderId="26" xfId="2" applyFont="1" applyFill="1" applyBorder="1" applyAlignment="1">
      <alignment vertical="center"/>
    </xf>
    <xf numFmtId="38" fontId="16" fillId="0" borderId="13" xfId="2" applyFont="1" applyFill="1" applyBorder="1" applyAlignment="1">
      <alignment vertical="center"/>
    </xf>
    <xf numFmtId="38" fontId="17" fillId="0" borderId="6" xfId="2" applyFont="1" applyFill="1" applyBorder="1" applyAlignment="1">
      <alignment vertical="center"/>
    </xf>
    <xf numFmtId="38" fontId="16" fillId="0" borderId="6" xfId="2" applyFont="1" applyFill="1" applyBorder="1" applyAlignment="1">
      <alignment vertical="center"/>
    </xf>
    <xf numFmtId="0" fontId="17" fillId="0" borderId="0" xfId="0" applyFont="1" applyFill="1" applyBorder="1" applyAlignment="1">
      <alignment vertical="top"/>
    </xf>
    <xf numFmtId="0" fontId="17" fillId="0" borderId="6" xfId="0" applyFont="1" applyFill="1" applyBorder="1" applyAlignment="1">
      <alignment vertical="top" shrinkToFit="1"/>
    </xf>
    <xf numFmtId="38" fontId="18" fillId="0" borderId="15" xfId="2" applyFont="1" applyFill="1" applyBorder="1" applyAlignment="1">
      <alignment vertical="center"/>
    </xf>
    <xf numFmtId="0" fontId="17" fillId="0" borderId="14" xfId="0" applyFont="1" applyFill="1" applyBorder="1" applyAlignment="1">
      <alignment vertical="top"/>
    </xf>
    <xf numFmtId="0" fontId="17" fillId="0" borderId="6" xfId="0" applyFont="1" applyFill="1" applyBorder="1" applyAlignment="1">
      <alignment vertical="top" wrapText="1"/>
    </xf>
    <xf numFmtId="38" fontId="16" fillId="0" borderId="24" xfId="2" applyFont="1" applyFill="1" applyBorder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7" fillId="0" borderId="0" xfId="0" applyFont="1" applyFill="1" applyBorder="1" applyAlignment="1"/>
    <xf numFmtId="0" fontId="17" fillId="0" borderId="14" xfId="0" applyFont="1" applyFill="1" applyBorder="1" applyAlignment="1">
      <alignment horizontal="left" vertical="top"/>
    </xf>
    <xf numFmtId="38" fontId="16" fillId="0" borderId="14" xfId="2" applyFont="1" applyFill="1" applyBorder="1" applyAlignment="1">
      <alignment vertical="center"/>
    </xf>
    <xf numFmtId="0" fontId="17" fillId="0" borderId="15" xfId="0" applyFont="1" applyFill="1" applyBorder="1" applyAlignment="1">
      <alignment vertical="top"/>
    </xf>
    <xf numFmtId="38" fontId="16" fillId="0" borderId="34" xfId="2" applyFont="1" applyFill="1" applyBorder="1" applyAlignment="1">
      <alignment vertical="center"/>
    </xf>
    <xf numFmtId="38" fontId="16" fillId="0" borderId="35" xfId="2" applyFont="1" applyFill="1" applyBorder="1" applyAlignment="1">
      <alignment horizontal="right" vertical="center"/>
    </xf>
    <xf numFmtId="38" fontId="16" fillId="0" borderId="36" xfId="2" applyFont="1" applyFill="1" applyBorder="1" applyAlignment="1">
      <alignment vertical="center"/>
    </xf>
    <xf numFmtId="0" fontId="17" fillId="0" borderId="35" xfId="0" applyFont="1" applyFill="1" applyBorder="1" applyAlignment="1">
      <alignment vertical="top" wrapText="1"/>
    </xf>
    <xf numFmtId="0" fontId="17" fillId="0" borderId="36" xfId="0" applyFont="1" applyFill="1" applyBorder="1" applyAlignment="1">
      <alignment vertical="top" wrapText="1"/>
    </xf>
    <xf numFmtId="38" fontId="16" fillId="0" borderId="35" xfId="2" applyFont="1" applyFill="1" applyBorder="1" applyAlignment="1">
      <alignment vertical="center"/>
    </xf>
    <xf numFmtId="0" fontId="17" fillId="0" borderId="22" xfId="0" applyFont="1" applyFill="1" applyBorder="1" applyAlignment="1">
      <alignment vertical="top"/>
    </xf>
    <xf numFmtId="38" fontId="18" fillId="0" borderId="0" xfId="2" applyFont="1" applyFill="1" applyAlignment="1">
      <alignment vertical="center"/>
    </xf>
    <xf numFmtId="38" fontId="18" fillId="0" borderId="37" xfId="2" applyFont="1" applyFill="1" applyBorder="1" applyAlignment="1">
      <alignment horizontal="center" vertical="center"/>
    </xf>
    <xf numFmtId="38" fontId="18" fillId="0" borderId="39" xfId="2" applyFont="1" applyFill="1" applyBorder="1" applyAlignment="1">
      <alignment horizontal="centerContinuous" vertical="center"/>
    </xf>
    <xf numFmtId="38" fontId="18" fillId="0" borderId="17" xfId="2" applyFont="1" applyFill="1" applyBorder="1" applyAlignment="1">
      <alignment vertical="center"/>
    </xf>
    <xf numFmtId="177" fontId="18" fillId="0" borderId="0" xfId="2" applyNumberFormat="1" applyFont="1" applyFill="1" applyBorder="1" applyAlignment="1">
      <alignment horizontal="right" vertical="center"/>
    </xf>
    <xf numFmtId="38" fontId="18" fillId="0" borderId="16" xfId="2" applyNumberFormat="1" applyFont="1" applyFill="1" applyBorder="1" applyAlignment="1">
      <alignment vertical="center"/>
    </xf>
    <xf numFmtId="38" fontId="19" fillId="0" borderId="9" xfId="2" applyFont="1" applyFill="1" applyBorder="1" applyAlignment="1">
      <alignment horizontal="right" vertical="center"/>
    </xf>
    <xf numFmtId="38" fontId="18" fillId="0" borderId="24" xfId="2" applyFont="1" applyFill="1" applyBorder="1" applyAlignment="1" applyProtection="1">
      <alignment horizontal="right" vertical="center"/>
      <protection locked="0"/>
    </xf>
    <xf numFmtId="38" fontId="18" fillId="0" borderId="6" xfId="2" applyFont="1" applyFill="1" applyBorder="1" applyAlignment="1" applyProtection="1">
      <alignment horizontal="right" vertical="center"/>
      <protection locked="0"/>
    </xf>
    <xf numFmtId="38" fontId="18" fillId="0" borderId="0" xfId="2" applyFont="1" applyFill="1" applyBorder="1" applyAlignment="1" applyProtection="1">
      <alignment horizontal="right" vertical="center"/>
      <protection locked="0"/>
    </xf>
    <xf numFmtId="177" fontId="18" fillId="0" borderId="0" xfId="2" applyNumberFormat="1" applyFont="1" applyFill="1" applyBorder="1" applyAlignment="1" applyProtection="1">
      <alignment horizontal="right" vertical="center"/>
      <protection locked="0"/>
    </xf>
    <xf numFmtId="38" fontId="18" fillId="0" borderId="16" xfId="2" applyNumberFormat="1" applyFont="1" applyFill="1" applyBorder="1" applyAlignment="1" applyProtection="1">
      <alignment vertical="center"/>
      <protection locked="0"/>
    </xf>
    <xf numFmtId="38" fontId="18" fillId="0" borderId="6" xfId="2" applyNumberFormat="1" applyFont="1" applyFill="1" applyBorder="1" applyAlignment="1" applyProtection="1">
      <alignment horizontal="right" vertical="center"/>
      <protection locked="0"/>
    </xf>
    <xf numFmtId="177" fontId="18" fillId="0" borderId="40" xfId="2" applyNumberFormat="1" applyFont="1" applyFill="1" applyBorder="1" applyAlignment="1" applyProtection="1">
      <alignment horizontal="right" vertical="center"/>
      <protection locked="0"/>
    </xf>
    <xf numFmtId="38" fontId="19" fillId="0" borderId="0" xfId="2" applyFont="1" applyFill="1" applyBorder="1" applyAlignment="1" applyProtection="1">
      <alignment horizontal="right" vertical="center"/>
      <protection locked="0"/>
    </xf>
    <xf numFmtId="177" fontId="19" fillId="0" borderId="0" xfId="2" applyNumberFormat="1" applyFont="1" applyFill="1" applyBorder="1" applyAlignment="1" applyProtection="1">
      <alignment horizontal="right" vertical="center"/>
      <protection locked="0"/>
    </xf>
    <xf numFmtId="38" fontId="19" fillId="0" borderId="6" xfId="2" applyNumberFormat="1" applyFont="1" applyFill="1" applyBorder="1" applyAlignment="1" applyProtection="1">
      <alignment horizontal="right" vertical="center"/>
      <protection locked="0"/>
    </xf>
    <xf numFmtId="38" fontId="19" fillId="0" borderId="6" xfId="2" applyFont="1" applyFill="1" applyBorder="1" applyAlignment="1" applyProtection="1">
      <alignment horizontal="right" vertical="center"/>
      <protection locked="0"/>
    </xf>
    <xf numFmtId="177" fontId="19" fillId="0" borderId="40" xfId="2" applyNumberFormat="1" applyFont="1" applyFill="1" applyBorder="1" applyAlignment="1" applyProtection="1">
      <alignment horizontal="right" vertical="center"/>
      <protection locked="0"/>
    </xf>
    <xf numFmtId="38" fontId="19" fillId="0" borderId="24" xfId="2" applyFont="1" applyFill="1" applyBorder="1" applyAlignment="1" applyProtection="1">
      <alignment horizontal="right" vertical="center"/>
      <protection locked="0"/>
    </xf>
    <xf numFmtId="38" fontId="19" fillId="0" borderId="16" xfId="2" applyNumberFormat="1" applyFont="1" applyFill="1" applyBorder="1" applyAlignment="1" applyProtection="1">
      <alignment vertical="center"/>
      <protection locked="0"/>
    </xf>
    <xf numFmtId="0" fontId="18" fillId="0" borderId="18" xfId="2" applyNumberFormat="1" applyFont="1" applyFill="1" applyBorder="1" applyAlignment="1">
      <alignment horizontal="center" vertical="center"/>
    </xf>
    <xf numFmtId="38" fontId="18" fillId="0" borderId="32" xfId="2" applyFont="1" applyFill="1" applyBorder="1" applyAlignment="1">
      <alignment horizontal="center" vertical="center" wrapText="1"/>
    </xf>
    <xf numFmtId="0" fontId="18" fillId="0" borderId="24" xfId="2" applyNumberFormat="1" applyFont="1" applyFill="1" applyBorder="1" applyAlignment="1">
      <alignment horizontal="center" vertical="center"/>
    </xf>
    <xf numFmtId="38" fontId="17" fillId="0" borderId="13" xfId="2" applyFont="1" applyFill="1" applyBorder="1" applyAlignment="1">
      <alignment vertical="center"/>
    </xf>
    <xf numFmtId="0" fontId="18" fillId="0" borderId="24" xfId="2" applyNumberFormat="1" applyFont="1" applyFill="1" applyBorder="1" applyAlignment="1">
      <alignment vertical="center"/>
    </xf>
    <xf numFmtId="38" fontId="17" fillId="0" borderId="14" xfId="2" applyFont="1" applyFill="1" applyBorder="1" applyAlignment="1">
      <alignment vertical="top"/>
    </xf>
    <xf numFmtId="38" fontId="17" fillId="0" borderId="15" xfId="2" applyFont="1" applyFill="1" applyBorder="1" applyAlignment="1">
      <alignment vertical="top" wrapText="1"/>
    </xf>
    <xf numFmtId="38" fontId="17" fillId="0" borderId="0" xfId="2" applyFont="1" applyFill="1" applyBorder="1" applyAlignment="1">
      <alignment vertical="top"/>
    </xf>
    <xf numFmtId="0" fontId="17" fillId="0" borderId="14" xfId="0" applyFont="1" applyFill="1" applyBorder="1" applyAlignment="1">
      <alignment wrapText="1"/>
    </xf>
    <xf numFmtId="0" fontId="22" fillId="0" borderId="6" xfId="0" applyFont="1" applyFill="1" applyBorder="1" applyAlignment="1">
      <alignment wrapText="1"/>
    </xf>
    <xf numFmtId="38" fontId="16" fillId="0" borderId="0" xfId="2" applyFont="1" applyFill="1" applyBorder="1" applyAlignment="1">
      <alignment horizontal="centerContinuous" vertical="center"/>
    </xf>
    <xf numFmtId="38" fontId="16" fillId="0" borderId="15" xfId="2" applyFont="1" applyFill="1" applyBorder="1" applyAlignment="1">
      <alignment horizontal="centerContinuous" vertical="center"/>
    </xf>
    <xf numFmtId="0" fontId="22" fillId="0" borderId="14" xfId="0" applyFont="1" applyFill="1" applyBorder="1" applyAlignment="1">
      <alignment wrapText="1"/>
    </xf>
    <xf numFmtId="38" fontId="16" fillId="0" borderId="0" xfId="2" applyFont="1" applyFill="1" applyBorder="1"/>
    <xf numFmtId="38" fontId="16" fillId="0" borderId="15" xfId="2" applyFont="1" applyFill="1" applyBorder="1"/>
    <xf numFmtId="38" fontId="19" fillId="0" borderId="24" xfId="2" applyFont="1" applyFill="1" applyBorder="1" applyAlignment="1">
      <alignment horizontal="centerContinuous" vertical="center"/>
    </xf>
    <xf numFmtId="49" fontId="18" fillId="0" borderId="15" xfId="2" applyNumberFormat="1" applyFont="1" applyFill="1" applyBorder="1" applyAlignment="1">
      <alignment vertical="center"/>
    </xf>
    <xf numFmtId="38" fontId="19" fillId="0" borderId="34" xfId="2" applyFont="1" applyFill="1" applyBorder="1" applyAlignment="1">
      <alignment horizontal="centerContinuous" vertical="center"/>
    </xf>
    <xf numFmtId="0" fontId="22" fillId="0" borderId="35" xfId="0" applyFont="1" applyFill="1" applyBorder="1" applyAlignment="1">
      <alignment wrapText="1"/>
    </xf>
    <xf numFmtId="0" fontId="22" fillId="0" borderId="36" xfId="0" applyFont="1" applyFill="1" applyBorder="1" applyAlignment="1">
      <alignment wrapText="1"/>
    </xf>
    <xf numFmtId="38" fontId="18" fillId="0" borderId="2" xfId="2" applyFont="1" applyFill="1" applyBorder="1" applyAlignment="1">
      <alignment vertical="center"/>
    </xf>
    <xf numFmtId="49" fontId="18" fillId="0" borderId="22" xfId="2" applyNumberFormat="1" applyFont="1" applyFill="1" applyBorder="1" applyAlignment="1">
      <alignment vertical="center"/>
    </xf>
    <xf numFmtId="38" fontId="16" fillId="0" borderId="0" xfId="2" applyFont="1" applyFill="1"/>
    <xf numFmtId="178" fontId="18" fillId="0" borderId="1" xfId="2" applyNumberFormat="1" applyFont="1" applyFill="1" applyBorder="1" applyAlignment="1">
      <alignment horizontal="right" vertical="center"/>
    </xf>
    <xf numFmtId="179" fontId="18" fillId="0" borderId="40" xfId="2" applyNumberFormat="1" applyFont="1" applyFill="1" applyBorder="1" applyAlignment="1">
      <alignment horizontal="right" vertical="center"/>
    </xf>
    <xf numFmtId="38" fontId="18" fillId="0" borderId="41" xfId="2" applyFont="1" applyFill="1" applyBorder="1" applyAlignment="1">
      <alignment horizontal="center" vertical="center"/>
    </xf>
    <xf numFmtId="38" fontId="18" fillId="0" borderId="31" xfId="2" applyFont="1" applyFill="1" applyBorder="1" applyAlignment="1">
      <alignment horizontal="right" vertical="center"/>
    </xf>
    <xf numFmtId="38" fontId="19" fillId="0" borderId="15" xfId="2" applyFont="1" applyFill="1" applyBorder="1" applyAlignment="1">
      <alignment horizontal="right" vertical="center"/>
    </xf>
    <xf numFmtId="38" fontId="18" fillId="0" borderId="26" xfId="2" applyFont="1" applyFill="1" applyBorder="1" applyAlignment="1">
      <alignment vertical="center"/>
    </xf>
    <xf numFmtId="38" fontId="18" fillId="0" borderId="27" xfId="2" applyFont="1" applyFill="1" applyBorder="1" applyAlignment="1">
      <alignment horizontal="center" vertical="center" wrapText="1"/>
    </xf>
    <xf numFmtId="177" fontId="23" fillId="0" borderId="0" xfId="2" applyNumberFormat="1" applyFont="1" applyFill="1" applyBorder="1" applyAlignment="1">
      <alignment horizontal="right" vertical="center"/>
    </xf>
    <xf numFmtId="181" fontId="18" fillId="0" borderId="32" xfId="2" applyNumberFormat="1" applyFont="1" applyFill="1" applyBorder="1" applyAlignment="1">
      <alignment vertical="center"/>
    </xf>
    <xf numFmtId="181" fontId="18" fillId="0" borderId="1" xfId="2" applyNumberFormat="1" applyFont="1" applyFill="1" applyBorder="1" applyAlignment="1">
      <alignment vertical="center"/>
    </xf>
    <xf numFmtId="181" fontId="18" fillId="0" borderId="33" xfId="2" applyNumberFormat="1" applyFont="1" applyFill="1" applyBorder="1" applyAlignment="1">
      <alignment vertical="center" shrinkToFit="1"/>
    </xf>
    <xf numFmtId="179" fontId="8" fillId="0" borderId="0" xfId="2" applyNumberFormat="1" applyFont="1" applyFill="1" applyAlignment="1">
      <alignment vertical="center"/>
    </xf>
    <xf numFmtId="178" fontId="18" fillId="0" borderId="15" xfId="2" applyNumberFormat="1" applyFont="1" applyFill="1" applyBorder="1" applyAlignment="1">
      <alignment vertical="center"/>
    </xf>
    <xf numFmtId="38" fontId="17" fillId="0" borderId="12" xfId="2" applyFont="1" applyFill="1" applyBorder="1" applyAlignment="1">
      <alignment vertical="top"/>
    </xf>
    <xf numFmtId="38" fontId="17" fillId="0" borderId="2" xfId="2" applyFont="1" applyFill="1" applyBorder="1" applyAlignment="1">
      <alignment horizontal="left" vertical="center" indent="1"/>
    </xf>
    <xf numFmtId="38" fontId="17" fillId="0" borderId="0" xfId="2" applyFont="1" applyFill="1" applyBorder="1" applyAlignment="1">
      <alignment horizontal="left" vertical="center" indent="1"/>
    </xf>
    <xf numFmtId="38" fontId="17" fillId="0" borderId="26" xfId="2" applyFont="1" applyFill="1" applyBorder="1" applyAlignment="1">
      <alignment vertical="top"/>
    </xf>
    <xf numFmtId="38" fontId="17" fillId="0" borderId="14" xfId="2" applyFont="1" applyFill="1" applyBorder="1" applyAlignment="1">
      <alignment horizontal="left" vertical="top" indent="1"/>
    </xf>
    <xf numFmtId="38" fontId="17" fillId="0" borderId="0" xfId="2" applyFont="1" applyFill="1" applyBorder="1" applyAlignment="1">
      <alignment horizontal="left" vertical="top" indent="1"/>
    </xf>
    <xf numFmtId="183" fontId="16" fillId="0" borderId="2" xfId="2" quotePrefix="1" applyNumberFormat="1" applyFont="1" applyFill="1" applyBorder="1" applyAlignment="1">
      <alignment vertical="center"/>
    </xf>
    <xf numFmtId="38" fontId="15" fillId="0" borderId="0" xfId="2" applyFont="1" applyFill="1" applyAlignment="1">
      <alignment horizontal="centerContinuous" vertical="center"/>
    </xf>
    <xf numFmtId="38" fontId="14" fillId="0" borderId="0" xfId="2" applyFont="1" applyFill="1" applyAlignment="1">
      <alignment horizontal="centerContinuous" vertical="center"/>
    </xf>
    <xf numFmtId="38" fontId="14" fillId="0" borderId="0" xfId="2" applyFont="1" applyFill="1" applyAlignment="1">
      <alignment horizontal="right" vertical="center"/>
    </xf>
    <xf numFmtId="38" fontId="14" fillId="0" borderId="0" xfId="2" applyFont="1" applyFill="1" applyAlignment="1">
      <alignment vertical="center"/>
    </xf>
    <xf numFmtId="38" fontId="13" fillId="0" borderId="0" xfId="2" applyFont="1" applyFill="1" applyAlignment="1">
      <alignment vertical="center"/>
    </xf>
    <xf numFmtId="178" fontId="18" fillId="0" borderId="1" xfId="2" applyNumberFormat="1" applyFont="1" applyFill="1" applyBorder="1" applyAlignment="1">
      <alignment horizontal="right" vertical="center" wrapText="1"/>
    </xf>
    <xf numFmtId="40" fontId="18" fillId="0" borderId="8" xfId="2" applyNumberFormat="1" applyFont="1" applyFill="1" applyBorder="1" applyAlignment="1">
      <alignment vertical="center"/>
    </xf>
    <xf numFmtId="40" fontId="18" fillId="0" borderId="9" xfId="2" applyNumberFormat="1" applyFont="1" applyFill="1" applyBorder="1" applyAlignment="1">
      <alignment horizontal="right" vertical="center"/>
    </xf>
    <xf numFmtId="180" fontId="4" fillId="0" borderId="0" xfId="2" applyNumberFormat="1" applyFont="1" applyFill="1" applyBorder="1" applyAlignment="1">
      <alignment horizontal="right" vertical="center"/>
    </xf>
    <xf numFmtId="179" fontId="18" fillId="0" borderId="9" xfId="2" applyNumberFormat="1" applyFont="1" applyFill="1" applyBorder="1" applyAlignment="1">
      <alignment vertical="center"/>
    </xf>
    <xf numFmtId="180" fontId="3" fillId="0" borderId="0" xfId="2" applyNumberFormat="1" applyFont="1" applyFill="1" applyAlignment="1">
      <alignment vertical="center"/>
    </xf>
    <xf numFmtId="180" fontId="14" fillId="0" borderId="0" xfId="2" applyNumberFormat="1" applyFont="1" applyFill="1" applyAlignment="1">
      <alignment vertical="center"/>
    </xf>
    <xf numFmtId="177" fontId="18" fillId="0" borderId="11" xfId="2" applyNumberFormat="1" applyFont="1" applyFill="1" applyBorder="1" applyAlignment="1">
      <alignment horizontal="right" vertical="center"/>
    </xf>
    <xf numFmtId="38" fontId="18" fillId="0" borderId="9" xfId="2" applyFont="1" applyFill="1" applyBorder="1" applyAlignment="1">
      <alignment horizontal="right" vertical="center"/>
    </xf>
    <xf numFmtId="38" fontId="18" fillId="0" borderId="8" xfId="2" applyFont="1" applyFill="1" applyBorder="1" applyAlignment="1">
      <alignment horizontal="right" vertical="center"/>
    </xf>
    <xf numFmtId="40" fontId="18" fillId="0" borderId="10" xfId="2" applyNumberFormat="1" applyFont="1" applyFill="1" applyBorder="1" applyAlignment="1">
      <alignment horizontal="right" vertical="center"/>
    </xf>
    <xf numFmtId="40" fontId="18" fillId="0" borderId="10" xfId="2" applyNumberFormat="1" applyFont="1" applyFill="1" applyBorder="1" applyAlignment="1">
      <alignment vertical="center"/>
    </xf>
    <xf numFmtId="177" fontId="18" fillId="0" borderId="17" xfId="2" applyNumberFormat="1" applyFont="1" applyFill="1" applyBorder="1" applyAlignment="1">
      <alignment horizontal="right" vertical="center"/>
    </xf>
    <xf numFmtId="38" fontId="18" fillId="0" borderId="10" xfId="2" applyNumberFormat="1" applyFont="1" applyFill="1" applyBorder="1" applyAlignment="1">
      <alignment horizontal="right" vertical="center"/>
    </xf>
    <xf numFmtId="177" fontId="18" fillId="0" borderId="9" xfId="2" applyNumberFormat="1" applyFont="1" applyFill="1" applyBorder="1" applyAlignment="1">
      <alignment horizontal="right" vertical="center"/>
    </xf>
    <xf numFmtId="179" fontId="19" fillId="0" borderId="14" xfId="2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center" vertical="center"/>
    </xf>
    <xf numFmtId="176" fontId="19" fillId="0" borderId="16" xfId="2" applyNumberFormat="1" applyFont="1" applyFill="1" applyBorder="1" applyAlignment="1">
      <alignment horizontal="right" vertical="center"/>
    </xf>
    <xf numFmtId="178" fontId="19" fillId="0" borderId="6" xfId="2" applyNumberFormat="1" applyFont="1" applyFill="1" applyBorder="1" applyAlignment="1">
      <alignment horizontal="right" vertical="center"/>
    </xf>
    <xf numFmtId="179" fontId="19" fillId="0" borderId="14" xfId="2" applyNumberFormat="1" applyFont="1" applyFill="1" applyBorder="1" applyAlignment="1">
      <alignment vertical="center"/>
    </xf>
    <xf numFmtId="179" fontId="19" fillId="0" borderId="6" xfId="2" applyNumberFormat="1" applyFont="1" applyFill="1" applyBorder="1" applyAlignment="1">
      <alignment horizontal="right" vertical="center"/>
    </xf>
    <xf numFmtId="179" fontId="19" fillId="0" borderId="6" xfId="2" applyNumberFormat="1" applyFont="1" applyFill="1" applyBorder="1" applyAlignment="1" applyProtection="1">
      <alignment horizontal="right" vertical="center"/>
    </xf>
    <xf numFmtId="179" fontId="19" fillId="0" borderId="40" xfId="2" applyNumberFormat="1" applyFont="1" applyFill="1" applyBorder="1" applyAlignment="1">
      <alignment horizontal="right" vertical="center"/>
    </xf>
    <xf numFmtId="179" fontId="19" fillId="0" borderId="16" xfId="2" applyNumberFormat="1" applyFont="1" applyFill="1" applyBorder="1" applyAlignment="1">
      <alignment horizontal="right" vertical="center"/>
    </xf>
    <xf numFmtId="179" fontId="19" fillId="0" borderId="16" xfId="2" applyNumberFormat="1" applyFont="1" applyFill="1" applyBorder="1" applyAlignment="1">
      <alignment vertical="center"/>
    </xf>
    <xf numFmtId="178" fontId="18" fillId="0" borderId="32" xfId="2" applyNumberFormat="1" applyFont="1" applyFill="1" applyBorder="1" applyAlignment="1">
      <alignment horizontal="right" vertical="center" wrapText="1"/>
    </xf>
    <xf numFmtId="176" fontId="18" fillId="0" borderId="32" xfId="2" applyNumberFormat="1" applyFont="1" applyFill="1" applyBorder="1" applyAlignment="1">
      <alignment horizontal="right" vertical="center"/>
    </xf>
    <xf numFmtId="179" fontId="18" fillId="0" borderId="42" xfId="2" applyNumberFormat="1" applyFont="1" applyFill="1" applyBorder="1" applyAlignment="1">
      <alignment horizontal="right" vertical="center"/>
    </xf>
    <xf numFmtId="38" fontId="18" fillId="0" borderId="19" xfId="2" applyFont="1" applyFill="1" applyBorder="1" applyAlignment="1">
      <alignment horizontal="center" vertical="center"/>
    </xf>
    <xf numFmtId="38" fontId="18" fillId="0" borderId="1" xfId="2" applyFont="1" applyFill="1" applyBorder="1" applyAlignment="1">
      <alignment horizontal="center" vertical="center"/>
    </xf>
    <xf numFmtId="38" fontId="18" fillId="0" borderId="38" xfId="2" applyFont="1" applyFill="1" applyBorder="1" applyAlignment="1">
      <alignment horizontal="center" vertical="center"/>
    </xf>
    <xf numFmtId="38" fontId="18" fillId="0" borderId="12" xfId="2" applyFont="1" applyFill="1" applyBorder="1" applyAlignment="1">
      <alignment horizontal="center" vertical="center"/>
    </xf>
    <xf numFmtId="38" fontId="18" fillId="0" borderId="29" xfId="2" applyFont="1" applyFill="1" applyBorder="1" applyAlignment="1">
      <alignment horizontal="center" vertical="center"/>
    </xf>
    <xf numFmtId="38" fontId="18" fillId="0" borderId="9" xfId="2" applyFont="1" applyFill="1" applyBorder="1" applyAlignment="1">
      <alignment horizontal="center" vertical="center"/>
    </xf>
    <xf numFmtId="38" fontId="17" fillId="0" borderId="6" xfId="2" applyFont="1" applyFill="1" applyBorder="1" applyAlignment="1">
      <alignment vertical="top" wrapText="1"/>
    </xf>
    <xf numFmtId="38" fontId="18" fillId="0" borderId="14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horizontal="center" vertical="center"/>
    </xf>
    <xf numFmtId="38" fontId="18" fillId="0" borderId="11" xfId="2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wrapText="1"/>
    </xf>
    <xf numFmtId="0" fontId="22" fillId="0" borderId="6" xfId="0" applyFont="1" applyFill="1" applyBorder="1" applyAlignment="1">
      <alignment wrapText="1"/>
    </xf>
    <xf numFmtId="186" fontId="4" fillId="0" borderId="0" xfId="2" applyNumberFormat="1" applyFont="1" applyFill="1" applyAlignment="1">
      <alignment vertical="center"/>
    </xf>
    <xf numFmtId="0" fontId="0" fillId="0" borderId="0" xfId="0" applyFill="1"/>
    <xf numFmtId="180" fontId="4" fillId="0" borderId="0" xfId="2" applyNumberFormat="1" applyFont="1" applyFill="1" applyAlignment="1">
      <alignment vertical="center"/>
    </xf>
    <xf numFmtId="178" fontId="4" fillId="0" borderId="0" xfId="2" applyNumberFormat="1" applyFont="1" applyFill="1" applyBorder="1" applyAlignment="1">
      <alignment horizontal="right" vertical="center"/>
    </xf>
    <xf numFmtId="178" fontId="18" fillId="0" borderId="19" xfId="2" applyNumberFormat="1" applyFont="1" applyFill="1" applyBorder="1" applyAlignment="1">
      <alignment horizontal="right" vertical="center"/>
    </xf>
    <xf numFmtId="184" fontId="18" fillId="0" borderId="1" xfId="2" applyNumberFormat="1" applyFont="1" applyFill="1" applyBorder="1" applyAlignment="1">
      <alignment horizontal="right" vertical="center"/>
    </xf>
    <xf numFmtId="178" fontId="18" fillId="0" borderId="42" xfId="2" applyNumberFormat="1" applyFont="1" applyFill="1" applyBorder="1" applyAlignment="1">
      <alignment vertical="center"/>
    </xf>
    <xf numFmtId="178" fontId="18" fillId="0" borderId="32" xfId="2" applyNumberFormat="1" applyFont="1" applyFill="1" applyBorder="1" applyAlignment="1">
      <alignment vertical="center"/>
    </xf>
    <xf numFmtId="38" fontId="18" fillId="0" borderId="11" xfId="2" applyNumberFormat="1" applyFont="1" applyFill="1" applyBorder="1" applyAlignment="1">
      <alignment vertical="center"/>
    </xf>
    <xf numFmtId="38" fontId="16" fillId="0" borderId="0" xfId="2" quotePrefix="1" applyFont="1" applyFill="1" applyAlignment="1">
      <alignment vertical="center"/>
    </xf>
    <xf numFmtId="176" fontId="19" fillId="0" borderId="9" xfId="2" applyNumberFormat="1" applyFont="1" applyFill="1" applyBorder="1" applyAlignment="1">
      <alignment horizontal="right" vertical="center"/>
    </xf>
    <xf numFmtId="38" fontId="19" fillId="0" borderId="25" xfId="2" applyFont="1" applyFill="1" applyBorder="1" applyAlignment="1">
      <alignment horizontal="center" vertical="center"/>
    </xf>
    <xf numFmtId="38" fontId="18" fillId="0" borderId="14" xfId="2" applyFont="1" applyFill="1" applyBorder="1" applyAlignment="1">
      <alignment horizontal="center" vertical="center"/>
    </xf>
    <xf numFmtId="38" fontId="18" fillId="0" borderId="7" xfId="2" applyFont="1" applyFill="1" applyBorder="1" applyAlignment="1">
      <alignment horizontal="center" vertical="center"/>
    </xf>
    <xf numFmtId="38" fontId="19" fillId="0" borderId="17" xfId="2" applyFont="1" applyFill="1" applyBorder="1" applyAlignment="1">
      <alignment horizontal="right" vertical="center"/>
    </xf>
    <xf numFmtId="38" fontId="19" fillId="0" borderId="9" xfId="2" applyFont="1" applyFill="1" applyBorder="1" applyAlignment="1">
      <alignment horizontal="center" vertical="center"/>
    </xf>
    <xf numFmtId="38" fontId="18" fillId="0" borderId="11" xfId="2" applyNumberFormat="1" applyFont="1" applyFill="1" applyBorder="1" applyAlignment="1">
      <alignment horizontal="right" vertical="center"/>
    </xf>
    <xf numFmtId="176" fontId="18" fillId="0" borderId="10" xfId="2" applyNumberFormat="1" applyFont="1" applyFill="1" applyBorder="1" applyAlignment="1">
      <alignment horizontal="right" vertical="center"/>
    </xf>
    <xf numFmtId="40" fontId="18" fillId="0" borderId="11" xfId="2" applyNumberFormat="1" applyFont="1" applyFill="1" applyBorder="1" applyAlignment="1">
      <alignment horizontal="right" vertical="center"/>
    </xf>
    <xf numFmtId="176" fontId="19" fillId="0" borderId="0" xfId="2" applyNumberFormat="1" applyFont="1" applyFill="1" applyBorder="1" applyAlignment="1">
      <alignment horizontal="right" vertical="center"/>
    </xf>
    <xf numFmtId="40" fontId="19" fillId="0" borderId="0" xfId="2" applyNumberFormat="1" applyFont="1" applyFill="1" applyBorder="1" applyAlignment="1">
      <alignment vertical="center"/>
    </xf>
    <xf numFmtId="40" fontId="19" fillId="0" borderId="9" xfId="2" applyNumberFormat="1" applyFont="1" applyFill="1" applyBorder="1" applyAlignment="1">
      <alignment vertical="center"/>
    </xf>
    <xf numFmtId="176" fontId="18" fillId="0" borderId="11" xfId="2" applyNumberFormat="1" applyFont="1" applyFill="1" applyBorder="1" applyAlignment="1">
      <alignment horizontal="right" vertical="center"/>
    </xf>
    <xf numFmtId="178" fontId="18" fillId="0" borderId="11" xfId="2" applyNumberFormat="1" applyFont="1" applyFill="1" applyBorder="1" applyAlignment="1">
      <alignment horizontal="right" vertical="center"/>
    </xf>
    <xf numFmtId="179" fontId="18" fillId="0" borderId="10" xfId="2" applyNumberFormat="1" applyFont="1" applyFill="1" applyBorder="1" applyAlignment="1">
      <alignment horizontal="right" vertical="center"/>
    </xf>
    <xf numFmtId="179" fontId="18" fillId="0" borderId="17" xfId="2" applyNumberFormat="1" applyFont="1" applyFill="1" applyBorder="1" applyAlignment="1">
      <alignment horizontal="right" vertical="center"/>
    </xf>
    <xf numFmtId="38" fontId="19" fillId="0" borderId="8" xfId="2" applyFont="1" applyFill="1" applyBorder="1" applyAlignment="1">
      <alignment horizontal="center" vertical="center"/>
    </xf>
    <xf numFmtId="38" fontId="19" fillId="0" borderId="9" xfId="2" applyFont="1" applyFill="1" applyBorder="1" applyAlignment="1">
      <alignment horizontal="right" vertical="center" shrinkToFit="1"/>
    </xf>
    <xf numFmtId="177" fontId="23" fillId="0" borderId="11" xfId="2" applyNumberFormat="1" applyFont="1" applyFill="1" applyBorder="1" applyAlignment="1">
      <alignment horizontal="right" vertical="center"/>
    </xf>
    <xf numFmtId="38" fontId="19" fillId="0" borderId="10" xfId="2" applyFont="1" applyFill="1" applyBorder="1" applyAlignment="1">
      <alignment horizontal="right" vertical="center"/>
    </xf>
    <xf numFmtId="177" fontId="19" fillId="0" borderId="10" xfId="2" applyNumberFormat="1" applyFont="1" applyFill="1" applyBorder="1" applyAlignment="1">
      <alignment horizontal="right" vertical="center"/>
    </xf>
    <xf numFmtId="183" fontId="16" fillId="0" borderId="2" xfId="2" quotePrefix="1" applyNumberFormat="1" applyFont="1" applyFill="1" applyBorder="1" applyAlignment="1">
      <alignment horizontal="right" vertical="center"/>
    </xf>
    <xf numFmtId="38" fontId="17" fillId="0" borderId="35" xfId="2" applyFont="1" applyFill="1" applyBorder="1" applyAlignment="1">
      <alignment horizontal="left" vertical="top" wrapText="1"/>
    </xf>
    <xf numFmtId="38" fontId="17" fillId="0" borderId="2" xfId="2" applyFont="1" applyFill="1" applyBorder="1" applyAlignment="1">
      <alignment horizontal="left" vertical="top" wrapText="1"/>
    </xf>
    <xf numFmtId="38" fontId="21" fillId="0" borderId="0" xfId="2" applyFont="1" applyFill="1" applyAlignment="1">
      <alignment horizontal="left" vertical="center"/>
    </xf>
    <xf numFmtId="38" fontId="18" fillId="0" borderId="27" xfId="2" applyFont="1" applyFill="1" applyBorder="1" applyAlignment="1">
      <alignment horizontal="distributed" vertical="center" indent="4"/>
    </xf>
    <xf numFmtId="38" fontId="18" fillId="0" borderId="26" xfId="2" applyFont="1" applyFill="1" applyBorder="1" applyAlignment="1">
      <alignment horizontal="distributed" vertical="center" indent="4"/>
    </xf>
    <xf numFmtId="38" fontId="18" fillId="0" borderId="33" xfId="2" applyFont="1" applyFill="1" applyBorder="1" applyAlignment="1">
      <alignment horizontal="distributed" vertical="center" indent="4"/>
    </xf>
    <xf numFmtId="38" fontId="18" fillId="0" borderId="19" xfId="2" applyFont="1" applyFill="1" applyBorder="1" applyAlignment="1">
      <alignment horizontal="center" vertical="center"/>
    </xf>
    <xf numFmtId="38" fontId="18" fillId="0" borderId="27" xfId="2" applyFont="1" applyFill="1" applyBorder="1" applyAlignment="1">
      <alignment horizontal="center" vertical="center"/>
    </xf>
    <xf numFmtId="38" fontId="18" fillId="0" borderId="1" xfId="2" applyFont="1" applyFill="1" applyBorder="1" applyAlignment="1">
      <alignment horizontal="center" vertical="center"/>
    </xf>
    <xf numFmtId="38" fontId="18" fillId="0" borderId="38" xfId="2" applyFont="1" applyFill="1" applyBorder="1" applyAlignment="1">
      <alignment horizontal="center" vertical="center"/>
    </xf>
    <xf numFmtId="38" fontId="18" fillId="0" borderId="30" xfId="2" applyFont="1" applyFill="1" applyBorder="1" applyAlignment="1">
      <alignment horizontal="center" vertical="center"/>
    </xf>
    <xf numFmtId="38" fontId="18" fillId="0" borderId="26" xfId="2" applyFont="1" applyFill="1" applyBorder="1" applyAlignment="1">
      <alignment horizontal="center" vertical="center"/>
    </xf>
    <xf numFmtId="38" fontId="18" fillId="0" borderId="31" xfId="2" applyFont="1" applyFill="1" applyBorder="1" applyAlignment="1">
      <alignment horizontal="center" vertical="center"/>
    </xf>
    <xf numFmtId="38" fontId="18" fillId="0" borderId="12" xfId="2" applyFont="1" applyFill="1" applyBorder="1" applyAlignment="1">
      <alignment horizontal="center" vertical="center"/>
    </xf>
    <xf numFmtId="38" fontId="18" fillId="0" borderId="13" xfId="2" applyFont="1" applyFill="1" applyBorder="1" applyAlignment="1">
      <alignment horizontal="center" vertical="center"/>
    </xf>
    <xf numFmtId="38" fontId="18" fillId="0" borderId="39" xfId="2" applyFont="1" applyFill="1" applyBorder="1" applyAlignment="1">
      <alignment horizontal="center" vertical="center"/>
    </xf>
    <xf numFmtId="38" fontId="21" fillId="0" borderId="0" xfId="2" applyFont="1" applyFill="1" applyAlignment="1">
      <alignment horizontal="center" vertical="center"/>
    </xf>
    <xf numFmtId="38" fontId="18" fillId="0" borderId="29" xfId="2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38" fontId="17" fillId="0" borderId="26" xfId="2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38" fontId="18" fillId="0" borderId="9" xfId="2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38" fontId="18" fillId="0" borderId="12" xfId="2" applyFont="1" applyFill="1" applyBorder="1" applyAlignment="1">
      <alignment horizontal="center" vertical="center" wrapText="1"/>
    </xf>
    <xf numFmtId="38" fontId="18" fillId="0" borderId="13" xfId="2" applyFont="1" applyFill="1" applyBorder="1" applyAlignment="1">
      <alignment horizontal="center" vertical="center" wrapText="1"/>
    </xf>
    <xf numFmtId="38" fontId="18" fillId="0" borderId="14" xfId="2" applyFont="1" applyFill="1" applyBorder="1" applyAlignment="1">
      <alignment horizontal="center" vertical="center" wrapText="1"/>
    </xf>
    <xf numFmtId="38" fontId="18" fillId="0" borderId="6" xfId="2" applyFont="1" applyFill="1" applyBorder="1" applyAlignment="1">
      <alignment horizontal="center" vertical="center" wrapText="1"/>
    </xf>
    <xf numFmtId="38" fontId="17" fillId="0" borderId="12" xfId="2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186" fontId="4" fillId="0" borderId="0" xfId="2" applyNumberFormat="1" applyFont="1" applyFill="1" applyAlignment="1">
      <alignment horizontal="center" vertical="center"/>
    </xf>
    <xf numFmtId="185" fontId="4" fillId="0" borderId="0" xfId="2" applyNumberFormat="1" applyFont="1" applyFill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38" fontId="18" fillId="0" borderId="27" xfId="2" applyFont="1" applyFill="1" applyBorder="1" applyAlignment="1">
      <alignment vertical="center"/>
    </xf>
    <xf numFmtId="38" fontId="18" fillId="0" borderId="1" xfId="2" applyFont="1" applyFill="1" applyBorder="1" applyAlignment="1">
      <alignment vertical="center"/>
    </xf>
    <xf numFmtId="38" fontId="17" fillId="0" borderId="12" xfId="2" applyFont="1" applyFill="1" applyBorder="1" applyAlignment="1">
      <alignment vertical="top" wrapText="1"/>
    </xf>
    <xf numFmtId="38" fontId="17" fillId="0" borderId="26" xfId="2" applyFont="1" applyFill="1" applyBorder="1" applyAlignment="1">
      <alignment vertical="top" wrapText="1"/>
    </xf>
    <xf numFmtId="0" fontId="22" fillId="0" borderId="26" xfId="0" applyFont="1" applyFill="1" applyBorder="1" applyAlignment="1">
      <alignment vertical="top" wrapText="1"/>
    </xf>
    <xf numFmtId="38" fontId="17" fillId="0" borderId="13" xfId="2" applyFont="1" applyFill="1" applyBorder="1" applyAlignment="1">
      <alignment vertical="top" wrapText="1"/>
    </xf>
    <xf numFmtId="0" fontId="22" fillId="0" borderId="14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38" fontId="17" fillId="0" borderId="0" xfId="2" applyFont="1" applyFill="1" applyBorder="1" applyAlignment="1">
      <alignment vertical="top" wrapText="1"/>
    </xf>
    <xf numFmtId="38" fontId="17" fillId="0" borderId="6" xfId="2" applyFont="1" applyFill="1" applyBorder="1" applyAlignment="1">
      <alignment vertical="top" wrapText="1"/>
    </xf>
    <xf numFmtId="38" fontId="17" fillId="0" borderId="14" xfId="2" applyFont="1" applyFill="1" applyBorder="1" applyAlignment="1">
      <alignment vertical="top" wrapText="1"/>
    </xf>
    <xf numFmtId="38" fontId="17" fillId="0" borderId="35" xfId="2" applyFont="1" applyFill="1" applyBorder="1" applyAlignment="1">
      <alignment vertical="top" wrapText="1"/>
    </xf>
    <xf numFmtId="38" fontId="17" fillId="0" borderId="2" xfId="2" applyFont="1" applyFill="1" applyBorder="1" applyAlignment="1">
      <alignment vertical="top" wrapText="1"/>
    </xf>
    <xf numFmtId="38" fontId="17" fillId="0" borderId="36" xfId="2" applyFont="1" applyFill="1" applyBorder="1" applyAlignment="1">
      <alignment vertical="top" wrapText="1"/>
    </xf>
    <xf numFmtId="0" fontId="22" fillId="0" borderId="33" xfId="0" applyFont="1" applyFill="1" applyBorder="1" applyAlignment="1">
      <alignment horizontal="center" vertical="center"/>
    </xf>
    <xf numFmtId="0" fontId="17" fillId="0" borderId="12" xfId="2" applyNumberFormat="1" applyFont="1" applyFill="1" applyBorder="1" applyAlignment="1">
      <alignment vertical="top" wrapText="1"/>
    </xf>
    <xf numFmtId="0" fontId="17" fillId="0" borderId="26" xfId="2" applyNumberFormat="1" applyFont="1" applyFill="1" applyBorder="1" applyAlignment="1">
      <alignment vertical="top" wrapText="1"/>
    </xf>
    <xf numFmtId="0" fontId="22" fillId="0" borderId="31" xfId="0" applyFont="1" applyFill="1" applyBorder="1" applyAlignment="1">
      <alignment wrapText="1"/>
    </xf>
    <xf numFmtId="0" fontId="17" fillId="0" borderId="14" xfId="2" applyNumberFormat="1" applyFont="1" applyFill="1" applyBorder="1" applyAlignment="1">
      <alignment vertical="top" wrapText="1"/>
    </xf>
    <xf numFmtId="0" fontId="17" fillId="0" borderId="0" xfId="2" applyNumberFormat="1" applyFont="1" applyFill="1" applyBorder="1" applyAlignment="1">
      <alignment vertical="top" wrapText="1"/>
    </xf>
    <xf numFmtId="0" fontId="22" fillId="0" borderId="15" xfId="0" applyFont="1" applyFill="1" applyBorder="1" applyAlignment="1">
      <alignment wrapText="1"/>
    </xf>
    <xf numFmtId="0" fontId="17" fillId="0" borderId="35" xfId="2" applyNumberFormat="1" applyFont="1" applyFill="1" applyBorder="1" applyAlignment="1">
      <alignment vertical="top" wrapText="1"/>
    </xf>
    <xf numFmtId="0" fontId="17" fillId="0" borderId="2" xfId="2" applyNumberFormat="1" applyFont="1" applyFill="1" applyBorder="1" applyAlignment="1">
      <alignment vertical="top" wrapText="1"/>
    </xf>
    <xf numFmtId="0" fontId="22" fillId="0" borderId="22" xfId="0" applyFont="1" applyFill="1" applyBorder="1" applyAlignment="1">
      <alignment wrapText="1"/>
    </xf>
    <xf numFmtId="38" fontId="18" fillId="0" borderId="14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8" fontId="18" fillId="0" borderId="43" xfId="2" applyFont="1" applyFill="1" applyBorder="1" applyAlignment="1">
      <alignment horizontal="center" vertical="center" wrapText="1"/>
    </xf>
    <xf numFmtId="38" fontId="18" fillId="0" borderId="44" xfId="2" applyFont="1" applyFill="1" applyBorder="1" applyAlignment="1">
      <alignment horizontal="center" vertical="center"/>
    </xf>
    <xf numFmtId="38" fontId="18" fillId="0" borderId="5" xfId="2" applyFont="1" applyFill="1" applyBorder="1" applyAlignment="1">
      <alignment horizontal="center" vertical="center" wrapText="1"/>
    </xf>
    <xf numFmtId="38" fontId="18" fillId="0" borderId="1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27" xfId="0" applyFont="1" applyFill="1" applyBorder="1" applyAlignment="1">
      <alignment horizontal="center"/>
    </xf>
    <xf numFmtId="38" fontId="18" fillId="0" borderId="19" xfId="2" applyFont="1" applyFill="1" applyBorder="1" applyAlignment="1">
      <alignment horizontal="center" vertical="distributed"/>
    </xf>
    <xf numFmtId="38" fontId="18" fillId="0" borderId="27" xfId="2" applyFont="1" applyFill="1" applyBorder="1" applyAlignment="1">
      <alignment horizontal="center" vertical="distributed"/>
    </xf>
    <xf numFmtId="38" fontId="18" fillId="0" borderId="1" xfId="2" applyFont="1" applyFill="1" applyBorder="1" applyAlignment="1">
      <alignment horizontal="center" vertical="distributed"/>
    </xf>
    <xf numFmtId="38" fontId="18" fillId="0" borderId="29" xfId="2" applyFont="1" applyFill="1" applyBorder="1" applyAlignment="1">
      <alignment horizontal="center" vertical="distributed"/>
    </xf>
    <xf numFmtId="0" fontId="22" fillId="0" borderId="38" xfId="0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 vertical="distributed"/>
    </xf>
    <xf numFmtId="0" fontId="22" fillId="0" borderId="33" xfId="0" applyFont="1" applyFill="1" applyBorder="1" applyAlignment="1">
      <alignment horizontal="center" vertical="distributed"/>
    </xf>
    <xf numFmtId="38" fontId="18" fillId="0" borderId="33" xfId="2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wrapText="1"/>
    </xf>
    <xf numFmtId="0" fontId="22" fillId="0" borderId="14" xfId="0" applyFont="1" applyFill="1" applyBorder="1" applyAlignment="1">
      <alignment wrapText="1"/>
    </xf>
    <xf numFmtId="0" fontId="22" fillId="0" borderId="6" xfId="0" applyFont="1" applyFill="1" applyBorder="1" applyAlignment="1">
      <alignment wrapText="1"/>
    </xf>
    <xf numFmtId="0" fontId="17" fillId="0" borderId="6" xfId="2" applyNumberFormat="1" applyFont="1" applyFill="1" applyBorder="1" applyAlignment="1">
      <alignment vertical="top" wrapText="1"/>
    </xf>
    <xf numFmtId="0" fontId="17" fillId="0" borderId="36" xfId="2" applyNumberFormat="1" applyFont="1" applyFill="1" applyBorder="1" applyAlignment="1">
      <alignment vertical="top" wrapText="1"/>
    </xf>
    <xf numFmtId="183" fontId="16" fillId="0" borderId="2" xfId="2" applyNumberFormat="1" applyFont="1" applyFill="1" applyBorder="1" applyAlignment="1">
      <alignment horizontal="right" vertical="center"/>
    </xf>
    <xf numFmtId="38" fontId="21" fillId="0" borderId="0" xfId="2" applyFont="1" applyFill="1" applyAlignment="1">
      <alignment horizontal="center" vertical="distributed"/>
    </xf>
    <xf numFmtId="0" fontId="17" fillId="0" borderId="13" xfId="2" applyNumberFormat="1" applyFont="1" applyFill="1" applyBorder="1" applyAlignment="1">
      <alignment vertical="top" wrapText="1"/>
    </xf>
    <xf numFmtId="38" fontId="17" fillId="0" borderId="5" xfId="2" applyFont="1" applyFill="1" applyBorder="1" applyAlignment="1">
      <alignment vertical="top" wrapText="1"/>
    </xf>
    <xf numFmtId="38" fontId="17" fillId="0" borderId="16" xfId="2" applyFont="1" applyFill="1" applyBorder="1" applyAlignment="1">
      <alignment vertical="top" wrapText="1"/>
    </xf>
    <xf numFmtId="38" fontId="17" fillId="0" borderId="45" xfId="2" applyFont="1" applyFill="1" applyBorder="1" applyAlignment="1">
      <alignment vertical="top" wrapText="1"/>
    </xf>
    <xf numFmtId="38" fontId="18" fillId="0" borderId="33" xfId="2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vertical="top" wrapText="1"/>
    </xf>
    <xf numFmtId="38" fontId="18" fillId="0" borderId="46" xfId="2" applyFont="1" applyFill="1" applyBorder="1" applyAlignment="1">
      <alignment horizontal="center" vertical="center"/>
    </xf>
    <xf numFmtId="38" fontId="18" fillId="0" borderId="47" xfId="2" applyFont="1" applyFill="1" applyBorder="1" applyAlignment="1">
      <alignment horizontal="center" vertical="center"/>
    </xf>
    <xf numFmtId="0" fontId="18" fillId="0" borderId="19" xfId="2" applyNumberFormat="1" applyFont="1" applyFill="1" applyBorder="1" applyAlignment="1">
      <alignment horizontal="center" vertical="center" wrapText="1"/>
    </xf>
    <xf numFmtId="0" fontId="18" fillId="0" borderId="1" xfId="2" applyNumberFormat="1" applyFont="1" applyFill="1" applyBorder="1" applyAlignment="1">
      <alignment horizontal="center" vertical="center" wrapText="1"/>
    </xf>
  </cellXfs>
  <cellStyles count="3">
    <cellStyle name="スタイル 1" xfId="1"/>
    <cellStyle name="桁区切り" xfId="2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県人口と世帯数の推移</a:t>
            </a:r>
          </a:p>
        </c:rich>
      </c:tx>
      <c:layout>
        <c:manualLayout>
          <c:xMode val="edge"/>
          <c:yMode val="edge"/>
          <c:x val="0.36907762016129309"/>
          <c:y val="3.12499542208386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459800987911531E-2"/>
          <c:y val="8.4860347645223586E-2"/>
          <c:w val="0.84605359523054047"/>
          <c:h val="0.81819566186302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'指標－１'!$B$4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072644237959196E-3"/>
                  <c:y val="2.2760964934209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6.5459004904027951E-3"/>
                  <c:y val="6.64268495890374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165937908872231E-3"/>
                  <c:y val="1.562177428766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8961685619990688E-4"/>
                  <c:y val="8.5309196810870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2021909921653723E-3"/>
                  <c:y val="1.5267834059849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9686444439714068E-3"/>
                  <c:y val="0.314957551172863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'指標－１'!$A$12:$A$24</c:f>
              <c:strCache>
                <c:ptCount val="13"/>
                <c:pt idx="0">
                  <c:v>平成26年3月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平成27年1月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'指標－１'!$C$12:$C$24</c:f>
              <c:numCache>
                <c:formatCode>#,##0_);[Red]\(#,##0\)</c:formatCode>
                <c:ptCount val="13"/>
                <c:pt idx="0">
                  <c:v>1045366</c:v>
                </c:pt>
                <c:pt idx="1">
                  <c:v>1040764</c:v>
                </c:pt>
                <c:pt idx="2">
                  <c:v>1040643</c:v>
                </c:pt>
                <c:pt idx="3">
                  <c:v>1039766</c:v>
                </c:pt>
                <c:pt idx="4">
                  <c:v>1038968</c:v>
                </c:pt>
                <c:pt idx="5">
                  <c:v>1038364</c:v>
                </c:pt>
                <c:pt idx="6">
                  <c:v>1037637</c:v>
                </c:pt>
                <c:pt idx="7">
                  <c:v>1036861</c:v>
                </c:pt>
                <c:pt idx="8">
                  <c:v>1036108</c:v>
                </c:pt>
                <c:pt idx="9">
                  <c:v>1035051</c:v>
                </c:pt>
                <c:pt idx="10">
                  <c:v>1034049</c:v>
                </c:pt>
                <c:pt idx="11">
                  <c:v>1032823</c:v>
                </c:pt>
                <c:pt idx="12">
                  <c:v>1031738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45952"/>
        <c:axId val="122047872"/>
      </c:barChart>
      <c:lineChart>
        <c:grouping val="standard"/>
        <c:varyColors val="0"/>
        <c:ser>
          <c:idx val="0"/>
          <c:order val="0"/>
          <c:tx>
            <c:strRef>
              <c:f>'指標－１'!$K$4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516948642506217E-2"/>
                  <c:y val="-3.8725300064892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2.9188942836955428E-2"/>
                  <c:y val="6.9859303558893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65450282757178E-2"/>
                  <c:y val="6.4865359942690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5626426307066467E-2"/>
                  <c:y val="8.3513555352690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007952050631045E-2"/>
                  <c:y val="7.052879465696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9545211090118987E-2"/>
                  <c:y val="3.3653846153846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'指標－１'!$A$12:$A$15</c:f>
              <c:strCache>
                <c:ptCount val="4"/>
                <c:pt idx="0">
                  <c:v>平成26年3月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</c:strCache>
            </c:strRef>
          </c:cat>
          <c:val>
            <c:numRef>
              <c:f>'指標－１'!$L$12:$L$15</c:f>
              <c:numCache>
                <c:formatCode>#,##0_);[Red]\(#,##0\)</c:formatCode>
                <c:ptCount val="4"/>
                <c:pt idx="0">
                  <c:v>392121</c:v>
                </c:pt>
                <c:pt idx="1">
                  <c:v>391617</c:v>
                </c:pt>
                <c:pt idx="2">
                  <c:v>393132</c:v>
                </c:pt>
                <c:pt idx="3">
                  <c:v>393147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90208"/>
        <c:axId val="134562176"/>
      </c:lineChart>
      <c:catAx>
        <c:axId val="122045952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04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47872"/>
        <c:scaling>
          <c:orientation val="minMax"/>
          <c:max val="1200000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0.10224441789134335"/>
              <c:y val="4.5672953671488735E-2"/>
            </c:manualLayout>
          </c:layout>
          <c:overlay val="0"/>
          <c:spPr>
            <a:noFill/>
            <a:ln w="25400">
              <a:noFill/>
            </a:ln>
          </c:spPr>
        </c:title>
        <c:numFmt formatCode="????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045952"/>
        <c:crosses val="autoZero"/>
        <c:crossBetween val="between"/>
        <c:majorUnit val="200000"/>
        <c:dispUnits>
          <c:builtInUnit val="thousands"/>
        </c:dispUnits>
      </c:valAx>
      <c:catAx>
        <c:axId val="123390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34562176"/>
        <c:crossesAt val="0"/>
        <c:auto val="1"/>
        <c:lblAlgn val="ctr"/>
        <c:lblOffset val="100"/>
        <c:noMultiLvlLbl val="0"/>
      </c:catAx>
      <c:valAx>
        <c:axId val="134562176"/>
        <c:scaling>
          <c:orientation val="minMax"/>
          <c:max val="60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（千世帯）</a:t>
                </a:r>
              </a:p>
            </c:rich>
          </c:tx>
          <c:layout>
            <c:manualLayout>
              <c:xMode val="edge"/>
              <c:yMode val="edge"/>
              <c:x val="0.82169633465077563"/>
              <c:y val="6.7307819080754436E-2"/>
            </c:manualLayout>
          </c:layout>
          <c:overlay val="0"/>
          <c:spPr>
            <a:noFill/>
            <a:ln w="25400">
              <a:noFill/>
            </a:ln>
          </c:spPr>
        </c:title>
        <c:numFmt formatCode="??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390208"/>
        <c:crosses val="max"/>
        <c:crossBetween val="between"/>
        <c:majorUnit val="100000"/>
        <c:minorUnit val="2000"/>
        <c:dispUnits>
          <c:builtInUnit val="thousands"/>
        </c:dispUnits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465724372002137"/>
          <c:y val="1.4151010193493255E-2"/>
          <c:w val="0.23735435794261128"/>
          <c:h val="4.2452786424952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県人口と世帯数の推移</a:t>
            </a:r>
          </a:p>
        </c:rich>
      </c:tx>
      <c:layout>
        <c:manualLayout>
          <c:xMode val="edge"/>
          <c:yMode val="edge"/>
          <c:x val="0.3802995851325035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83018356585078E-2"/>
          <c:y val="0.10081741616202455"/>
          <c:w val="0.84039951415377212"/>
          <c:h val="0.8710274839623248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'指標－１'!$B$4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0275871825322189E-3"/>
                  <c:y val="2.1535553293587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209129131342783E-3"/>
                  <c:y val="1.8101258243591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201981516040268E-7"/>
                  <c:y val="1.82606414675801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550495379010067E-7"/>
                  <c:y val="1.81691121102418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201981516040268E-7"/>
                  <c:y val="1.8329350654682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7209129131342783E-3"/>
                  <c:y val="1.4775305358496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3099411218474E-17"/>
                  <c:y val="1.8528656191282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720506398272908E-3"/>
                  <c:y val="1.84488220182648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8140048163880775E-3"/>
                  <c:y val="1.998533902854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1989478311348106E-3"/>
                  <c:y val="2.2938917466029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5989850136941305E-4"/>
                  <c:y val="2.03540017295498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381066489028706E-3"/>
                  <c:y val="1.93192941178483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8580439263698601E-3"/>
                  <c:y val="1.80436584455549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5401236135805605E-3"/>
                  <c:y val="-3.5216374519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'指標－１'!$A$12:$A$24</c:f>
              <c:strCache>
                <c:ptCount val="13"/>
                <c:pt idx="0">
                  <c:v>平成26年3月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平成27年1月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'指標－１'!$C$12:$C$24</c:f>
              <c:numCache>
                <c:formatCode>#,##0_);[Red]\(#,##0\)</c:formatCode>
                <c:ptCount val="13"/>
                <c:pt idx="0">
                  <c:v>1045366</c:v>
                </c:pt>
                <c:pt idx="1">
                  <c:v>1040764</c:v>
                </c:pt>
                <c:pt idx="2">
                  <c:v>1040643</c:v>
                </c:pt>
                <c:pt idx="3">
                  <c:v>1039766</c:v>
                </c:pt>
                <c:pt idx="4">
                  <c:v>1038968</c:v>
                </c:pt>
                <c:pt idx="5">
                  <c:v>1038364</c:v>
                </c:pt>
                <c:pt idx="6">
                  <c:v>1037637</c:v>
                </c:pt>
                <c:pt idx="7">
                  <c:v>1036861</c:v>
                </c:pt>
                <c:pt idx="8">
                  <c:v>1036108</c:v>
                </c:pt>
                <c:pt idx="9">
                  <c:v>1035051</c:v>
                </c:pt>
                <c:pt idx="10">
                  <c:v>1034049</c:v>
                </c:pt>
                <c:pt idx="11">
                  <c:v>1032823</c:v>
                </c:pt>
                <c:pt idx="12">
                  <c:v>1031738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51264"/>
        <c:axId val="143452800"/>
      </c:barChart>
      <c:lineChart>
        <c:grouping val="standard"/>
        <c:varyColors val="0"/>
        <c:ser>
          <c:idx val="0"/>
          <c:order val="0"/>
          <c:tx>
            <c:strRef>
              <c:f>'指標－１'!$K$4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272048417546046E-2"/>
                  <c:y val="2.6614717429795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388396765008934E-2"/>
                  <c:y val="2.6614717429795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784103209245125E-2"/>
                  <c:y val="2.2993667439347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388396765008934E-2"/>
                  <c:y val="2.6614717429795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09309678143215E-2"/>
                  <c:y val="2.6614717429795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830222591277493E-2"/>
                  <c:y val="2.6614709841355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830222591277556E-2"/>
                  <c:y val="2.6614709841355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0830222591277493E-2"/>
                  <c:y val="2.6614717429795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551135504411771E-2"/>
                  <c:y val="3.3856817410692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388396765008934E-2"/>
                  <c:y val="3.0235767420244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2551135504411771E-2"/>
                  <c:y val="2.6614717429795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2551135504411771E-2"/>
                  <c:y val="3.023575879936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2551135504411771E-2"/>
                  <c:y val="2.6614709841355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txPr>
              <a:bodyPr/>
              <a:lstStyle/>
              <a:p>
                <a:pPr>
                  <a:defRPr sz="9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'指標－１'!$A$12:$A$24</c:f>
              <c:strCache>
                <c:ptCount val="13"/>
                <c:pt idx="0">
                  <c:v>平成26年3月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平成27年1月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'指標－１'!$L$12:$L$24</c:f>
              <c:numCache>
                <c:formatCode>#,##0_);[Red]\(#,##0\)</c:formatCode>
                <c:ptCount val="13"/>
                <c:pt idx="0">
                  <c:v>392121</c:v>
                </c:pt>
                <c:pt idx="1">
                  <c:v>391617</c:v>
                </c:pt>
                <c:pt idx="2">
                  <c:v>393132</c:v>
                </c:pt>
                <c:pt idx="3">
                  <c:v>393147</c:v>
                </c:pt>
                <c:pt idx="4">
                  <c:v>393195</c:v>
                </c:pt>
                <c:pt idx="5">
                  <c:v>393344</c:v>
                </c:pt>
                <c:pt idx="6">
                  <c:v>393385</c:v>
                </c:pt>
                <c:pt idx="7">
                  <c:v>393459</c:v>
                </c:pt>
                <c:pt idx="8">
                  <c:v>393514</c:v>
                </c:pt>
                <c:pt idx="9">
                  <c:v>393319</c:v>
                </c:pt>
                <c:pt idx="10">
                  <c:v>393186</c:v>
                </c:pt>
                <c:pt idx="11">
                  <c:v>392853</c:v>
                </c:pt>
                <c:pt idx="12">
                  <c:v>392645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18944"/>
        <c:axId val="159620480"/>
      </c:lineChart>
      <c:catAx>
        <c:axId val="143451264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45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52800"/>
        <c:scaling>
          <c:orientation val="minMax"/>
          <c:max val="111000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3.1359376852087041E-2"/>
              <c:y val="2.54314078508781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451264"/>
        <c:crosses val="autoZero"/>
        <c:crossBetween val="between"/>
        <c:majorUnit val="10000"/>
        <c:minorUnit val="1000"/>
        <c:dispUnits>
          <c:builtInUnit val="thousands"/>
        </c:dispUnits>
      </c:valAx>
      <c:catAx>
        <c:axId val="159618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620480"/>
        <c:crossesAt val="0"/>
        <c:auto val="1"/>
        <c:lblAlgn val="ctr"/>
        <c:lblOffset val="100"/>
        <c:noMultiLvlLbl val="0"/>
      </c:catAx>
      <c:valAx>
        <c:axId val="159620480"/>
        <c:scaling>
          <c:orientation val="minMax"/>
          <c:max val="394000"/>
          <c:min val="387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（千世帯）</a:t>
                </a:r>
              </a:p>
            </c:rich>
          </c:tx>
          <c:layout>
            <c:manualLayout>
              <c:xMode val="edge"/>
              <c:yMode val="edge"/>
              <c:x val="0.918813716027432"/>
              <c:y val="3.54222251144226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618944"/>
        <c:crosses val="max"/>
        <c:crossBetween val="between"/>
        <c:majorUnit val="1000"/>
        <c:minorUnit val="1000"/>
        <c:dispUnits>
          <c:builtInUnit val="thousands"/>
        </c:dispUnits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387137414274831"/>
          <c:y val="3.0303030303030304E-2"/>
          <c:w val="0.23741949030564724"/>
          <c:h val="4.68319559228650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有効求人倍率の推移</a:t>
            </a:r>
          </a:p>
        </c:rich>
      </c:tx>
      <c:layout>
        <c:manualLayout>
          <c:xMode val="edge"/>
          <c:yMode val="edge"/>
          <c:x val="0.34950287347910508"/>
          <c:y val="1.7291066282420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52302848761002E-2"/>
          <c:y val="0.12776176753121998"/>
          <c:w val="0.9228866931051446"/>
          <c:h val="0.68876080691642649"/>
        </c:manualLayout>
      </c:layout>
      <c:lineChart>
        <c:grouping val="standard"/>
        <c:varyColors val="0"/>
        <c:ser>
          <c:idx val="4"/>
          <c:order val="0"/>
          <c:tx>
            <c:strRef>
              <c:f>'指標－２'!$K$6</c:f>
              <c:strCache>
                <c:ptCount val="1"/>
                <c:pt idx="0">
                  <c:v>秋田県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CCFF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534195481175798E-2"/>
                  <c:y val="4.394237732031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180109376810343E-2"/>
                  <c:y val="3.6009693407808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527845104728076E-2"/>
                  <c:y val="2.8076700433706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540416258104182E-2"/>
                  <c:y val="2.799418098832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80109376810343E-2"/>
                  <c:y val="3.2001782667269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40416258104182E-2"/>
                  <c:y val="3.1919263221886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546766634551845E-2"/>
                  <c:y val="2.791166154294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34195481175798E-2"/>
                  <c:y val="3.1919263221886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515273951351969E-2"/>
                  <c:y val="3.1919263221886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527845104728076E-2"/>
                  <c:y val="3.1588876378762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9186351706036746E-2"/>
                  <c:y val="3.2084534101825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7534271970650389E-2"/>
                  <c:y val="3.2084534101825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9135842220465937E-2"/>
                  <c:y val="3.2084534101825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'指標－２'!$A$14:$A$26</c:f>
              <c:strCache>
                <c:ptCount val="13"/>
                <c:pt idx="0">
                  <c:v>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平成27年1月</c:v>
                </c:pt>
                <c:pt idx="12">
                  <c:v>2月</c:v>
                </c:pt>
              </c:strCache>
            </c:strRef>
          </c:cat>
          <c:val>
            <c:numRef>
              <c:f>'指標－２'!$L$14:$L$26</c:f>
              <c:numCache>
                <c:formatCode>#,##0.00_);[Red]\(#,##0.00\)</c:formatCode>
                <c:ptCount val="13"/>
                <c:pt idx="0">
                  <c:v>0.85</c:v>
                </c:pt>
                <c:pt idx="1">
                  <c:v>0.86</c:v>
                </c:pt>
                <c:pt idx="2">
                  <c:v>0.87</c:v>
                </c:pt>
                <c:pt idx="3">
                  <c:v>0.89</c:v>
                </c:pt>
                <c:pt idx="4">
                  <c:v>0.9</c:v>
                </c:pt>
                <c:pt idx="5">
                  <c:v>0.91</c:v>
                </c:pt>
                <c:pt idx="6">
                  <c:v>0.92</c:v>
                </c:pt>
                <c:pt idx="7">
                  <c:v>0.91</c:v>
                </c:pt>
                <c:pt idx="8">
                  <c:v>0.95</c:v>
                </c:pt>
                <c:pt idx="9">
                  <c:v>0.97</c:v>
                </c:pt>
                <c:pt idx="10">
                  <c:v>0.99</c:v>
                </c:pt>
                <c:pt idx="11">
                  <c:v>1.03</c:v>
                </c:pt>
                <c:pt idx="12">
                  <c:v>0.99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'指標－２'!$M$6:$N$6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534195481175798E-2"/>
                  <c:y val="-3.2001782667269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521494728280353E-2"/>
                  <c:y val="-3.1919263221886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540416258104182E-2"/>
                  <c:y val="-3.2001782667269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521494728280353E-2"/>
                  <c:y val="-3.1506047871786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527845104728076E-2"/>
                  <c:y val="-3.1423528426403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888281585541257E-2"/>
                  <c:y val="-3.1506047871786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527974704247418E-2"/>
                  <c:y val="-3.1671395824145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34195481175798E-2"/>
                  <c:y val="-3.1671395824145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429219870509343E-2"/>
                  <c:y val="-3.2774436650254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429219870509343E-2"/>
                  <c:y val="-2.8849354416691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5783305974874802E-2"/>
                  <c:y val="-4.8474765584508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9075133766143887E-2"/>
                  <c:y val="-4.8474765584508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2494847771108585E-2"/>
                  <c:y val="-4.847538370769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'指標－２'!$A$14:$A$26</c:f>
              <c:strCache>
                <c:ptCount val="13"/>
                <c:pt idx="0">
                  <c:v>2月</c:v>
                </c:pt>
                <c:pt idx="1">
                  <c:v>3月</c:v>
                </c:pt>
                <c:pt idx="2">
                  <c:v>4月</c:v>
                </c:pt>
                <c:pt idx="3">
                  <c:v>5月</c:v>
                </c:pt>
                <c:pt idx="4">
                  <c:v>6月</c:v>
                </c:pt>
                <c:pt idx="5">
                  <c:v>7月</c:v>
                </c:pt>
                <c:pt idx="6">
                  <c:v>8月</c:v>
                </c:pt>
                <c:pt idx="7">
                  <c:v>9月</c:v>
                </c:pt>
                <c:pt idx="8">
                  <c:v>10月</c:v>
                </c:pt>
                <c:pt idx="9">
                  <c:v>11月</c:v>
                </c:pt>
                <c:pt idx="10">
                  <c:v>12月</c:v>
                </c:pt>
                <c:pt idx="11">
                  <c:v>平成27年1月</c:v>
                </c:pt>
                <c:pt idx="12">
                  <c:v>2月</c:v>
                </c:pt>
              </c:strCache>
            </c:strRef>
          </c:cat>
          <c:val>
            <c:numRef>
              <c:f>'指標－２'!$N$14:$N$26</c:f>
              <c:numCache>
                <c:formatCode>#,##0.00</c:formatCode>
                <c:ptCount val="13"/>
                <c:pt idx="0">
                  <c:v>1.05</c:v>
                </c:pt>
                <c:pt idx="1">
                  <c:v>1.07</c:v>
                </c:pt>
                <c:pt idx="2">
                  <c:v>1.08</c:v>
                </c:pt>
                <c:pt idx="3">
                  <c:v>1.0900000000000001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1.1200000000000001</c:v>
                </c:pt>
                <c:pt idx="10">
                  <c:v>1.1399999999999999</c:v>
                </c:pt>
                <c:pt idx="11">
                  <c:v>1.1399999999999999</c:v>
                </c:pt>
                <c:pt idx="12">
                  <c:v>1.1499999999999999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20896"/>
        <c:axId val="178322816"/>
      </c:lineChart>
      <c:catAx>
        <c:axId val="178320896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228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78322816"/>
        <c:scaling>
          <c:orientation val="minMax"/>
          <c:max val="1.3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（倍）</a:t>
                </a:r>
              </a:p>
            </c:rich>
          </c:tx>
          <c:layout>
            <c:manualLayout>
              <c:xMode val="edge"/>
              <c:yMode val="edge"/>
              <c:x val="6.4676859630464406E-2"/>
              <c:y val="4.610951008645532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[Red]\-#,##0.0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20896"/>
        <c:crosses val="autoZero"/>
        <c:crossBetween val="between"/>
        <c:majorUnit val="0.2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836522293449382"/>
          <c:y val="4.0345821325648415E-2"/>
          <c:w val="0.19454796774938443"/>
          <c:h val="5.7636887608069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鉱工業生産指数の推移　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平成２２年＝１００</a:t>
            </a:r>
          </a:p>
        </c:rich>
      </c:tx>
      <c:layout>
        <c:manualLayout>
          <c:xMode val="edge"/>
          <c:yMode val="edge"/>
          <c:x val="0.39723661417322836"/>
          <c:y val="7.87335958005249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009651453871139E-2"/>
          <c:y val="5.337853055291094E-2"/>
          <c:w val="0.90886502816916859"/>
          <c:h val="0.76373854337726499"/>
        </c:manualLayout>
      </c:layout>
      <c:lineChart>
        <c:grouping val="standard"/>
        <c:varyColors val="0"/>
        <c:ser>
          <c:idx val="0"/>
          <c:order val="0"/>
          <c:tx>
            <c:strRef>
              <c:f>'指標－３'!$M$4:$O$4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022637087262016E-2"/>
                  <c:y val="-2.5514930950114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351282568447359E-2"/>
                  <c:y val="-2.2264621274940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686877265049204E-2"/>
                  <c:y val="2.3239458247596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351282568447359E-2"/>
                  <c:y val="2.6489767922770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358621678446593E-2"/>
                  <c:y val="-3.5266115905531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037019126113823E-2"/>
                  <c:y val="2.6489767922770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037150181649525E-2"/>
                  <c:y val="2.3239458247596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029942127185989E-2"/>
                  <c:y val="2.6489767922770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372613822715672E-2"/>
                  <c:y val="2.6489767922770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5350858603789366E-2"/>
                  <c:y val="-3.5266115905531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5776002761602249E-2"/>
                  <c:y val="-2.5515186880009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9097605313935015E-2"/>
                  <c:y val="-3.201580623035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433200010536743E-2"/>
                  <c:y val="-2.8765752485079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'指標－３'!$A$13:$A$25</c:f>
              <c:strCache>
                <c:ptCount val="13"/>
                <c:pt idx="0">
                  <c:v>平成26年 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平成27年1月</c:v>
                </c:pt>
              </c:strCache>
            </c:strRef>
          </c:cat>
          <c:val>
            <c:numRef>
              <c:f>'指標－３'!$N$13:$N$25</c:f>
              <c:numCache>
                <c:formatCode>0.0;"△ "0.0</c:formatCode>
                <c:ptCount val="13"/>
                <c:pt idx="0">
                  <c:v>103.9</c:v>
                </c:pt>
                <c:pt idx="1">
                  <c:v>101.5</c:v>
                </c:pt>
                <c:pt idx="2">
                  <c:v>102.2</c:v>
                </c:pt>
                <c:pt idx="3">
                  <c:v>99.3</c:v>
                </c:pt>
                <c:pt idx="4">
                  <c:v>100</c:v>
                </c:pt>
                <c:pt idx="5">
                  <c:v>96.6</c:v>
                </c:pt>
                <c:pt idx="6">
                  <c:v>97</c:v>
                </c:pt>
                <c:pt idx="7">
                  <c:v>95.2</c:v>
                </c:pt>
                <c:pt idx="8">
                  <c:v>98</c:v>
                </c:pt>
                <c:pt idx="9">
                  <c:v>98.4</c:v>
                </c:pt>
                <c:pt idx="10">
                  <c:v>97.9</c:v>
                </c:pt>
                <c:pt idx="11">
                  <c:v>98.7</c:v>
                </c:pt>
                <c:pt idx="12">
                  <c:v>102.4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'指標－３'!$H$4:$L$4</c:f>
              <c:strCache>
                <c:ptCount val="1"/>
                <c:pt idx="0">
                  <c:v>秋田県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690517725719898E-2"/>
                  <c:y val="3.5265859975635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650089189844822E-2"/>
                  <c:y val="-3.6240952878187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985683886446668E-2"/>
                  <c:y val="-3.949126255336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321278583048517E-2"/>
                  <c:y val="3.851616965080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358066658252902E-2"/>
                  <c:y val="-3.6240952878187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321278583048517E-2"/>
                  <c:y val="-3.6240952878187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321278583048517E-2"/>
                  <c:y val="-3.9491774413152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776426726260239E-2"/>
                  <c:y val="-3.6240952878187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5790549926065019E-2"/>
                  <c:y val="3.5265348115844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4404080650004E-2"/>
                  <c:y val="3.5265348115844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5776002761602249E-2"/>
                  <c:y val="3.8515913720913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4404080650004E-2"/>
                  <c:y val="3.5265604045739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EDBDCB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'指標－３'!$A$13:$A$25</c:f>
              <c:strCache>
                <c:ptCount val="13"/>
                <c:pt idx="0">
                  <c:v>平成26年 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平成27年1月</c:v>
                </c:pt>
              </c:strCache>
            </c:strRef>
          </c:cat>
          <c:val>
            <c:numRef>
              <c:f>'指標－３'!$I$13:$I$25</c:f>
              <c:numCache>
                <c:formatCode>0.0;"△ "0.0</c:formatCode>
                <c:ptCount val="13"/>
                <c:pt idx="0">
                  <c:v>101</c:v>
                </c:pt>
                <c:pt idx="1">
                  <c:v>98.8</c:v>
                </c:pt>
                <c:pt idx="2">
                  <c:v>104.6</c:v>
                </c:pt>
                <c:pt idx="3">
                  <c:v>100</c:v>
                </c:pt>
                <c:pt idx="4">
                  <c:v>98.7</c:v>
                </c:pt>
                <c:pt idx="5">
                  <c:v>98.6</c:v>
                </c:pt>
                <c:pt idx="6">
                  <c:v>99</c:v>
                </c:pt>
                <c:pt idx="7">
                  <c:v>99.7</c:v>
                </c:pt>
                <c:pt idx="8">
                  <c:v>101.3</c:v>
                </c:pt>
                <c:pt idx="9">
                  <c:v>98.3</c:v>
                </c:pt>
                <c:pt idx="10">
                  <c:v>96.2</c:v>
                </c:pt>
                <c:pt idx="11">
                  <c:v>97.2</c:v>
                </c:pt>
                <c:pt idx="12">
                  <c:v>100.3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74656"/>
        <c:axId val="177976448"/>
      </c:lineChart>
      <c:catAx>
        <c:axId val="17797465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9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976448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/>
                  <a:t>（指数）</a:t>
                </a:r>
              </a:p>
            </c:rich>
          </c:tx>
          <c:layout>
            <c:manualLayout>
              <c:xMode val="edge"/>
              <c:yMode val="edge"/>
              <c:x val="9.5797900262467196E-3"/>
              <c:y val="2.995659196446598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;&quot;△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974656"/>
        <c:crosses val="autoZero"/>
        <c:crossBetween val="between"/>
        <c:majorUnit val="20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97375328084"/>
          <c:y val="8.8942307692307696E-2"/>
          <c:w val="0.18851456692913382"/>
          <c:h val="4.80769230769230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企業倒産件数と負債総額の推移</a:t>
            </a:r>
          </a:p>
        </c:rich>
      </c:tx>
      <c:layout>
        <c:manualLayout>
          <c:xMode val="edge"/>
          <c:yMode val="edge"/>
          <c:x val="0.34478525411596278"/>
          <c:y val="1.35134283149332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130279169649249E-2"/>
          <c:y val="0.17488757769508576"/>
          <c:w val="0.87730061349693256"/>
          <c:h val="0.65405491719662845"/>
        </c:manualLayout>
      </c:layout>
      <c:lineChart>
        <c:grouping val="standard"/>
        <c:varyColors val="0"/>
        <c:ser>
          <c:idx val="1"/>
          <c:order val="0"/>
          <c:tx>
            <c:strRef>
              <c:f>'指標－４'!$B$4</c:f>
              <c:strCache>
                <c:ptCount val="1"/>
                <c:pt idx="0">
                  <c:v>件   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800080"/>
                </a:solidFill>
                <a:prstDash val="dash"/>
              </a:ln>
            </c:spPr>
          </c:dPt>
          <c:cat>
            <c:strRef>
              <c:f>'指標－４'!$A$12:$A$24</c:f>
              <c:strCache>
                <c:ptCount val="13"/>
                <c:pt idx="0">
                  <c:v>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平成27年1月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'指標－４'!$B$12:$B$24</c:f>
              <c:numCache>
                <c:formatCode>#,##0_);[Red]\(#,##0\)</c:formatCode>
                <c:ptCount val="13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71424"/>
        <c:axId val="178072960"/>
      </c:lineChart>
      <c:lineChart>
        <c:grouping val="standard"/>
        <c:varyColors val="0"/>
        <c:ser>
          <c:idx val="0"/>
          <c:order val="1"/>
          <c:tx>
            <c:strRef>
              <c:f>'指標－４'!$C$4</c:f>
              <c:strCache>
                <c:ptCount val="1"/>
                <c:pt idx="0">
                  <c:v>負債総額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9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932659932659933E-2"/>
                  <c:y val="2.8615102312419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17171717171699E-2"/>
                  <c:y val="1.6351447026744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792995572523133E-2"/>
                  <c:y val="2.8389091903058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515151515151485E-2"/>
                  <c:y val="3.3255457297195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515151515151516E-2"/>
                  <c:y val="3.3833506225228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515151515151516E-2"/>
                  <c:y val="3.603143645158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198653198653199E-2"/>
                  <c:y val="3.6106493192241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65789124844243E-2"/>
                  <c:y val="2.9144140309054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9966329966329967E-3"/>
                  <c:y val="-8.54666624844005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464646464646464E-2"/>
                  <c:y val="-3.4323055414279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5210503990031547E-2"/>
                  <c:y val="3.32560174221258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8198653198653199E-2"/>
                  <c:y val="3.3255737359660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5109493889021447E-2"/>
                  <c:y val="2.8237858171886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'指標－４'!$A$12:$A$24</c:f>
              <c:strCache>
                <c:ptCount val="13"/>
                <c:pt idx="0">
                  <c:v>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平成27年1月</c:v>
                </c:pt>
                <c:pt idx="11">
                  <c:v>2月</c:v>
                </c:pt>
                <c:pt idx="12">
                  <c:v>3月</c:v>
                </c:pt>
              </c:strCache>
            </c:strRef>
          </c:cat>
          <c:val>
            <c:numRef>
              <c:f>'指標－４'!$C$12:$C$24</c:f>
              <c:numCache>
                <c:formatCode>#,##0_);[Red]\(#,##0\)</c:formatCode>
                <c:ptCount val="13"/>
                <c:pt idx="0">
                  <c:v>76400</c:v>
                </c:pt>
                <c:pt idx="1">
                  <c:v>13600</c:v>
                </c:pt>
                <c:pt idx="2">
                  <c:v>36700</c:v>
                </c:pt>
                <c:pt idx="3">
                  <c:v>53400</c:v>
                </c:pt>
                <c:pt idx="4">
                  <c:v>23100</c:v>
                </c:pt>
                <c:pt idx="5">
                  <c:v>56200</c:v>
                </c:pt>
                <c:pt idx="6">
                  <c:v>33600</c:v>
                </c:pt>
                <c:pt idx="7">
                  <c:v>17200</c:v>
                </c:pt>
                <c:pt idx="8">
                  <c:v>178500</c:v>
                </c:pt>
                <c:pt idx="9">
                  <c:v>103600</c:v>
                </c:pt>
                <c:pt idx="10">
                  <c:v>21500</c:v>
                </c:pt>
                <c:pt idx="11">
                  <c:v>30900</c:v>
                </c:pt>
                <c:pt idx="12">
                  <c:v>40700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12000"/>
        <c:axId val="178113536"/>
      </c:lineChart>
      <c:catAx>
        <c:axId val="178071424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72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072960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7177947453538005E-2"/>
              <c:y val="5.40539873769042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71424"/>
        <c:crosses val="autoZero"/>
        <c:crossBetween val="between"/>
      </c:valAx>
      <c:catAx>
        <c:axId val="178112000"/>
        <c:scaling>
          <c:orientation val="minMax"/>
        </c:scaling>
        <c:delete val="1"/>
        <c:axPos val="b"/>
        <c:majorTickMark val="out"/>
        <c:minorTickMark val="none"/>
        <c:tickLblPos val="nextTo"/>
        <c:crossAx val="178113536"/>
        <c:crosses val="autoZero"/>
        <c:auto val="0"/>
        <c:lblAlgn val="ctr"/>
        <c:lblOffset val="100"/>
        <c:noMultiLvlLbl val="0"/>
      </c:catAx>
      <c:valAx>
        <c:axId val="178113536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（百万円）</a:t>
                </a:r>
              </a:p>
            </c:rich>
          </c:tx>
          <c:layout>
            <c:manualLayout>
              <c:xMode val="edge"/>
              <c:yMode val="edge"/>
              <c:x val="0.92143654391685881"/>
              <c:y val="5.1351466184220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112000"/>
        <c:crosses val="max"/>
        <c:crossBetween val="between"/>
        <c:dispUnits>
          <c:builtInUnit val="hundreds"/>
        </c:dispUnits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707203266258373E-2"/>
          <c:y val="9.1383812010443863E-2"/>
          <c:w val="0.7310615339749198"/>
          <c:h val="6.2663185378590072E-2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022" name="Line 1"/>
        <xdr:cNvSpPr>
          <a:spLocks noChangeShapeType="1"/>
        </xdr:cNvSpPr>
      </xdr:nvSpPr>
      <xdr:spPr bwMode="auto">
        <a:xfrm>
          <a:off x="9525" y="523875"/>
          <a:ext cx="7905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35</xdr:row>
      <xdr:rowOff>133350</xdr:rowOff>
    </xdr:from>
    <xdr:to>
      <xdr:col>12</xdr:col>
      <xdr:colOff>38100</xdr:colOff>
      <xdr:row>54</xdr:row>
      <xdr:rowOff>57150</xdr:rowOff>
    </xdr:to>
    <xdr:graphicFrame macro="">
      <xdr:nvGraphicFramePr>
        <xdr:cNvPr id="20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35</xdr:row>
      <xdr:rowOff>0</xdr:rowOff>
    </xdr:from>
    <xdr:to>
      <xdr:col>12</xdr:col>
      <xdr:colOff>9525</xdr:colOff>
      <xdr:row>50</xdr:row>
      <xdr:rowOff>28575</xdr:rowOff>
    </xdr:to>
    <xdr:graphicFrame macro="">
      <xdr:nvGraphicFramePr>
        <xdr:cNvPr id="202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657225</xdr:colOff>
      <xdr:row>49</xdr:row>
      <xdr:rowOff>28575</xdr:rowOff>
    </xdr:from>
    <xdr:to>
      <xdr:col>11</xdr:col>
      <xdr:colOff>238125</xdr:colOff>
      <xdr:row>50</xdr:row>
      <xdr:rowOff>76200</xdr:rowOff>
    </xdr:to>
    <xdr:sp macro="" textlink="">
      <xdr:nvSpPr>
        <xdr:cNvPr id="2025" name="AutoShape 13"/>
        <xdr:cNvSpPr>
          <a:spLocks noChangeArrowheads="1"/>
        </xdr:cNvSpPr>
      </xdr:nvSpPr>
      <xdr:spPr bwMode="auto">
        <a:xfrm>
          <a:off x="657225" y="10287000"/>
          <a:ext cx="6343650" cy="276225"/>
        </a:xfrm>
        <a:prstGeom prst="doubleWave">
          <a:avLst>
            <a:gd name="adj1" fmla="val 10319"/>
            <a:gd name="adj2" fmla="val -1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33</xdr:row>
      <xdr:rowOff>171450</xdr:rowOff>
    </xdr:from>
    <xdr:to>
      <xdr:col>12</xdr:col>
      <xdr:colOff>9525</xdr:colOff>
      <xdr:row>54</xdr:row>
      <xdr:rowOff>85725</xdr:rowOff>
    </xdr:to>
    <xdr:sp macro="" textlink="">
      <xdr:nvSpPr>
        <xdr:cNvPr id="2026" name="Rectangle 15"/>
        <xdr:cNvSpPr>
          <a:spLocks noChangeArrowheads="1"/>
        </xdr:cNvSpPr>
      </xdr:nvSpPr>
      <xdr:spPr bwMode="auto">
        <a:xfrm>
          <a:off x="9525" y="6848475"/>
          <a:ext cx="7381875" cy="4467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234315</xdr:colOff>
      <xdr:row>50</xdr:row>
      <xdr:rowOff>9525</xdr:rowOff>
    </xdr:from>
    <xdr:to>
      <xdr:col>11</xdr:col>
      <xdr:colOff>449433</xdr:colOff>
      <xdr:row>50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6924675" y="10467975"/>
          <a:ext cx="219075" cy="14287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255270</xdr:colOff>
      <xdr:row>49</xdr:row>
      <xdr:rowOff>209550</xdr:rowOff>
    </xdr:from>
    <xdr:to>
      <xdr:col>0</xdr:col>
      <xdr:colOff>548652</xdr:colOff>
      <xdr:row>50</xdr:row>
      <xdr:rowOff>124213</xdr:rowOff>
    </xdr:to>
    <xdr:sp macro="" textlink="">
      <xdr:nvSpPr>
        <xdr:cNvPr id="3" name="テキスト ボックス 2"/>
        <xdr:cNvSpPr txBox="1"/>
      </xdr:nvSpPr>
      <xdr:spPr>
        <a:xfrm>
          <a:off x="257175" y="10448925"/>
          <a:ext cx="295275" cy="133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14</xdr:col>
      <xdr:colOff>800100</xdr:colOff>
      <xdr:row>60</xdr:row>
      <xdr:rowOff>104775</xdr:rowOff>
    </xdr:to>
    <xdr:graphicFrame macro="">
      <xdr:nvGraphicFramePr>
        <xdr:cNvPr id="232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10539</xdr:rowOff>
    </xdr:from>
    <xdr:to>
      <xdr:col>0</xdr:col>
      <xdr:colOff>811694</xdr:colOff>
      <xdr:row>5</xdr:row>
      <xdr:rowOff>190500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687456" y="466082"/>
          <a:ext cx="811695" cy="8674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3490" name="Line 1"/>
        <xdr:cNvSpPr>
          <a:spLocks noChangeShapeType="1"/>
        </xdr:cNvSpPr>
      </xdr:nvSpPr>
      <xdr:spPr bwMode="auto">
        <a:xfrm>
          <a:off x="9525" y="457200"/>
          <a:ext cx="8001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3491" name="Line 5"/>
        <xdr:cNvSpPr>
          <a:spLocks noChangeShapeType="1"/>
        </xdr:cNvSpPr>
      </xdr:nvSpPr>
      <xdr:spPr bwMode="auto">
        <a:xfrm>
          <a:off x="9525" y="457200"/>
          <a:ext cx="8001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38</xdr:row>
      <xdr:rowOff>76200</xdr:rowOff>
    </xdr:from>
    <xdr:to>
      <xdr:col>15</xdr:col>
      <xdr:colOff>0</xdr:colOff>
      <xdr:row>61</xdr:row>
      <xdr:rowOff>123825</xdr:rowOff>
    </xdr:to>
    <xdr:graphicFrame macro="">
      <xdr:nvGraphicFramePr>
        <xdr:cNvPr id="349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375" name="Line 1"/>
        <xdr:cNvSpPr>
          <a:spLocks noChangeShapeType="1"/>
        </xdr:cNvSpPr>
      </xdr:nvSpPr>
      <xdr:spPr bwMode="auto">
        <a:xfrm>
          <a:off x="9525" y="533400"/>
          <a:ext cx="95250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0</xdr:colOff>
      <xdr:row>36</xdr:row>
      <xdr:rowOff>190500</xdr:rowOff>
    </xdr:from>
    <xdr:to>
      <xdr:col>9</xdr:col>
      <xdr:colOff>685800</xdr:colOff>
      <xdr:row>60</xdr:row>
      <xdr:rowOff>133350</xdr:rowOff>
    </xdr:to>
    <xdr:graphicFrame macro="">
      <xdr:nvGraphicFramePr>
        <xdr:cNvPr id="437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0.35142</cdr:x>
      <cdr:y>0.09654</cdr:y>
    </cdr:from>
    <cdr:to>
      <cdr:x>0.44298</cdr:x>
      <cdr:y>0.14614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5184" y="344709"/>
          <a:ext cx="726142" cy="177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左目盛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0.63331</cdr:x>
      <cdr:y>0.10201</cdr:y>
    </cdr:from>
    <cdr:to>
      <cdr:x>0.72244</cdr:x>
      <cdr:y>0.14614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7582" y="364242"/>
          <a:ext cx="672374" cy="15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右目盛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) 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56"/>
  <sheetViews>
    <sheetView tabSelected="1" view="pageBreakPreview" zoomScale="115" zoomScaleNormal="100" zoomScaleSheetLayoutView="115" workbookViewId="0">
      <pane ySplit="5" topLeftCell="A6" activePane="bottomLeft" state="frozen"/>
      <selection sqref="A1:L1"/>
      <selection pane="bottomLeft" activeCell="A2" sqref="A2"/>
    </sheetView>
  </sheetViews>
  <sheetFormatPr defaultRowHeight="13.5" x14ac:dyDescent="0.15"/>
  <cols>
    <col min="1" max="1" width="10.5" style="2" bestFit="1" customWidth="1"/>
    <col min="2" max="2" width="2.75" style="2" customWidth="1"/>
    <col min="3" max="3" width="8.5" style="2" customWidth="1"/>
    <col min="4" max="4" width="9.5" style="2" customWidth="1"/>
    <col min="5" max="5" width="9.125" style="22" customWidth="1"/>
    <col min="6" max="6" width="9.125" style="3" customWidth="1"/>
    <col min="7" max="10" width="9.125" style="2" customWidth="1"/>
    <col min="11" max="11" width="2.75" style="2" customWidth="1"/>
    <col min="12" max="12" width="8.125" style="2" customWidth="1"/>
    <col min="13" max="13" width="9" style="2"/>
    <col min="14" max="14" width="5.25" style="2" bestFit="1" customWidth="1"/>
    <col min="15" max="15" width="5.25" style="2" customWidth="1"/>
    <col min="16" max="16" width="6.5" style="2" customWidth="1"/>
    <col min="17" max="17" width="2.75" style="2" customWidth="1"/>
    <col min="18" max="18" width="2.75" customWidth="1"/>
    <col min="19" max="19" width="8.5" customWidth="1"/>
    <col min="20" max="20" width="9.5" customWidth="1"/>
    <col min="21" max="26" width="9.125" customWidth="1"/>
    <col min="27" max="27" width="2.75" customWidth="1"/>
    <col min="28" max="28" width="8.125" customWidth="1"/>
    <col min="29" max="16384" width="9" style="2"/>
  </cols>
  <sheetData>
    <row r="1" spans="1:28" s="9" customFormat="1" ht="25.5" x14ac:dyDescent="0.15">
      <c r="A1" s="344" t="s">
        <v>160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R1"/>
      <c r="S1"/>
      <c r="T1"/>
      <c r="U1"/>
      <c r="V1"/>
      <c r="W1"/>
      <c r="X1"/>
      <c r="Y1"/>
      <c r="Z1"/>
      <c r="AA1"/>
      <c r="AB1"/>
    </row>
    <row r="2" spans="1:28" s="9" customFormat="1" ht="15.95" customHeight="1" thickBot="1" x14ac:dyDescent="0.2">
      <c r="A2" s="31"/>
      <c r="B2" s="32"/>
      <c r="C2" s="31"/>
      <c r="D2" s="32"/>
      <c r="E2" s="33"/>
      <c r="F2" s="34"/>
      <c r="G2" s="31"/>
      <c r="H2" s="35"/>
      <c r="I2" s="341" t="s">
        <v>220</v>
      </c>
      <c r="J2" s="341"/>
      <c r="K2" s="341"/>
      <c r="L2" s="36" t="s">
        <v>189</v>
      </c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</row>
    <row r="3" spans="1:28" s="10" customFormat="1" ht="15.75" customHeight="1" x14ac:dyDescent="0.15">
      <c r="A3" s="37" t="s">
        <v>82</v>
      </c>
      <c r="B3" s="302"/>
      <c r="C3" s="351"/>
      <c r="D3" s="351"/>
      <c r="E3" s="351"/>
      <c r="F3" s="351"/>
      <c r="G3" s="351"/>
      <c r="H3" s="351"/>
      <c r="I3" s="351"/>
      <c r="J3" s="352"/>
      <c r="K3" s="351" t="s">
        <v>0</v>
      </c>
      <c r="L3" s="357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</row>
    <row r="4" spans="1:28" s="10" customFormat="1" ht="15.75" customHeight="1" x14ac:dyDescent="0.15">
      <c r="A4" s="38"/>
      <c r="B4" s="355" t="s">
        <v>2</v>
      </c>
      <c r="C4" s="356"/>
      <c r="D4" s="39" t="s">
        <v>86</v>
      </c>
      <c r="E4" s="40" t="s">
        <v>3</v>
      </c>
      <c r="F4" s="40"/>
      <c r="G4" s="41"/>
      <c r="H4" s="348" t="s">
        <v>83</v>
      </c>
      <c r="I4" s="349"/>
      <c r="J4" s="350"/>
      <c r="K4" s="353" t="s">
        <v>1</v>
      </c>
      <c r="L4" s="354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</row>
    <row r="5" spans="1:28" s="10" customFormat="1" ht="15.75" customHeight="1" x14ac:dyDescent="0.15">
      <c r="A5" s="42" t="s">
        <v>84</v>
      </c>
      <c r="B5" s="43"/>
      <c r="C5" s="45"/>
      <c r="D5" s="46"/>
      <c r="E5" s="299" t="s">
        <v>5</v>
      </c>
      <c r="F5" s="299" t="s">
        <v>6</v>
      </c>
      <c r="G5" s="299" t="s">
        <v>7</v>
      </c>
      <c r="H5" s="299" t="s">
        <v>8</v>
      </c>
      <c r="I5" s="299" t="s">
        <v>9</v>
      </c>
      <c r="J5" s="299" t="s">
        <v>10</v>
      </c>
      <c r="K5" s="44"/>
      <c r="L5" s="204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</row>
    <row r="6" spans="1:28" s="10" customFormat="1" ht="15.75" customHeight="1" x14ac:dyDescent="0.15">
      <c r="A6" s="38"/>
      <c r="B6" s="49"/>
      <c r="C6" s="50" t="s">
        <v>12</v>
      </c>
      <c r="D6" s="51" t="s">
        <v>12</v>
      </c>
      <c r="E6" s="52" t="s">
        <v>12</v>
      </c>
      <c r="F6" s="52" t="s">
        <v>12</v>
      </c>
      <c r="G6" s="52" t="s">
        <v>12</v>
      </c>
      <c r="H6" s="52" t="s">
        <v>12</v>
      </c>
      <c r="I6" s="52" t="s">
        <v>12</v>
      </c>
      <c r="J6" s="52" t="s">
        <v>12</v>
      </c>
      <c r="K6" s="250"/>
      <c r="L6" s="248" t="s">
        <v>11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</row>
    <row r="7" spans="1:28" s="10" customFormat="1" ht="15.75" customHeight="1" x14ac:dyDescent="0.15">
      <c r="A7" s="54" t="s">
        <v>155</v>
      </c>
      <c r="B7" s="305" t="s">
        <v>114</v>
      </c>
      <c r="C7" s="50">
        <v>1085997</v>
      </c>
      <c r="D7" s="55">
        <v>-10610</v>
      </c>
      <c r="E7" s="52" t="s">
        <v>115</v>
      </c>
      <c r="F7" s="52" t="s">
        <v>116</v>
      </c>
      <c r="G7" s="56" t="s">
        <v>117</v>
      </c>
      <c r="H7" s="52" t="s">
        <v>118</v>
      </c>
      <c r="I7" s="52" t="s">
        <v>119</v>
      </c>
      <c r="J7" s="56" t="s">
        <v>120</v>
      </c>
      <c r="K7" s="155" t="s">
        <v>114</v>
      </c>
      <c r="L7" s="53">
        <v>390136</v>
      </c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</row>
    <row r="8" spans="1:28" s="10" customFormat="1" ht="15.75" customHeight="1" x14ac:dyDescent="0.15">
      <c r="A8" s="54" t="s">
        <v>156</v>
      </c>
      <c r="B8" s="305" t="s">
        <v>113</v>
      </c>
      <c r="C8" s="50">
        <v>1074858</v>
      </c>
      <c r="D8" s="55">
        <v>-11139</v>
      </c>
      <c r="E8" s="52" t="s">
        <v>125</v>
      </c>
      <c r="F8" s="52" t="s">
        <v>126</v>
      </c>
      <c r="G8" s="56" t="s">
        <v>127</v>
      </c>
      <c r="H8" s="52" t="s">
        <v>128</v>
      </c>
      <c r="I8" s="52" t="s">
        <v>129</v>
      </c>
      <c r="J8" s="56" t="s">
        <v>130</v>
      </c>
      <c r="K8" s="155" t="s">
        <v>112</v>
      </c>
      <c r="L8" s="53">
        <v>391082</v>
      </c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</row>
    <row r="9" spans="1:28" s="10" customFormat="1" ht="15.75" customHeight="1" x14ac:dyDescent="0.15">
      <c r="A9" s="54" t="s">
        <v>157</v>
      </c>
      <c r="B9" s="305" t="s">
        <v>113</v>
      </c>
      <c r="C9" s="50">
        <v>1062761</v>
      </c>
      <c r="D9" s="55">
        <v>-12097</v>
      </c>
      <c r="E9" s="52" t="s">
        <v>181</v>
      </c>
      <c r="F9" s="52" t="s">
        <v>182</v>
      </c>
      <c r="G9" s="56" t="s">
        <v>183</v>
      </c>
      <c r="H9" s="52" t="s">
        <v>184</v>
      </c>
      <c r="I9" s="52" t="s">
        <v>185</v>
      </c>
      <c r="J9" s="56" t="s">
        <v>186</v>
      </c>
      <c r="K9" s="155" t="s">
        <v>112</v>
      </c>
      <c r="L9" s="53">
        <v>392187</v>
      </c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</row>
    <row r="10" spans="1:28" s="10" customFormat="1" ht="15.75" customHeight="1" x14ac:dyDescent="0.15">
      <c r="A10" s="54" t="s">
        <v>187</v>
      </c>
      <c r="B10" s="322" t="s">
        <v>113</v>
      </c>
      <c r="C10" s="50">
        <v>1050244</v>
      </c>
      <c r="D10" s="55">
        <v>-12517</v>
      </c>
      <c r="E10" s="52" t="s">
        <v>203</v>
      </c>
      <c r="F10" s="52" t="s">
        <v>204</v>
      </c>
      <c r="G10" s="56" t="s">
        <v>200</v>
      </c>
      <c r="H10" s="52" t="s">
        <v>205</v>
      </c>
      <c r="I10" s="52" t="s">
        <v>206</v>
      </c>
      <c r="J10" s="56" t="s">
        <v>207</v>
      </c>
      <c r="K10" s="155" t="s">
        <v>112</v>
      </c>
      <c r="L10" s="53">
        <v>392715</v>
      </c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</row>
    <row r="11" spans="1:28" s="10" customFormat="1" ht="15.75" customHeight="1" x14ac:dyDescent="0.15">
      <c r="A11" s="321" t="s">
        <v>202</v>
      </c>
      <c r="B11" s="336" t="s">
        <v>211</v>
      </c>
      <c r="C11" s="337">
        <v>1036982</v>
      </c>
      <c r="D11" s="338">
        <v>-13262</v>
      </c>
      <c r="E11" s="339" t="s">
        <v>212</v>
      </c>
      <c r="F11" s="339" t="s">
        <v>213</v>
      </c>
      <c r="G11" s="340" t="s">
        <v>214</v>
      </c>
      <c r="H11" s="339" t="s">
        <v>215</v>
      </c>
      <c r="I11" s="339" t="s">
        <v>216</v>
      </c>
      <c r="J11" s="340" t="s">
        <v>217</v>
      </c>
      <c r="K11" s="325" t="s">
        <v>112</v>
      </c>
      <c r="L11" s="324">
        <v>393459</v>
      </c>
      <c r="M11" s="10">
        <f>C11-C10</f>
        <v>-13262</v>
      </c>
      <c r="O11" s="10">
        <v>-8749</v>
      </c>
      <c r="P11" s="10">
        <v>-3768</v>
      </c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</row>
    <row r="12" spans="1:28" s="18" customFormat="1" ht="15.75" customHeight="1" x14ac:dyDescent="0.15">
      <c r="A12" s="60" t="s">
        <v>218</v>
      </c>
      <c r="B12" s="61"/>
      <c r="C12" s="62">
        <v>1045366</v>
      </c>
      <c r="D12" s="63">
        <v>-1134</v>
      </c>
      <c r="E12" s="52">
        <v>401</v>
      </c>
      <c r="F12" s="52">
        <v>1193</v>
      </c>
      <c r="G12" s="56">
        <v>-792</v>
      </c>
      <c r="H12" s="52">
        <v>620</v>
      </c>
      <c r="I12" s="52">
        <v>962</v>
      </c>
      <c r="J12" s="56">
        <v>-342</v>
      </c>
      <c r="K12" s="65"/>
      <c r="L12" s="53">
        <v>392121</v>
      </c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</row>
    <row r="13" spans="1:28" s="18" customFormat="1" ht="15.75" customHeight="1" x14ac:dyDescent="0.15">
      <c r="A13" s="60" t="s">
        <v>102</v>
      </c>
      <c r="B13" s="61"/>
      <c r="C13" s="62">
        <v>1040764</v>
      </c>
      <c r="D13" s="63">
        <v>-4602</v>
      </c>
      <c r="E13" s="52">
        <v>471</v>
      </c>
      <c r="F13" s="52">
        <v>1406</v>
      </c>
      <c r="G13" s="56">
        <v>-935</v>
      </c>
      <c r="H13" s="52">
        <v>2438</v>
      </c>
      <c r="I13" s="52">
        <v>6105</v>
      </c>
      <c r="J13" s="56">
        <v>-3667</v>
      </c>
      <c r="K13" s="69"/>
      <c r="L13" s="53">
        <v>391617</v>
      </c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</row>
    <row r="14" spans="1:28" s="18" customFormat="1" ht="15.75" customHeight="1" x14ac:dyDescent="0.15">
      <c r="A14" s="60" t="s">
        <v>101</v>
      </c>
      <c r="B14" s="61"/>
      <c r="C14" s="62">
        <v>1040643</v>
      </c>
      <c r="D14" s="63">
        <v>-121</v>
      </c>
      <c r="E14" s="52">
        <v>501</v>
      </c>
      <c r="F14" s="52">
        <v>1286</v>
      </c>
      <c r="G14" s="56">
        <v>-785</v>
      </c>
      <c r="H14" s="52">
        <v>2760</v>
      </c>
      <c r="I14" s="52">
        <v>2096</v>
      </c>
      <c r="J14" s="56">
        <v>664</v>
      </c>
      <c r="K14" s="69"/>
      <c r="L14" s="53">
        <v>393132</v>
      </c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</row>
    <row r="15" spans="1:28" s="18" customFormat="1" ht="15.75" customHeight="1" x14ac:dyDescent="0.15">
      <c r="A15" s="60" t="s">
        <v>153</v>
      </c>
      <c r="B15" s="61"/>
      <c r="C15" s="62">
        <v>1039766</v>
      </c>
      <c r="D15" s="63">
        <v>-877</v>
      </c>
      <c r="E15" s="52">
        <v>513</v>
      </c>
      <c r="F15" s="52">
        <v>1238</v>
      </c>
      <c r="G15" s="56">
        <v>-725</v>
      </c>
      <c r="H15" s="52">
        <v>810</v>
      </c>
      <c r="I15" s="52">
        <v>962</v>
      </c>
      <c r="J15" s="56">
        <v>-152</v>
      </c>
      <c r="K15" s="65"/>
      <c r="L15" s="53">
        <v>393147</v>
      </c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</row>
    <row r="16" spans="1:28" s="18" customFormat="1" ht="15.75" customHeight="1" x14ac:dyDescent="0.15">
      <c r="A16" s="60" t="s">
        <v>107</v>
      </c>
      <c r="B16" s="61"/>
      <c r="C16" s="62">
        <v>1038968</v>
      </c>
      <c r="D16" s="63">
        <v>-798</v>
      </c>
      <c r="E16" s="52">
        <v>504</v>
      </c>
      <c r="F16" s="52">
        <v>1176</v>
      </c>
      <c r="G16" s="56">
        <v>-672</v>
      </c>
      <c r="H16" s="52">
        <v>793</v>
      </c>
      <c r="I16" s="52">
        <v>919</v>
      </c>
      <c r="J16" s="56">
        <v>-126</v>
      </c>
      <c r="K16" s="65"/>
      <c r="L16" s="53">
        <v>393195</v>
      </c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</row>
    <row r="17" spans="1:28" s="10" customFormat="1" ht="15.75" customHeight="1" x14ac:dyDescent="0.15">
      <c r="A17" s="60" t="s">
        <v>108</v>
      </c>
      <c r="B17" s="61"/>
      <c r="C17" s="62">
        <v>1038364</v>
      </c>
      <c r="D17" s="63">
        <v>-604</v>
      </c>
      <c r="E17" s="52">
        <v>553</v>
      </c>
      <c r="F17" s="52">
        <v>1059</v>
      </c>
      <c r="G17" s="56">
        <v>-506</v>
      </c>
      <c r="H17" s="52">
        <v>1089</v>
      </c>
      <c r="I17" s="52">
        <v>1187</v>
      </c>
      <c r="J17" s="56">
        <v>-98</v>
      </c>
      <c r="K17" s="65"/>
      <c r="L17" s="53">
        <v>393344</v>
      </c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</row>
    <row r="18" spans="1:28" s="10" customFormat="1" ht="15.75" customHeight="1" x14ac:dyDescent="0.15">
      <c r="A18" s="60" t="s">
        <v>110</v>
      </c>
      <c r="B18" s="61"/>
      <c r="C18" s="62">
        <v>1037637</v>
      </c>
      <c r="D18" s="63">
        <v>-727</v>
      </c>
      <c r="E18" s="52">
        <v>496</v>
      </c>
      <c r="F18" s="52">
        <v>1083</v>
      </c>
      <c r="G18" s="56">
        <v>-587</v>
      </c>
      <c r="H18" s="52">
        <v>1005</v>
      </c>
      <c r="I18" s="52">
        <v>1145</v>
      </c>
      <c r="J18" s="56">
        <v>-140</v>
      </c>
      <c r="K18" s="65"/>
      <c r="L18" s="53">
        <v>393385</v>
      </c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</row>
    <row r="19" spans="1:28" s="10" customFormat="1" ht="15.75" customHeight="1" x14ac:dyDescent="0.15">
      <c r="A19" s="60" t="s">
        <v>111</v>
      </c>
      <c r="B19" s="61"/>
      <c r="C19" s="62">
        <v>1036861</v>
      </c>
      <c r="D19" s="63">
        <v>-776</v>
      </c>
      <c r="E19" s="52">
        <v>530</v>
      </c>
      <c r="F19" s="52">
        <v>1167</v>
      </c>
      <c r="G19" s="56">
        <v>-637</v>
      </c>
      <c r="H19" s="52">
        <v>952</v>
      </c>
      <c r="I19" s="52">
        <v>1091</v>
      </c>
      <c r="J19" s="56">
        <v>-139</v>
      </c>
      <c r="K19" s="69"/>
      <c r="L19" s="53">
        <v>393459</v>
      </c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</row>
    <row r="20" spans="1:28" s="10" customFormat="1" ht="15.75" customHeight="1" x14ac:dyDescent="0.15">
      <c r="A20" s="60" t="s">
        <v>121</v>
      </c>
      <c r="B20" s="61"/>
      <c r="C20" s="50">
        <v>1036108</v>
      </c>
      <c r="D20" s="66">
        <v>-753</v>
      </c>
      <c r="E20" s="67">
        <v>577</v>
      </c>
      <c r="F20" s="52">
        <v>1287</v>
      </c>
      <c r="G20" s="56">
        <v>-710</v>
      </c>
      <c r="H20" s="52">
        <v>909</v>
      </c>
      <c r="I20" s="52">
        <v>952</v>
      </c>
      <c r="J20" s="56">
        <v>-43</v>
      </c>
      <c r="K20" s="65"/>
      <c r="L20" s="53">
        <v>393514</v>
      </c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</row>
    <row r="21" spans="1:28" s="10" customFormat="1" ht="15.75" customHeight="1" x14ac:dyDescent="0.15">
      <c r="A21" s="60" t="s">
        <v>122</v>
      </c>
      <c r="B21" s="61"/>
      <c r="C21" s="50">
        <v>1035051</v>
      </c>
      <c r="D21" s="66">
        <v>-1057</v>
      </c>
      <c r="E21" s="67">
        <v>431</v>
      </c>
      <c r="F21" s="52">
        <v>1323</v>
      </c>
      <c r="G21" s="56">
        <v>-892</v>
      </c>
      <c r="H21" s="52">
        <v>547</v>
      </c>
      <c r="I21" s="52">
        <v>712</v>
      </c>
      <c r="J21" s="56">
        <v>-165</v>
      </c>
      <c r="K21" s="69"/>
      <c r="L21" s="53">
        <v>393319</v>
      </c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</row>
    <row r="22" spans="1:28" s="10" customFormat="1" ht="15.75" customHeight="1" x14ac:dyDescent="0.15">
      <c r="A22" s="60" t="s">
        <v>195</v>
      </c>
      <c r="B22" s="61"/>
      <c r="C22" s="50">
        <v>1034049</v>
      </c>
      <c r="D22" s="66">
        <v>-1002</v>
      </c>
      <c r="E22" s="67">
        <v>501</v>
      </c>
      <c r="F22" s="52">
        <v>1365</v>
      </c>
      <c r="G22" s="56">
        <v>-864</v>
      </c>
      <c r="H22" s="52">
        <v>606</v>
      </c>
      <c r="I22" s="52">
        <v>744</v>
      </c>
      <c r="J22" s="56">
        <v>-138</v>
      </c>
      <c r="K22" s="69"/>
      <c r="L22" s="53">
        <v>393186</v>
      </c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</row>
    <row r="23" spans="1:28" s="10" customFormat="1" ht="15.75" customHeight="1" x14ac:dyDescent="0.15">
      <c r="A23" s="60" t="s">
        <v>199</v>
      </c>
      <c r="B23" s="61"/>
      <c r="C23" s="50">
        <v>1032823</v>
      </c>
      <c r="D23" s="66">
        <v>-1226</v>
      </c>
      <c r="E23" s="67">
        <v>502</v>
      </c>
      <c r="F23" s="52">
        <v>1548</v>
      </c>
      <c r="G23" s="56">
        <v>-1046</v>
      </c>
      <c r="H23" s="52">
        <v>644</v>
      </c>
      <c r="I23" s="52">
        <v>824</v>
      </c>
      <c r="J23" s="56">
        <v>-180</v>
      </c>
      <c r="K23" s="69"/>
      <c r="L23" s="53">
        <v>392853</v>
      </c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</row>
    <row r="24" spans="1:28" s="10" customFormat="1" ht="15.75" customHeight="1" x14ac:dyDescent="0.15">
      <c r="A24" s="68" t="s">
        <v>201</v>
      </c>
      <c r="B24" s="64"/>
      <c r="C24" s="70">
        <v>1031738</v>
      </c>
      <c r="D24" s="252">
        <v>-1085</v>
      </c>
      <c r="E24" s="71">
        <v>441</v>
      </c>
      <c r="F24" s="72">
        <v>1181</v>
      </c>
      <c r="G24" s="73">
        <v>-740</v>
      </c>
      <c r="H24" s="72">
        <v>563</v>
      </c>
      <c r="I24" s="72">
        <v>908</v>
      </c>
      <c r="J24" s="73">
        <v>-345</v>
      </c>
      <c r="K24" s="69"/>
      <c r="L24" s="249">
        <v>392645</v>
      </c>
      <c r="M24" s="19" t="b">
        <f>C24-C23=D24</f>
        <v>1</v>
      </c>
      <c r="N24" s="10" t="b">
        <f>E24-F24=G24</f>
        <v>1</v>
      </c>
      <c r="O24" s="10" t="b">
        <f>H24-I24=J24</f>
        <v>1</v>
      </c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</row>
    <row r="25" spans="1:28" s="10" customFormat="1" ht="24" customHeight="1" x14ac:dyDescent="0.15">
      <c r="A25" s="75" t="s">
        <v>94</v>
      </c>
      <c r="B25" s="76"/>
      <c r="C25" s="77">
        <v>-0.11</v>
      </c>
      <c r="D25" s="78" t="s">
        <v>146</v>
      </c>
      <c r="E25" s="253">
        <f>(E24-E23)/E23*100</f>
        <v>-12.151394422310757</v>
      </c>
      <c r="F25" s="254">
        <f>(F24-F23)/F23*100</f>
        <v>-23.708010335917312</v>
      </c>
      <c r="G25" s="79" t="s">
        <v>146</v>
      </c>
      <c r="H25" s="254">
        <f>(H24-H23)/H23*100</f>
        <v>-12.577639751552795</v>
      </c>
      <c r="I25" s="254">
        <f>(I24-I23)/I23*100</f>
        <v>10.194174757281553</v>
      </c>
      <c r="J25" s="175" t="s">
        <v>146</v>
      </c>
      <c r="K25" s="251"/>
      <c r="L25" s="255">
        <f>(L24-L23)/L23*100</f>
        <v>-5.2946012885226788E-2</v>
      </c>
      <c r="M25" s="312" t="b">
        <f>ROUND((C24-C23)/C23*100,2)=C25</f>
        <v>1</v>
      </c>
      <c r="N25" s="19"/>
      <c r="O25" s="19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</row>
    <row r="26" spans="1:28" s="10" customFormat="1" ht="24" customHeight="1" x14ac:dyDescent="0.15">
      <c r="A26" s="80" t="s">
        <v>96</v>
      </c>
      <c r="B26" s="76"/>
      <c r="C26" s="77">
        <v>-1.3</v>
      </c>
      <c r="D26" s="78" t="s">
        <v>146</v>
      </c>
      <c r="E26" s="254">
        <f>(E24-E12)/E12*100</f>
        <v>9.9750623441396513</v>
      </c>
      <c r="F26" s="254">
        <f>(F24-F12)/F12*100</f>
        <v>-1.0058675607711651</v>
      </c>
      <c r="G26" s="79" t="s">
        <v>146</v>
      </c>
      <c r="H26" s="254">
        <f>(H24-H12)/H12*100</f>
        <v>-9.193548387096774</v>
      </c>
      <c r="I26" s="254">
        <f>(I24-I12)/I12*100</f>
        <v>-5.6133056133056138</v>
      </c>
      <c r="J26" s="175" t="s">
        <v>146</v>
      </c>
      <c r="K26" s="251"/>
      <c r="L26" s="255">
        <f>(L24-L12)/L12*100</f>
        <v>0.13363222066657995</v>
      </c>
      <c r="M26" s="312" t="b">
        <f>ROUND((C24-C12)/C12*100,2)=C26</f>
        <v>1</v>
      </c>
      <c r="N26" s="19"/>
      <c r="O26" s="19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</row>
    <row r="27" spans="1:28" s="10" customFormat="1" ht="24" customHeight="1" x14ac:dyDescent="0.15">
      <c r="A27" s="81" t="s">
        <v>14</v>
      </c>
      <c r="B27" s="298"/>
      <c r="C27" s="345" t="s">
        <v>99</v>
      </c>
      <c r="D27" s="345"/>
      <c r="E27" s="345"/>
      <c r="F27" s="346"/>
      <c r="G27" s="345"/>
      <c r="H27" s="345"/>
      <c r="I27" s="345"/>
      <c r="J27" s="345"/>
      <c r="K27" s="345"/>
      <c r="L27" s="347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</row>
    <row r="28" spans="1:28" s="10" customFormat="1" ht="13.5" customHeight="1" x14ac:dyDescent="0.15">
      <c r="A28" s="54" t="s">
        <v>50</v>
      </c>
      <c r="B28" s="258" t="s">
        <v>176</v>
      </c>
      <c r="C28" s="261"/>
      <c r="D28" s="261"/>
      <c r="E28" s="261"/>
      <c r="F28" s="261"/>
      <c r="G28" s="82" t="s">
        <v>171</v>
      </c>
      <c r="H28" s="82"/>
      <c r="I28" s="82"/>
      <c r="J28" s="82"/>
      <c r="K28" s="82"/>
      <c r="L28" s="83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</row>
    <row r="29" spans="1:28" s="9" customFormat="1" ht="13.5" customHeight="1" x14ac:dyDescent="0.15">
      <c r="A29" s="54"/>
      <c r="B29" s="262" t="s">
        <v>174</v>
      </c>
      <c r="C29" s="263"/>
      <c r="D29" s="229"/>
      <c r="E29" s="229"/>
      <c r="F29" s="229"/>
      <c r="G29" s="260" t="s">
        <v>170</v>
      </c>
      <c r="H29" s="82"/>
      <c r="I29" s="82"/>
      <c r="J29" s="82"/>
      <c r="K29" s="82"/>
      <c r="L29" s="83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</row>
    <row r="30" spans="1:28" s="9" customFormat="1" ht="13.5" customHeight="1" x14ac:dyDescent="0.15">
      <c r="A30" s="54"/>
      <c r="B30" s="262" t="s">
        <v>166</v>
      </c>
      <c r="C30" s="263"/>
      <c r="D30" s="229"/>
      <c r="E30" s="229"/>
      <c r="F30" s="229"/>
      <c r="G30" s="260" t="s">
        <v>169</v>
      </c>
      <c r="H30" s="82"/>
      <c r="I30" s="82"/>
      <c r="J30" s="82"/>
      <c r="K30" s="82"/>
      <c r="L30" s="83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</row>
    <row r="31" spans="1:28" s="9" customFormat="1" ht="13.5" customHeight="1" x14ac:dyDescent="0.15">
      <c r="A31" s="54"/>
      <c r="B31" s="262" t="s">
        <v>167</v>
      </c>
      <c r="C31" s="263"/>
      <c r="D31" s="229"/>
      <c r="E31" s="229"/>
      <c r="F31" s="229"/>
      <c r="G31" s="82" t="s">
        <v>172</v>
      </c>
      <c r="H31" s="82"/>
      <c r="I31" s="82"/>
      <c r="J31" s="82"/>
      <c r="K31" s="82"/>
      <c r="L31" s="83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</row>
    <row r="32" spans="1:28" s="9" customFormat="1" ht="13.5" customHeight="1" thickBot="1" x14ac:dyDescent="0.2">
      <c r="A32" s="85"/>
      <c r="B32" s="342" t="s">
        <v>173</v>
      </c>
      <c r="C32" s="343"/>
      <c r="D32" s="343"/>
      <c r="E32" s="343"/>
      <c r="F32" s="343"/>
      <c r="G32" s="259" t="s">
        <v>168</v>
      </c>
      <c r="H32" s="86"/>
      <c r="I32" s="86"/>
      <c r="J32" s="86"/>
      <c r="K32" s="86"/>
      <c r="L32" s="87"/>
      <c r="R32" s="311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</row>
    <row r="33" spans="1:28" s="9" customFormat="1" ht="14.25" customHeight="1" x14ac:dyDescent="0.15">
      <c r="A33" s="88"/>
      <c r="B33" s="88"/>
      <c r="C33" s="89"/>
      <c r="D33" s="89"/>
      <c r="E33" s="90"/>
      <c r="F33" s="91"/>
      <c r="G33" s="89"/>
      <c r="H33" s="89"/>
      <c r="I33" s="89"/>
      <c r="J33" s="89"/>
      <c r="K33" s="89"/>
      <c r="L33" s="92" t="s">
        <v>85</v>
      </c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</row>
    <row r="34" spans="1:28" s="10" customFormat="1" ht="15" customHeight="1" x14ac:dyDescent="0.15">
      <c r="A34" s="23"/>
      <c r="B34" s="23"/>
      <c r="C34" s="24"/>
      <c r="D34" s="24"/>
      <c r="E34" s="25"/>
      <c r="F34" s="26"/>
      <c r="G34" s="24"/>
      <c r="H34" s="24"/>
      <c r="I34" s="24"/>
      <c r="J34" s="24"/>
      <c r="K34" s="24"/>
      <c r="L34" s="27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</row>
    <row r="35" spans="1:28" s="10" customFormat="1" ht="15" customHeight="1" x14ac:dyDescent="0.15">
      <c r="A35" s="2"/>
      <c r="B35" s="2"/>
      <c r="C35" s="2"/>
      <c r="D35" s="2"/>
      <c r="E35" s="22"/>
      <c r="F35" s="3"/>
      <c r="G35" s="2"/>
      <c r="H35" s="2"/>
      <c r="I35" s="2"/>
      <c r="J35" s="2"/>
      <c r="K35" s="2"/>
      <c r="L35" s="2"/>
      <c r="R35"/>
      <c r="S35"/>
      <c r="T35"/>
      <c r="U35"/>
      <c r="V35"/>
      <c r="W35"/>
      <c r="X35"/>
      <c r="Y35"/>
      <c r="Z35"/>
      <c r="AA35"/>
      <c r="AB35"/>
    </row>
    <row r="36" spans="1:28" ht="18" customHeight="1" x14ac:dyDescent="0.15"/>
    <row r="37" spans="1:28" ht="18" customHeight="1" x14ac:dyDescent="0.15"/>
    <row r="38" spans="1:28" ht="18" customHeight="1" x14ac:dyDescent="0.15"/>
    <row r="39" spans="1:28" ht="18" customHeight="1" x14ac:dyDescent="0.15"/>
    <row r="40" spans="1:28" ht="18" customHeight="1" x14ac:dyDescent="0.15"/>
    <row r="41" spans="1:28" ht="18" customHeight="1" x14ac:dyDescent="0.15"/>
    <row r="42" spans="1:28" ht="18" customHeight="1" x14ac:dyDescent="0.15"/>
    <row r="43" spans="1:28" ht="18" customHeight="1" x14ac:dyDescent="0.15"/>
    <row r="44" spans="1:28" ht="18" customHeight="1" x14ac:dyDescent="0.15"/>
    <row r="45" spans="1:28" ht="18" customHeight="1" x14ac:dyDescent="0.15"/>
    <row r="46" spans="1:28" ht="18" customHeight="1" x14ac:dyDescent="0.15"/>
    <row r="47" spans="1:28" ht="18" customHeight="1" x14ac:dyDescent="0.15"/>
    <row r="48" spans="1:28" ht="18" customHeight="1" x14ac:dyDescent="0.15"/>
    <row r="49" ht="18" customHeight="1" x14ac:dyDescent="0.15"/>
    <row r="50" ht="18" customHeight="1" x14ac:dyDescent="0.15"/>
    <row r="51" ht="18" customHeight="1" x14ac:dyDescent="0.15"/>
    <row r="56" ht="18" customHeight="1" x14ac:dyDescent="0.15"/>
  </sheetData>
  <mergeCells count="9">
    <mergeCell ref="I2:K2"/>
    <mergeCell ref="B32:F32"/>
    <mergeCell ref="A1:L1"/>
    <mergeCell ref="C27:L27"/>
    <mergeCell ref="H4:J4"/>
    <mergeCell ref="C3:J3"/>
    <mergeCell ref="K4:L4"/>
    <mergeCell ref="B4:C4"/>
    <mergeCell ref="K3:L3"/>
  </mergeCells>
  <phoneticPr fontId="2"/>
  <printOptions horizontalCentered="1"/>
  <pageMargins left="0.78740157480314965" right="0.39370078740157483" top="0.78740157480314965" bottom="0.51181102362204722" header="0.39370078740157483" footer="0.19685039370078741"/>
  <pageSetup paperSize="9" scale="86" orientation="portrait" r:id="rId1"/>
  <headerFooter alignWithMargins="0">
    <oddHeader>&amp;R統計情報あきた 平成27年4月号</oddHeader>
    <oddFooter>&amp;C&amp;P／&amp;N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9"/>
  <sheetViews>
    <sheetView zoomScale="115" zoomScaleNormal="115" zoomScaleSheetLayoutView="115" workbookViewId="0">
      <pane ySplit="6" topLeftCell="A7" activePane="bottomLeft" state="frozen"/>
      <selection activeCell="A2" sqref="A2"/>
      <selection pane="bottomLeft" activeCell="A2" sqref="A2"/>
    </sheetView>
  </sheetViews>
  <sheetFormatPr defaultRowHeight="12" x14ac:dyDescent="0.15"/>
  <cols>
    <col min="1" max="1" width="10.625" style="2" customWidth="1"/>
    <col min="2" max="2" width="10.125" style="2" customWidth="1"/>
    <col min="3" max="3" width="1.25" style="2" customWidth="1"/>
    <col min="4" max="4" width="7.125" style="2" customWidth="1"/>
    <col min="5" max="5" width="1.5" style="2" customWidth="1"/>
    <col min="6" max="6" width="6.75" style="2" customWidth="1"/>
    <col min="7" max="8" width="7.625" style="2" customWidth="1"/>
    <col min="9" max="10" width="9.625" style="2" customWidth="1"/>
    <col min="11" max="11" width="2.125" style="2" customWidth="1"/>
    <col min="12" max="12" width="7.125" style="2" customWidth="1"/>
    <col min="13" max="13" width="2.125" style="2" customWidth="1"/>
    <col min="14" max="14" width="7.125" style="2" customWidth="1"/>
    <col min="15" max="15" width="10.625" style="2" customWidth="1"/>
    <col min="16" max="16" width="9" style="2"/>
    <col min="17" max="19" width="9" style="2" customWidth="1"/>
    <col min="20" max="16384" width="9" style="2"/>
  </cols>
  <sheetData>
    <row r="1" spans="1:16" s="9" customFormat="1" ht="21" x14ac:dyDescent="0.15">
      <c r="A1" s="358" t="s">
        <v>161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6" s="9" customFormat="1" ht="15" thickBot="1" x14ac:dyDescent="0.2">
      <c r="A2" s="31"/>
      <c r="B2" s="31"/>
      <c r="C2" s="93"/>
      <c r="D2" s="31"/>
      <c r="E2" s="93"/>
      <c r="F2" s="31"/>
      <c r="G2" s="31"/>
      <c r="H2" s="31"/>
      <c r="I2" s="319"/>
      <c r="J2" s="31"/>
      <c r="K2" s="31"/>
      <c r="L2" s="341" t="str">
        <f>'指標－１'!I2</f>
        <v>（平成27年4月20日</v>
      </c>
      <c r="M2" s="341"/>
      <c r="N2" s="341"/>
      <c r="O2" s="36" t="s">
        <v>189</v>
      </c>
    </row>
    <row r="3" spans="1:16" s="10" customFormat="1" ht="15.75" customHeight="1" x14ac:dyDescent="0.15">
      <c r="A3" s="94" t="s">
        <v>45</v>
      </c>
      <c r="B3" s="359" t="s">
        <v>75</v>
      </c>
      <c r="C3" s="351"/>
      <c r="D3" s="360"/>
      <c r="E3" s="360"/>
      <c r="F3" s="360"/>
      <c r="G3" s="360"/>
      <c r="H3" s="361"/>
      <c r="I3" s="359" t="s">
        <v>76</v>
      </c>
      <c r="J3" s="360"/>
      <c r="K3" s="360"/>
      <c r="L3" s="360"/>
      <c r="M3" s="360"/>
      <c r="N3" s="360"/>
      <c r="O3" s="362"/>
    </row>
    <row r="4" spans="1:16" s="10" customFormat="1" ht="15.75" customHeight="1" x14ac:dyDescent="0.15">
      <c r="A4" s="95" t="s">
        <v>100</v>
      </c>
      <c r="B4" s="96" t="s">
        <v>15</v>
      </c>
      <c r="C4" s="367" t="s">
        <v>88</v>
      </c>
      <c r="D4" s="368"/>
      <c r="E4" s="367" t="s">
        <v>87</v>
      </c>
      <c r="F4" s="368"/>
      <c r="G4" s="97"/>
      <c r="H4" s="97"/>
      <c r="I4" s="98" t="s">
        <v>16</v>
      </c>
      <c r="J4" s="98"/>
      <c r="K4" s="40"/>
      <c r="L4" s="40"/>
      <c r="M4" s="40"/>
      <c r="N4" s="99"/>
      <c r="O4" s="100" t="s">
        <v>17</v>
      </c>
    </row>
    <row r="5" spans="1:16" s="10" customFormat="1" ht="22.5" customHeight="1" x14ac:dyDescent="0.15">
      <c r="A5" s="95"/>
      <c r="B5" s="96" t="s">
        <v>18</v>
      </c>
      <c r="C5" s="369"/>
      <c r="D5" s="370"/>
      <c r="E5" s="369"/>
      <c r="F5" s="370"/>
      <c r="G5" s="306" t="s">
        <v>89</v>
      </c>
      <c r="H5" s="306" t="s">
        <v>19</v>
      </c>
      <c r="I5" s="41" t="s">
        <v>20</v>
      </c>
      <c r="J5" s="41" t="s">
        <v>21</v>
      </c>
      <c r="K5" s="371" t="s">
        <v>74</v>
      </c>
      <c r="L5" s="372"/>
      <c r="M5" s="363" t="s">
        <v>74</v>
      </c>
      <c r="N5" s="364"/>
      <c r="O5" s="100" t="s">
        <v>78</v>
      </c>
    </row>
    <row r="6" spans="1:16" s="10" customFormat="1" ht="15.75" customHeight="1" x14ac:dyDescent="0.15">
      <c r="A6" s="101" t="s">
        <v>4</v>
      </c>
      <c r="B6" s="102" t="s">
        <v>81</v>
      </c>
      <c r="C6" s="43"/>
      <c r="D6" s="103"/>
      <c r="E6" s="43"/>
      <c r="F6" s="104"/>
      <c r="G6" s="104"/>
      <c r="H6" s="104"/>
      <c r="I6" s="103" t="s">
        <v>22</v>
      </c>
      <c r="J6" s="103" t="s">
        <v>22</v>
      </c>
      <c r="K6" s="373" t="s">
        <v>52</v>
      </c>
      <c r="L6" s="374"/>
      <c r="M6" s="365" t="s">
        <v>51</v>
      </c>
      <c r="N6" s="366"/>
      <c r="O6" s="105" t="s">
        <v>79</v>
      </c>
    </row>
    <row r="7" spans="1:16" s="10" customFormat="1" ht="15.75" customHeight="1" x14ac:dyDescent="0.15">
      <c r="A7" s="60"/>
      <c r="B7" s="106" t="s">
        <v>23</v>
      </c>
      <c r="C7" s="107"/>
      <c r="D7" s="65"/>
      <c r="E7" s="47"/>
      <c r="F7" s="48"/>
      <c r="G7" s="65" t="s">
        <v>24</v>
      </c>
      <c r="H7" s="106" t="s">
        <v>24</v>
      </c>
      <c r="I7" s="106" t="s">
        <v>12</v>
      </c>
      <c r="J7" s="65" t="s">
        <v>12</v>
      </c>
      <c r="K7" s="61"/>
      <c r="L7" s="52" t="s">
        <v>25</v>
      </c>
      <c r="M7" s="108"/>
      <c r="N7" s="48" t="s">
        <v>25</v>
      </c>
      <c r="O7" s="53" t="s">
        <v>12</v>
      </c>
    </row>
    <row r="8" spans="1:16" s="10" customFormat="1" ht="15.75" customHeight="1" x14ac:dyDescent="0.15">
      <c r="A8" s="54" t="s">
        <v>155</v>
      </c>
      <c r="B8" s="109">
        <v>262213</v>
      </c>
      <c r="C8" s="110"/>
      <c r="D8" s="111">
        <v>100</v>
      </c>
      <c r="E8" s="112"/>
      <c r="F8" s="113">
        <v>100</v>
      </c>
      <c r="G8" s="114">
        <v>1.47</v>
      </c>
      <c r="H8" s="115">
        <v>1.53</v>
      </c>
      <c r="I8" s="116">
        <v>91924</v>
      </c>
      <c r="J8" s="65">
        <v>73657</v>
      </c>
      <c r="K8" s="61"/>
      <c r="L8" s="117">
        <v>0.45</v>
      </c>
      <c r="M8" s="114"/>
      <c r="N8" s="117">
        <v>0.56000000000000005</v>
      </c>
      <c r="O8" s="57">
        <v>81149</v>
      </c>
    </row>
    <row r="9" spans="1:16" s="10" customFormat="1" ht="15.75" customHeight="1" x14ac:dyDescent="0.15">
      <c r="A9" s="54" t="s">
        <v>156</v>
      </c>
      <c r="B9" s="109">
        <v>249558</v>
      </c>
      <c r="C9" s="110"/>
      <c r="D9" s="111">
        <v>95.5</v>
      </c>
      <c r="E9" s="112"/>
      <c r="F9" s="113">
        <v>99.3</v>
      </c>
      <c r="G9" s="114">
        <v>1.8</v>
      </c>
      <c r="H9" s="115">
        <v>1.78</v>
      </c>
      <c r="I9" s="116">
        <v>83448</v>
      </c>
      <c r="J9" s="65">
        <v>82083</v>
      </c>
      <c r="K9" s="61"/>
      <c r="L9" s="117">
        <v>0.56999999999999995</v>
      </c>
      <c r="M9" s="114"/>
      <c r="N9" s="118">
        <v>0.68</v>
      </c>
      <c r="O9" s="57">
        <v>73703</v>
      </c>
    </row>
    <row r="10" spans="1:16" s="10" customFormat="1" ht="15.75" customHeight="1" x14ac:dyDescent="0.15">
      <c r="A10" s="54" t="s">
        <v>157</v>
      </c>
      <c r="B10" s="109">
        <v>252284</v>
      </c>
      <c r="C10" s="330" t="s">
        <v>208</v>
      </c>
      <c r="D10" s="329">
        <v>95.8</v>
      </c>
      <c r="E10" s="112"/>
      <c r="F10" s="113">
        <v>99.9</v>
      </c>
      <c r="G10" s="114">
        <v>1.83</v>
      </c>
      <c r="H10" s="115">
        <v>2.02</v>
      </c>
      <c r="I10" s="116">
        <v>80268</v>
      </c>
      <c r="J10" s="65">
        <v>89029</v>
      </c>
      <c r="K10" s="61"/>
      <c r="L10" s="117">
        <v>0.69</v>
      </c>
      <c r="M10" s="114"/>
      <c r="N10" s="118">
        <v>0.82</v>
      </c>
      <c r="O10" s="57">
        <v>68246</v>
      </c>
    </row>
    <row r="11" spans="1:16" s="10" customFormat="1" ht="15.75" customHeight="1" x14ac:dyDescent="0.15">
      <c r="A11" s="54" t="s">
        <v>187</v>
      </c>
      <c r="B11" s="109">
        <v>252163</v>
      </c>
      <c r="C11" s="330" t="s">
        <v>208</v>
      </c>
      <c r="D11" s="329">
        <v>94.9</v>
      </c>
      <c r="E11" s="112"/>
      <c r="F11" s="113">
        <v>97.8</v>
      </c>
      <c r="G11" s="114">
        <v>1.7</v>
      </c>
      <c r="H11" s="115">
        <v>1.79</v>
      </c>
      <c r="I11" s="116">
        <v>74182</v>
      </c>
      <c r="J11" s="65">
        <v>89005</v>
      </c>
      <c r="K11" s="61"/>
      <c r="L11" s="117">
        <v>0.76</v>
      </c>
      <c r="M11" s="114"/>
      <c r="N11" s="118">
        <v>0.97</v>
      </c>
      <c r="O11" s="57">
        <v>61887</v>
      </c>
    </row>
    <row r="12" spans="1:16" s="10" customFormat="1" ht="15.75" customHeight="1" x14ac:dyDescent="0.15">
      <c r="A12" s="323" t="s">
        <v>196</v>
      </c>
      <c r="B12" s="326">
        <v>266606</v>
      </c>
      <c r="C12" s="331" t="s">
        <v>208</v>
      </c>
      <c r="D12" s="320">
        <v>96.3</v>
      </c>
      <c r="E12" s="271"/>
      <c r="F12" s="327">
        <v>95.8</v>
      </c>
      <c r="G12" s="272">
        <v>1.87</v>
      </c>
      <c r="H12" s="328">
        <v>1.92</v>
      </c>
      <c r="I12" s="277"/>
      <c r="J12" s="278"/>
      <c r="K12" s="279"/>
      <c r="L12" s="280"/>
      <c r="M12" s="272"/>
      <c r="N12" s="281"/>
      <c r="O12" s="282"/>
    </row>
    <row r="13" spans="1:16" s="10" customFormat="1" ht="15.75" customHeight="1" x14ac:dyDescent="0.15">
      <c r="A13" s="119" t="s">
        <v>159</v>
      </c>
      <c r="B13" s="120">
        <v>226237</v>
      </c>
      <c r="C13" s="124" t="s">
        <v>208</v>
      </c>
      <c r="D13" s="126">
        <v>83.7</v>
      </c>
      <c r="E13" s="107"/>
      <c r="F13" s="113">
        <v>95.5</v>
      </c>
      <c r="G13" s="121">
        <v>1.38</v>
      </c>
      <c r="H13" s="121">
        <v>2.36</v>
      </c>
      <c r="I13" s="56">
        <v>6637</v>
      </c>
      <c r="J13" s="52">
        <v>7739</v>
      </c>
      <c r="K13" s="69"/>
      <c r="L13" s="114">
        <v>0.84</v>
      </c>
      <c r="M13" s="122"/>
      <c r="N13" s="123">
        <v>1.04</v>
      </c>
      <c r="O13" s="57">
        <v>4535</v>
      </c>
      <c r="P13" s="13"/>
    </row>
    <row r="14" spans="1:16" s="10" customFormat="1" ht="15.75" customHeight="1" x14ac:dyDescent="0.15">
      <c r="A14" s="119" t="s">
        <v>179</v>
      </c>
      <c r="B14" s="120">
        <v>227321</v>
      </c>
      <c r="C14" s="124" t="s">
        <v>208</v>
      </c>
      <c r="D14" s="126">
        <v>84</v>
      </c>
      <c r="E14" s="124"/>
      <c r="F14" s="113">
        <v>95.5</v>
      </c>
      <c r="G14" s="121">
        <v>1.41</v>
      </c>
      <c r="H14" s="121">
        <v>1.45</v>
      </c>
      <c r="I14" s="56">
        <v>6518</v>
      </c>
      <c r="J14" s="52">
        <v>8401</v>
      </c>
      <c r="K14" s="69"/>
      <c r="L14" s="114">
        <v>0.85</v>
      </c>
      <c r="M14" s="122"/>
      <c r="N14" s="123">
        <v>1.05</v>
      </c>
      <c r="O14" s="57">
        <v>4278</v>
      </c>
      <c r="P14" s="13"/>
    </row>
    <row r="15" spans="1:16" s="10" customFormat="1" ht="15.75" customHeight="1" x14ac:dyDescent="0.15">
      <c r="A15" s="119" t="s">
        <v>188</v>
      </c>
      <c r="B15" s="120">
        <v>229338</v>
      </c>
      <c r="C15" s="124" t="s">
        <v>208</v>
      </c>
      <c r="D15" s="126">
        <v>84.8</v>
      </c>
      <c r="E15" s="107"/>
      <c r="F15" s="113">
        <v>94.4</v>
      </c>
      <c r="G15" s="121">
        <v>1.63</v>
      </c>
      <c r="H15" s="121">
        <v>2.77</v>
      </c>
      <c r="I15" s="56">
        <v>6918</v>
      </c>
      <c r="J15" s="52">
        <v>8562</v>
      </c>
      <c r="K15" s="69"/>
      <c r="L15" s="114">
        <v>0.86</v>
      </c>
      <c r="M15" s="122"/>
      <c r="N15" s="123">
        <v>1.07</v>
      </c>
      <c r="O15" s="57">
        <v>4188</v>
      </c>
      <c r="P15" s="13"/>
    </row>
    <row r="16" spans="1:16" s="10" customFormat="1" ht="15.75" customHeight="1" x14ac:dyDescent="0.15">
      <c r="A16" s="119" t="s">
        <v>102</v>
      </c>
      <c r="B16" s="120">
        <v>236308</v>
      </c>
      <c r="C16" s="124" t="s">
        <v>208</v>
      </c>
      <c r="D16" s="126">
        <v>84.9</v>
      </c>
      <c r="E16" s="107"/>
      <c r="F16" s="113">
        <v>96</v>
      </c>
      <c r="G16" s="121">
        <v>5.62</v>
      </c>
      <c r="H16" s="121">
        <v>3.94</v>
      </c>
      <c r="I16" s="56">
        <v>8173</v>
      </c>
      <c r="J16" s="52">
        <v>7937</v>
      </c>
      <c r="K16" s="69"/>
      <c r="L16" s="114">
        <v>0.87</v>
      </c>
      <c r="M16" s="122"/>
      <c r="N16" s="123">
        <v>1.08</v>
      </c>
      <c r="O16" s="57">
        <v>4462</v>
      </c>
      <c r="P16" s="13"/>
    </row>
    <row r="17" spans="1:20" s="10" customFormat="1" ht="15.75" customHeight="1" x14ac:dyDescent="0.15">
      <c r="A17" s="119" t="s">
        <v>101</v>
      </c>
      <c r="B17" s="120">
        <v>226263</v>
      </c>
      <c r="C17" s="124" t="s">
        <v>208</v>
      </c>
      <c r="D17" s="126">
        <v>81.099999999999994</v>
      </c>
      <c r="E17" s="107"/>
      <c r="F17" s="113">
        <v>96.2</v>
      </c>
      <c r="G17" s="121">
        <v>1.86</v>
      </c>
      <c r="H17" s="121">
        <v>1.67</v>
      </c>
      <c r="I17" s="56">
        <v>6220</v>
      </c>
      <c r="J17" s="52">
        <v>6995</v>
      </c>
      <c r="K17" s="69"/>
      <c r="L17" s="114">
        <v>0.89</v>
      </c>
      <c r="M17" s="122"/>
      <c r="N17" s="123">
        <v>1.0900000000000001</v>
      </c>
      <c r="O17" s="57">
        <v>5034</v>
      </c>
      <c r="P17" s="13"/>
    </row>
    <row r="18" spans="1:20" s="10" customFormat="1" ht="15.75" customHeight="1" x14ac:dyDescent="0.15">
      <c r="A18" s="119" t="s">
        <v>153</v>
      </c>
      <c r="B18" s="120">
        <v>377920</v>
      </c>
      <c r="C18" s="124" t="s">
        <v>208</v>
      </c>
      <c r="D18" s="126">
        <v>135.6</v>
      </c>
      <c r="E18" s="107"/>
      <c r="F18" s="113">
        <v>96.1</v>
      </c>
      <c r="G18" s="121">
        <v>1.82</v>
      </c>
      <c r="H18" s="121">
        <v>1.57</v>
      </c>
      <c r="I18" s="56">
        <v>5159</v>
      </c>
      <c r="J18" s="52">
        <v>8118</v>
      </c>
      <c r="K18" s="69"/>
      <c r="L18" s="114">
        <v>0.9</v>
      </c>
      <c r="M18" s="122"/>
      <c r="N18" s="123">
        <v>1.1000000000000001</v>
      </c>
      <c r="O18" s="57">
        <v>4965</v>
      </c>
      <c r="P18" s="13"/>
    </row>
    <row r="19" spans="1:20" s="10" customFormat="1" ht="15.75" customHeight="1" x14ac:dyDescent="0.15">
      <c r="A19" s="119" t="s">
        <v>107</v>
      </c>
      <c r="B19" s="120">
        <v>276925</v>
      </c>
      <c r="C19" s="124" t="s">
        <v>208</v>
      </c>
      <c r="D19" s="126">
        <v>99.3</v>
      </c>
      <c r="E19" s="107"/>
      <c r="F19" s="113">
        <v>96.1</v>
      </c>
      <c r="G19" s="121">
        <v>1.5</v>
      </c>
      <c r="H19" s="121">
        <v>1.7</v>
      </c>
      <c r="I19" s="56">
        <v>4921</v>
      </c>
      <c r="J19" s="52">
        <v>7910</v>
      </c>
      <c r="K19" s="65"/>
      <c r="L19" s="114">
        <v>0.91</v>
      </c>
      <c r="M19" s="122"/>
      <c r="N19" s="123">
        <v>1.1000000000000001</v>
      </c>
      <c r="O19" s="57">
        <v>5041</v>
      </c>
      <c r="P19" s="13"/>
    </row>
    <row r="20" spans="1:20" s="10" customFormat="1" ht="15.75" customHeight="1" x14ac:dyDescent="0.15">
      <c r="A20" s="119" t="s">
        <v>108</v>
      </c>
      <c r="B20" s="120">
        <v>241056</v>
      </c>
      <c r="C20" s="124" t="s">
        <v>208</v>
      </c>
      <c r="D20" s="126">
        <v>86.3</v>
      </c>
      <c r="E20" s="107"/>
      <c r="F20" s="113">
        <v>95.8</v>
      </c>
      <c r="G20" s="121">
        <v>1.39</v>
      </c>
      <c r="H20" s="121">
        <v>1.74</v>
      </c>
      <c r="I20" s="56">
        <v>4449</v>
      </c>
      <c r="J20" s="52">
        <v>7118</v>
      </c>
      <c r="K20" s="65"/>
      <c r="L20" s="114">
        <v>0.92</v>
      </c>
      <c r="M20" s="122"/>
      <c r="N20" s="123">
        <v>1.1000000000000001</v>
      </c>
      <c r="O20" s="57">
        <v>4631</v>
      </c>
      <c r="P20" s="13"/>
    </row>
    <row r="21" spans="1:20" s="10" customFormat="1" ht="15.75" customHeight="1" x14ac:dyDescent="0.15">
      <c r="A21" s="119" t="s">
        <v>110</v>
      </c>
      <c r="B21" s="120">
        <v>226706</v>
      </c>
      <c r="C21" s="124" t="s">
        <v>208</v>
      </c>
      <c r="D21" s="126">
        <v>81</v>
      </c>
      <c r="E21" s="107"/>
      <c r="F21" s="113">
        <v>95.7</v>
      </c>
      <c r="G21" s="121">
        <v>1.66</v>
      </c>
      <c r="H21" s="121">
        <v>1.8</v>
      </c>
      <c r="I21" s="56">
        <v>5434</v>
      </c>
      <c r="J21" s="52">
        <v>8722</v>
      </c>
      <c r="K21" s="65"/>
      <c r="L21" s="114">
        <v>0.91</v>
      </c>
      <c r="M21" s="122"/>
      <c r="N21" s="123">
        <v>1.1000000000000001</v>
      </c>
      <c r="O21" s="57">
        <v>4471</v>
      </c>
      <c r="P21" s="13"/>
    </row>
    <row r="22" spans="1:20" s="10" customFormat="1" ht="15.75" customHeight="1" x14ac:dyDescent="0.15">
      <c r="A22" s="119" t="s">
        <v>111</v>
      </c>
      <c r="B22" s="120">
        <v>226752</v>
      </c>
      <c r="C22" s="124" t="s">
        <v>208</v>
      </c>
      <c r="D22" s="126">
        <v>81.400000000000006</v>
      </c>
      <c r="E22" s="107"/>
      <c r="F22" s="113">
        <v>95.8</v>
      </c>
      <c r="G22" s="121">
        <v>1.66</v>
      </c>
      <c r="H22" s="121">
        <v>1.5</v>
      </c>
      <c r="I22" s="56">
        <v>5133</v>
      </c>
      <c r="J22" s="52">
        <v>8164</v>
      </c>
      <c r="K22" s="69"/>
      <c r="L22" s="114">
        <v>0.95</v>
      </c>
      <c r="M22" s="130"/>
      <c r="N22" s="123">
        <v>1.1000000000000001</v>
      </c>
      <c r="O22" s="57">
        <v>4130</v>
      </c>
      <c r="P22" s="13"/>
    </row>
    <row r="23" spans="1:20" s="10" customFormat="1" ht="15.75" customHeight="1" x14ac:dyDescent="0.15">
      <c r="A23" s="119" t="s">
        <v>121</v>
      </c>
      <c r="B23" s="120">
        <v>235582</v>
      </c>
      <c r="C23" s="124" t="s">
        <v>208</v>
      </c>
      <c r="D23" s="126">
        <v>84.9</v>
      </c>
      <c r="E23" s="107"/>
      <c r="F23" s="113">
        <v>96.4</v>
      </c>
      <c r="G23" s="121">
        <v>1.56</v>
      </c>
      <c r="H23" s="121">
        <v>0.96</v>
      </c>
      <c r="I23" s="56">
        <v>4752</v>
      </c>
      <c r="J23" s="52">
        <v>7015</v>
      </c>
      <c r="K23" s="69"/>
      <c r="L23" s="114">
        <v>0.97</v>
      </c>
      <c r="M23" s="122"/>
      <c r="N23" s="123">
        <v>1.1200000000000001</v>
      </c>
      <c r="O23" s="57">
        <v>3997</v>
      </c>
      <c r="P23" s="13"/>
    </row>
    <row r="24" spans="1:20" s="10" customFormat="1" ht="15.75" customHeight="1" x14ac:dyDescent="0.15">
      <c r="A24" s="119" t="s">
        <v>122</v>
      </c>
      <c r="B24" s="120">
        <v>467503</v>
      </c>
      <c r="C24" s="124" t="s">
        <v>208</v>
      </c>
      <c r="D24" s="126">
        <v>168.1</v>
      </c>
      <c r="E24" s="107"/>
      <c r="F24" s="113">
        <v>95.8</v>
      </c>
      <c r="G24" s="121">
        <v>0.97</v>
      </c>
      <c r="H24" s="121">
        <v>1.55</v>
      </c>
      <c r="I24" s="56">
        <v>4534</v>
      </c>
      <c r="J24" s="52">
        <v>7431</v>
      </c>
      <c r="K24" s="69"/>
      <c r="L24" s="114">
        <v>0.99</v>
      </c>
      <c r="M24" s="122"/>
      <c r="N24" s="123">
        <v>1.1399999999999999</v>
      </c>
      <c r="O24" s="57">
        <v>4011</v>
      </c>
      <c r="P24" s="13"/>
    </row>
    <row r="25" spans="1:20" s="10" customFormat="1" ht="15.75" customHeight="1" x14ac:dyDescent="0.15">
      <c r="A25" s="119" t="s">
        <v>195</v>
      </c>
      <c r="B25" s="125">
        <v>231955</v>
      </c>
      <c r="C25" s="124"/>
      <c r="D25" s="126">
        <v>84.4</v>
      </c>
      <c r="E25" s="124"/>
      <c r="F25" s="126">
        <v>95.4</v>
      </c>
      <c r="G25" s="127">
        <v>0.74</v>
      </c>
      <c r="H25" s="127">
        <v>0.87</v>
      </c>
      <c r="I25" s="56">
        <v>6296</v>
      </c>
      <c r="J25" s="52">
        <v>8116</v>
      </c>
      <c r="K25" s="69"/>
      <c r="L25" s="114">
        <v>1.03</v>
      </c>
      <c r="M25" s="130"/>
      <c r="N25" s="123">
        <v>1.1399999999999999</v>
      </c>
      <c r="O25" s="57">
        <v>3977</v>
      </c>
      <c r="P25" s="273" t="s">
        <v>192</v>
      </c>
      <c r="Q25" s="310" t="s">
        <v>193</v>
      </c>
      <c r="R25" s="310" t="s">
        <v>89</v>
      </c>
      <c r="S25" s="10" t="s">
        <v>19</v>
      </c>
    </row>
    <row r="26" spans="1:20" s="10" customFormat="1" ht="15.75" customHeight="1" x14ac:dyDescent="0.15">
      <c r="A26" s="128" t="s">
        <v>198</v>
      </c>
      <c r="B26" s="120"/>
      <c r="C26" s="107"/>
      <c r="D26" s="113"/>
      <c r="E26" s="107"/>
      <c r="F26" s="113"/>
      <c r="G26" s="121"/>
      <c r="H26" s="121"/>
      <c r="I26" s="73">
        <v>6236</v>
      </c>
      <c r="J26" s="72">
        <v>8702</v>
      </c>
      <c r="K26" s="69"/>
      <c r="L26" s="129">
        <v>0.99</v>
      </c>
      <c r="M26" s="130"/>
      <c r="N26" s="131">
        <v>1.1499999999999999</v>
      </c>
      <c r="O26" s="74">
        <v>3811</v>
      </c>
      <c r="P26" s="13"/>
      <c r="Q26" s="375"/>
      <c r="R26" s="375"/>
    </row>
    <row r="27" spans="1:20" s="10" customFormat="1" ht="24" customHeight="1" x14ac:dyDescent="0.15">
      <c r="A27" s="75" t="s">
        <v>94</v>
      </c>
      <c r="B27" s="270">
        <v>-49.9</v>
      </c>
      <c r="C27" s="132"/>
      <c r="D27" s="134">
        <f>(($D$25-$D$24)/$D$24*100)</f>
        <v>-49.791790600832833</v>
      </c>
      <c r="E27" s="133"/>
      <c r="F27" s="134">
        <v>-0.4</v>
      </c>
      <c r="G27" s="135">
        <v>-0.23</v>
      </c>
      <c r="H27" s="135">
        <v>-0.68</v>
      </c>
      <c r="I27" s="134">
        <f>($I$26-$I$25)/$I$25*100</f>
        <v>-0.95298602287166456</v>
      </c>
      <c r="J27" s="134">
        <f>($J$26-$J$25)/$J$25*100</f>
        <v>7.2203055692459346</v>
      </c>
      <c r="K27" s="136"/>
      <c r="L27" s="135">
        <f>$L$26-$L$25</f>
        <v>-4.0000000000000036E-2</v>
      </c>
      <c r="M27" s="137"/>
      <c r="N27" s="135">
        <f>$N$26-$N$25</f>
        <v>1.0000000000000009E-2</v>
      </c>
      <c r="O27" s="177">
        <f>($O$26-$O$25)/$O$25*100</f>
        <v>-4.1740005028916265</v>
      </c>
      <c r="Q27" s="313" t="b">
        <f>ROUND((F25-F24)/F24*100,1)=F27</f>
        <v>1</v>
      </c>
      <c r="R27" s="273" t="b">
        <f>G25-G24=G27</f>
        <v>1</v>
      </c>
      <c r="S27" s="273" t="b">
        <f>H25-H24=H27</f>
        <v>1</v>
      </c>
    </row>
    <row r="28" spans="1:20" s="10" customFormat="1" ht="24" customHeight="1" x14ac:dyDescent="0.15">
      <c r="A28" s="138" t="s">
        <v>95</v>
      </c>
      <c r="B28" s="113">
        <v>3.2</v>
      </c>
      <c r="C28" s="132"/>
      <c r="D28" s="139">
        <v>0.8</v>
      </c>
      <c r="E28" s="133"/>
      <c r="F28" s="139">
        <v>-0.1</v>
      </c>
      <c r="G28" s="140">
        <v>-0.64</v>
      </c>
      <c r="H28" s="140">
        <v>-1.49</v>
      </c>
      <c r="I28" s="134">
        <f>($I$26-$I$14)/$I$14*100</f>
        <v>-4.3264805154955512</v>
      </c>
      <c r="J28" s="134">
        <f>($J$26-$J$14)/$J$14*100</f>
        <v>3.5829067968099038</v>
      </c>
      <c r="K28" s="136"/>
      <c r="L28" s="135">
        <f>$L$26-$L$14</f>
        <v>0.14000000000000001</v>
      </c>
      <c r="M28" s="133"/>
      <c r="N28" s="135">
        <f>$N$26-$N$14</f>
        <v>9.9999999999999867E-2</v>
      </c>
      <c r="O28" s="257">
        <f>($O$26-$O$14)/$O$14*100</f>
        <v>-10.916316035530622</v>
      </c>
      <c r="P28" s="273" t="b">
        <f>ROUND((D25-D13)/D13*100,1)=D28</f>
        <v>1</v>
      </c>
      <c r="Q28" s="313" t="b">
        <f>ROUND((F25-F13)/F13*100,1)=F28</f>
        <v>1</v>
      </c>
      <c r="R28" s="273" t="b">
        <f>G25-G13=G28</f>
        <v>1</v>
      </c>
      <c r="S28" s="273" t="b">
        <f>H25-H13=H28</f>
        <v>1</v>
      </c>
    </row>
    <row r="29" spans="1:20" s="10" customFormat="1" ht="24" customHeight="1" x14ac:dyDescent="0.15">
      <c r="A29" s="141" t="s">
        <v>14</v>
      </c>
      <c r="B29" s="348" t="s">
        <v>49</v>
      </c>
      <c r="C29" s="349"/>
      <c r="D29" s="377"/>
      <c r="E29" s="377"/>
      <c r="F29" s="377"/>
      <c r="G29" s="378"/>
      <c r="H29" s="379"/>
      <c r="I29" s="348" t="s">
        <v>133</v>
      </c>
      <c r="J29" s="349"/>
      <c r="K29" s="349"/>
      <c r="L29" s="349"/>
      <c r="M29" s="349"/>
      <c r="N29" s="349"/>
      <c r="O29" s="392"/>
      <c r="P29" s="20"/>
      <c r="Q29" s="376"/>
      <c r="R29" s="376"/>
      <c r="S29" s="376"/>
      <c r="T29" s="376"/>
    </row>
    <row r="30" spans="1:20" s="10" customFormat="1" ht="12" customHeight="1" x14ac:dyDescent="0.15">
      <c r="A30" s="142" t="s">
        <v>47</v>
      </c>
      <c r="B30" s="380" t="s">
        <v>152</v>
      </c>
      <c r="C30" s="381"/>
      <c r="D30" s="382"/>
      <c r="E30" s="382"/>
      <c r="F30" s="382"/>
      <c r="G30" s="381"/>
      <c r="H30" s="383"/>
      <c r="I30" s="393" t="s">
        <v>165</v>
      </c>
      <c r="J30" s="394"/>
      <c r="K30" s="394"/>
      <c r="L30" s="394"/>
      <c r="M30" s="394"/>
      <c r="N30" s="394"/>
      <c r="O30" s="395"/>
      <c r="Q30" s="20"/>
    </row>
    <row r="31" spans="1:20" s="9" customFormat="1" ht="15.75" customHeight="1" x14ac:dyDescent="0.15">
      <c r="A31" s="143"/>
      <c r="B31" s="384"/>
      <c r="C31" s="385"/>
      <c r="D31" s="385"/>
      <c r="E31" s="385"/>
      <c r="F31" s="385"/>
      <c r="G31" s="386"/>
      <c r="H31" s="387"/>
      <c r="I31" s="396"/>
      <c r="J31" s="397"/>
      <c r="K31" s="397"/>
      <c r="L31" s="397"/>
      <c r="M31" s="397"/>
      <c r="N31" s="397"/>
      <c r="O31" s="398"/>
      <c r="P31" s="275"/>
      <c r="Q31" s="276"/>
      <c r="R31" s="275"/>
    </row>
    <row r="32" spans="1:20" s="9" customFormat="1" ht="15.75" customHeight="1" x14ac:dyDescent="0.15">
      <c r="A32" s="143"/>
      <c r="B32" s="388"/>
      <c r="C32" s="386"/>
      <c r="D32" s="386"/>
      <c r="E32" s="386"/>
      <c r="F32" s="386"/>
      <c r="G32" s="386"/>
      <c r="H32" s="387"/>
      <c r="I32" s="396"/>
      <c r="J32" s="397"/>
      <c r="K32" s="397"/>
      <c r="L32" s="397"/>
      <c r="M32" s="397"/>
      <c r="N32" s="397"/>
      <c r="O32" s="398"/>
      <c r="Q32" s="276"/>
    </row>
    <row r="33" spans="1:17" s="9" customFormat="1" ht="15.75" customHeight="1" x14ac:dyDescent="0.15">
      <c r="A33" s="143"/>
      <c r="B33" s="388"/>
      <c r="C33" s="386"/>
      <c r="D33" s="386"/>
      <c r="E33" s="386"/>
      <c r="F33" s="386"/>
      <c r="G33" s="386"/>
      <c r="H33" s="387"/>
      <c r="I33" s="396"/>
      <c r="J33" s="397"/>
      <c r="K33" s="397"/>
      <c r="L33" s="397"/>
      <c r="M33" s="397"/>
      <c r="N33" s="397"/>
      <c r="O33" s="398"/>
      <c r="Q33" s="276"/>
    </row>
    <row r="34" spans="1:17" s="9" customFormat="1" ht="15.75" customHeight="1" x14ac:dyDescent="0.15">
      <c r="A34" s="144"/>
      <c r="B34" s="388"/>
      <c r="C34" s="386"/>
      <c r="D34" s="386"/>
      <c r="E34" s="386"/>
      <c r="F34" s="386"/>
      <c r="G34" s="386"/>
      <c r="H34" s="387"/>
      <c r="I34" s="396"/>
      <c r="J34" s="397"/>
      <c r="K34" s="397"/>
      <c r="L34" s="397"/>
      <c r="M34" s="397"/>
      <c r="N34" s="397"/>
      <c r="O34" s="398"/>
    </row>
    <row r="35" spans="1:17" s="9" customFormat="1" ht="15.95" customHeight="1" x14ac:dyDescent="0.15">
      <c r="A35" s="145"/>
      <c r="B35" s="388"/>
      <c r="C35" s="386"/>
      <c r="D35" s="386"/>
      <c r="E35" s="386"/>
      <c r="F35" s="386"/>
      <c r="G35" s="386"/>
      <c r="H35" s="387"/>
      <c r="I35" s="396"/>
      <c r="J35" s="397"/>
      <c r="K35" s="397"/>
      <c r="L35" s="397"/>
      <c r="M35" s="397"/>
      <c r="N35" s="397"/>
      <c r="O35" s="398"/>
    </row>
    <row r="36" spans="1:17" s="9" customFormat="1" ht="15.95" customHeight="1" x14ac:dyDescent="0.15">
      <c r="A36" s="145"/>
      <c r="B36" s="388"/>
      <c r="C36" s="386"/>
      <c r="D36" s="386"/>
      <c r="E36" s="386"/>
      <c r="F36" s="386"/>
      <c r="G36" s="386"/>
      <c r="H36" s="387"/>
      <c r="I36" s="396"/>
      <c r="J36" s="397"/>
      <c r="K36" s="397"/>
      <c r="L36" s="397"/>
      <c r="M36" s="397"/>
      <c r="N36" s="397"/>
      <c r="O36" s="398"/>
    </row>
    <row r="37" spans="1:17" s="9" customFormat="1" ht="15.95" customHeight="1" thickBot="1" x14ac:dyDescent="0.2">
      <c r="A37" s="146"/>
      <c r="B37" s="389"/>
      <c r="C37" s="390"/>
      <c r="D37" s="390"/>
      <c r="E37" s="390"/>
      <c r="F37" s="390"/>
      <c r="G37" s="390"/>
      <c r="H37" s="391"/>
      <c r="I37" s="399"/>
      <c r="J37" s="400"/>
      <c r="K37" s="400"/>
      <c r="L37" s="400"/>
      <c r="M37" s="400"/>
      <c r="N37" s="400"/>
      <c r="O37" s="401"/>
    </row>
    <row r="38" spans="1:17" s="269" customFormat="1" ht="15.95" customHeight="1" x14ac:dyDescent="0.15">
      <c r="A38" s="265"/>
      <c r="B38" s="266"/>
      <c r="C38" s="267"/>
      <c r="D38" s="266"/>
      <c r="E38" s="267"/>
      <c r="F38" s="266"/>
      <c r="G38" s="266"/>
      <c r="H38" s="266"/>
      <c r="I38" s="266"/>
      <c r="J38" s="266"/>
      <c r="K38" s="266"/>
      <c r="L38" s="266"/>
      <c r="M38" s="266"/>
      <c r="N38" s="268"/>
      <c r="O38" s="267" t="s">
        <v>48</v>
      </c>
    </row>
    <row r="39" spans="1:17" s="10" customFormat="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</sheetData>
  <mergeCells count="16">
    <mergeCell ref="Q26:R26"/>
    <mergeCell ref="Q29:T29"/>
    <mergeCell ref="B29:H29"/>
    <mergeCell ref="B30:H37"/>
    <mergeCell ref="I29:O29"/>
    <mergeCell ref="I30:O37"/>
    <mergeCell ref="A1:O1"/>
    <mergeCell ref="B3:H3"/>
    <mergeCell ref="I3:O3"/>
    <mergeCell ref="M5:N5"/>
    <mergeCell ref="M6:N6"/>
    <mergeCell ref="E4:F5"/>
    <mergeCell ref="C4:D5"/>
    <mergeCell ref="L2:N2"/>
    <mergeCell ref="K5:L5"/>
    <mergeCell ref="K6:L6"/>
  </mergeCells>
  <phoneticPr fontId="2"/>
  <conditionalFormatting sqref="P27:S28">
    <cfRule type="containsText" dxfId="0" priority="1" stopIfTrue="1" operator="containsText" text="false">
      <formula>NOT(ISERROR(SEARCH("false",P27)))</formula>
    </cfRule>
  </conditionalFormatting>
  <printOptions horizontalCentered="1"/>
  <pageMargins left="0.78740157480314965" right="0.39370078740157483" top="0.78740157480314965" bottom="0.51181102362204722" header="0.39370078740157483" footer="0.19685039370078741"/>
  <pageSetup paperSize="9" scale="86" orientation="portrait" r:id="rId1"/>
  <headerFooter alignWithMargins="0">
    <oddHeader>&amp;R統計情報あきた 平成27年4月号</oddHeader>
    <oddFooter>&amp;C&amp;P／&amp;N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73"/>
  <sheetViews>
    <sheetView zoomScale="115" zoomScaleNormal="115" zoomScaleSheetLayoutView="115" workbookViewId="0">
      <selection activeCell="A2" sqref="A2"/>
    </sheetView>
  </sheetViews>
  <sheetFormatPr defaultRowHeight="12" x14ac:dyDescent="0.15"/>
  <cols>
    <col min="1" max="1" width="10.625" style="2" customWidth="1"/>
    <col min="2" max="2" width="9.375" style="4" customWidth="1"/>
    <col min="3" max="3" width="6.125" style="2" customWidth="1"/>
    <col min="4" max="4" width="7.625" style="2" customWidth="1"/>
    <col min="5" max="5" width="8.625" style="4" customWidth="1"/>
    <col min="6" max="6" width="9.375" style="2" customWidth="1"/>
    <col min="7" max="7" width="7.875" style="2" customWidth="1"/>
    <col min="8" max="8" width="1.875" style="2" customWidth="1"/>
    <col min="9" max="9" width="6.875" style="2" customWidth="1"/>
    <col min="10" max="10" width="7.5" style="2" customWidth="1"/>
    <col min="11" max="11" width="1.875" style="2" customWidth="1"/>
    <col min="12" max="12" width="6.625" style="2" customWidth="1"/>
    <col min="13" max="13" width="1.875" style="2" customWidth="1"/>
    <col min="14" max="14" width="7.25" style="2" customWidth="1"/>
    <col min="15" max="15" width="7.5" style="2" customWidth="1"/>
    <col min="16" max="17" width="6.875" style="2" customWidth="1"/>
    <col min="18" max="18" width="6.75" style="2" customWidth="1"/>
    <col min="19" max="16384" width="9" style="2"/>
  </cols>
  <sheetData>
    <row r="1" spans="1:18" s="9" customFormat="1" ht="21" x14ac:dyDescent="0.15">
      <c r="A1" s="358" t="s">
        <v>162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8" s="9" customFormat="1" ht="15" thickBot="1" x14ac:dyDescent="0.2">
      <c r="A2" s="31"/>
      <c r="B2" s="31"/>
      <c r="C2" s="31"/>
      <c r="D2" s="31"/>
      <c r="E2" s="31"/>
      <c r="F2" s="93"/>
      <c r="G2" s="31"/>
      <c r="H2" s="31"/>
      <c r="I2" s="319"/>
      <c r="J2" s="31"/>
      <c r="L2" s="264" t="str">
        <f>'指標－１'!I2</f>
        <v>（平成27年4月20日</v>
      </c>
      <c r="M2" s="147"/>
      <c r="N2" s="147"/>
      <c r="O2" s="36" t="s">
        <v>189</v>
      </c>
    </row>
    <row r="3" spans="1:18" s="10" customFormat="1" ht="15.75" customHeight="1" x14ac:dyDescent="0.15">
      <c r="A3" s="37" t="s">
        <v>53</v>
      </c>
      <c r="B3" s="359" t="s">
        <v>77</v>
      </c>
      <c r="C3" s="351"/>
      <c r="D3" s="351"/>
      <c r="E3" s="361"/>
      <c r="F3" s="148" t="s">
        <v>54</v>
      </c>
      <c r="G3" s="149"/>
      <c r="H3" s="414" t="s">
        <v>64</v>
      </c>
      <c r="I3" s="415"/>
      <c r="J3" s="415"/>
      <c r="K3" s="415"/>
      <c r="L3" s="415"/>
      <c r="M3" s="415"/>
      <c r="N3" s="415"/>
      <c r="O3" s="416"/>
      <c r="P3" s="12"/>
      <c r="Q3" s="12"/>
    </row>
    <row r="4" spans="1:18" s="10" customFormat="1" ht="15.75" customHeight="1" x14ac:dyDescent="0.15">
      <c r="A4" s="95"/>
      <c r="B4" s="348" t="s">
        <v>63</v>
      </c>
      <c r="C4" s="377"/>
      <c r="D4" s="377"/>
      <c r="E4" s="409"/>
      <c r="F4" s="150" t="s">
        <v>55</v>
      </c>
      <c r="G4" s="151"/>
      <c r="H4" s="411" t="s">
        <v>67</v>
      </c>
      <c r="I4" s="412"/>
      <c r="J4" s="412"/>
      <c r="K4" s="412"/>
      <c r="L4" s="413"/>
      <c r="M4" s="412" t="s">
        <v>68</v>
      </c>
      <c r="N4" s="412"/>
      <c r="O4" s="419"/>
      <c r="P4" s="11"/>
      <c r="Q4" s="11"/>
    </row>
    <row r="5" spans="1:18" s="10" customFormat="1" ht="15.75" customHeight="1" x14ac:dyDescent="0.15">
      <c r="A5" s="95"/>
      <c r="B5" s="301"/>
      <c r="C5" s="44"/>
      <c r="D5" s="152"/>
      <c r="E5" s="301"/>
      <c r="F5" s="150" t="s">
        <v>137</v>
      </c>
      <c r="G5" s="153"/>
      <c r="H5" s="47"/>
      <c r="I5" s="107"/>
      <c r="J5" s="97"/>
      <c r="K5" s="47"/>
      <c r="L5" s="306"/>
      <c r="M5" s="107"/>
      <c r="N5" s="107"/>
      <c r="O5" s="204"/>
      <c r="P5" s="11"/>
      <c r="Q5" s="12"/>
    </row>
    <row r="6" spans="1:18" s="10" customFormat="1" ht="15.75" customHeight="1" x14ac:dyDescent="0.15">
      <c r="A6" s="95"/>
      <c r="B6" s="154" t="s">
        <v>123</v>
      </c>
      <c r="C6" s="407" t="s">
        <v>57</v>
      </c>
      <c r="D6" s="154" t="s">
        <v>80</v>
      </c>
      <c r="E6" s="154" t="s">
        <v>123</v>
      </c>
      <c r="F6" s="155" t="s">
        <v>26</v>
      </c>
      <c r="G6" s="153"/>
      <c r="H6" s="49"/>
      <c r="I6" s="155" t="s">
        <v>27</v>
      </c>
      <c r="J6" s="407" t="s">
        <v>57</v>
      </c>
      <c r="K6" s="402" t="s">
        <v>28</v>
      </c>
      <c r="L6" s="403"/>
      <c r="M6" s="107"/>
      <c r="N6" s="155" t="s">
        <v>27</v>
      </c>
      <c r="O6" s="405" t="s">
        <v>57</v>
      </c>
      <c r="P6" s="12"/>
      <c r="Q6" s="12"/>
    </row>
    <row r="7" spans="1:18" s="10" customFormat="1" ht="22.5" x14ac:dyDescent="0.15">
      <c r="A7" s="101" t="s">
        <v>4</v>
      </c>
      <c r="B7" s="58" t="s">
        <v>66</v>
      </c>
      <c r="C7" s="408"/>
      <c r="D7" s="307" t="s">
        <v>66</v>
      </c>
      <c r="E7" s="307" t="s">
        <v>124</v>
      </c>
      <c r="F7" s="103" t="s">
        <v>66</v>
      </c>
      <c r="G7" s="156" t="s">
        <v>56</v>
      </c>
      <c r="H7" s="49"/>
      <c r="I7" s="303" t="s">
        <v>46</v>
      </c>
      <c r="J7" s="408"/>
      <c r="K7" s="49"/>
      <c r="L7" s="59"/>
      <c r="M7" s="44"/>
      <c r="N7" s="303" t="s">
        <v>46</v>
      </c>
      <c r="O7" s="406"/>
      <c r="P7" s="12"/>
      <c r="Q7" s="12"/>
    </row>
    <row r="8" spans="1:18" s="10" customFormat="1" ht="15.75" customHeight="1" x14ac:dyDescent="0.15">
      <c r="A8" s="95"/>
      <c r="B8" s="67"/>
      <c r="C8" s="52" t="s">
        <v>24</v>
      </c>
      <c r="D8" s="97"/>
      <c r="E8" s="52"/>
      <c r="F8" s="52" t="s">
        <v>23</v>
      </c>
      <c r="G8" s="52" t="s">
        <v>24</v>
      </c>
      <c r="H8" s="47"/>
      <c r="I8" s="157"/>
      <c r="J8" s="52" t="s">
        <v>24</v>
      </c>
      <c r="K8" s="47"/>
      <c r="L8" s="157"/>
      <c r="M8" s="107"/>
      <c r="N8" s="157"/>
      <c r="O8" s="53" t="s">
        <v>24</v>
      </c>
      <c r="P8" s="12"/>
      <c r="Q8" s="12"/>
    </row>
    <row r="9" spans="1:18" s="10" customFormat="1" ht="15.75" customHeight="1" x14ac:dyDescent="0.15">
      <c r="A9" s="143" t="s">
        <v>156</v>
      </c>
      <c r="B9" s="159">
        <v>100</v>
      </c>
      <c r="C9" s="160">
        <v>0</v>
      </c>
      <c r="D9" s="113">
        <v>98.8</v>
      </c>
      <c r="E9" s="113">
        <v>99.7</v>
      </c>
      <c r="F9" s="52">
        <v>298488</v>
      </c>
      <c r="G9" s="160">
        <v>1.2</v>
      </c>
      <c r="H9" s="161"/>
      <c r="I9" s="162">
        <v>95.2</v>
      </c>
      <c r="J9" s="162">
        <v>-4.8</v>
      </c>
      <c r="K9" s="161"/>
      <c r="L9" s="162">
        <v>95.2</v>
      </c>
      <c r="M9" s="163"/>
      <c r="N9" s="162">
        <v>97.2</v>
      </c>
      <c r="O9" s="164">
        <v>-2.8</v>
      </c>
      <c r="P9" s="16"/>
      <c r="Q9" s="12"/>
    </row>
    <row r="10" spans="1:18" s="10" customFormat="1" ht="15.75" customHeight="1" x14ac:dyDescent="0.15">
      <c r="A10" s="54" t="s">
        <v>157</v>
      </c>
      <c r="B10" s="159">
        <v>99.7</v>
      </c>
      <c r="C10" s="165">
        <v>-0.3</v>
      </c>
      <c r="D10" s="159">
        <v>98.5</v>
      </c>
      <c r="E10" s="111">
        <v>99.7</v>
      </c>
      <c r="F10" s="67">
        <v>301381</v>
      </c>
      <c r="G10" s="160">
        <v>1</v>
      </c>
      <c r="H10" s="161"/>
      <c r="I10" s="162">
        <v>93.9</v>
      </c>
      <c r="J10" s="166">
        <v>-1.4</v>
      </c>
      <c r="K10" s="161"/>
      <c r="L10" s="162">
        <v>93.8</v>
      </c>
      <c r="M10" s="163"/>
      <c r="N10" s="162">
        <v>97.8</v>
      </c>
      <c r="O10" s="164">
        <v>0.6</v>
      </c>
      <c r="P10" s="16"/>
      <c r="Q10" s="16"/>
      <c r="R10" s="16"/>
    </row>
    <row r="11" spans="1:18" s="10" customFormat="1" ht="15.75" customHeight="1" x14ac:dyDescent="0.15">
      <c r="A11" s="143" t="s">
        <v>180</v>
      </c>
      <c r="B11" s="159">
        <v>100</v>
      </c>
      <c r="C11" s="167">
        <v>0.3</v>
      </c>
      <c r="D11" s="113">
        <v>98.1</v>
      </c>
      <c r="E11" s="113">
        <v>100</v>
      </c>
      <c r="F11" s="52">
        <v>301634</v>
      </c>
      <c r="G11" s="167">
        <v>0.1</v>
      </c>
      <c r="H11" s="161"/>
      <c r="I11" s="162">
        <v>95.2</v>
      </c>
      <c r="J11" s="162">
        <v>1.4</v>
      </c>
      <c r="K11" s="161"/>
      <c r="L11" s="162">
        <v>95.2</v>
      </c>
      <c r="M11" s="163"/>
      <c r="N11" s="162">
        <v>97</v>
      </c>
      <c r="O11" s="164">
        <v>-0.8</v>
      </c>
      <c r="P11" s="15"/>
      <c r="Q11" s="15"/>
      <c r="R11" s="15"/>
    </row>
    <row r="12" spans="1:18" s="10" customFormat="1" ht="15.75" customHeight="1" x14ac:dyDescent="0.15">
      <c r="A12" s="168" t="s">
        <v>197</v>
      </c>
      <c r="B12" s="332">
        <v>103</v>
      </c>
      <c r="C12" s="333">
        <v>3</v>
      </c>
      <c r="D12" s="327">
        <v>102.1</v>
      </c>
      <c r="E12" s="327">
        <v>102.8</v>
      </c>
      <c r="F12" s="59">
        <v>281827</v>
      </c>
      <c r="G12" s="333">
        <v>-6.6</v>
      </c>
      <c r="H12" s="286"/>
      <c r="I12" s="334">
        <v>99.4</v>
      </c>
      <c r="J12" s="334">
        <v>4.4000000000000004</v>
      </c>
      <c r="K12" s="286"/>
      <c r="L12" s="334">
        <v>99.5</v>
      </c>
      <c r="M12" s="274"/>
      <c r="N12" s="334">
        <v>98.9</v>
      </c>
      <c r="O12" s="335">
        <v>2</v>
      </c>
      <c r="P12" s="15"/>
      <c r="Q12" s="15"/>
      <c r="R12" s="15"/>
    </row>
    <row r="13" spans="1:18" s="10" customFormat="1" ht="15.75" customHeight="1" x14ac:dyDescent="0.15">
      <c r="A13" s="119" t="s">
        <v>164</v>
      </c>
      <c r="B13" s="159">
        <v>101.2</v>
      </c>
      <c r="C13" s="160">
        <v>0.2</v>
      </c>
      <c r="D13" s="113">
        <v>101</v>
      </c>
      <c r="E13" s="113">
        <v>100.7</v>
      </c>
      <c r="F13" s="65">
        <v>340073</v>
      </c>
      <c r="G13" s="169">
        <v>-0.3250464561436418</v>
      </c>
      <c r="H13" s="285"/>
      <c r="I13" s="162">
        <v>101</v>
      </c>
      <c r="J13" s="162">
        <v>1.9</v>
      </c>
      <c r="K13" s="171"/>
      <c r="L13" s="162">
        <v>101.2</v>
      </c>
      <c r="M13" s="172"/>
      <c r="N13" s="170">
        <v>103.9</v>
      </c>
      <c r="O13" s="246">
        <v>3.9</v>
      </c>
      <c r="P13" s="15"/>
      <c r="Q13" s="15"/>
    </row>
    <row r="14" spans="1:18" s="10" customFormat="1" ht="15.75" customHeight="1" x14ac:dyDescent="0.15">
      <c r="A14" s="119" t="s">
        <v>179</v>
      </c>
      <c r="B14" s="159">
        <v>101.2</v>
      </c>
      <c r="C14" s="160">
        <v>0</v>
      </c>
      <c r="D14" s="113">
        <v>100.4</v>
      </c>
      <c r="E14" s="113">
        <v>100.7</v>
      </c>
      <c r="F14" s="65">
        <v>251873</v>
      </c>
      <c r="G14" s="169">
        <v>-16.40041820867285</v>
      </c>
      <c r="H14" s="285"/>
      <c r="I14" s="162">
        <v>98.8</v>
      </c>
      <c r="J14" s="162">
        <v>-2.2000000000000002</v>
      </c>
      <c r="K14" s="171"/>
      <c r="L14" s="162">
        <v>98.9</v>
      </c>
      <c r="M14" s="163"/>
      <c r="N14" s="170">
        <v>101.5</v>
      </c>
      <c r="O14" s="246">
        <v>-2.2999999999999998</v>
      </c>
      <c r="P14" s="15"/>
      <c r="Q14" s="15"/>
    </row>
    <row r="15" spans="1:18" s="10" customFormat="1" ht="15.75" customHeight="1" x14ac:dyDescent="0.15">
      <c r="A15" s="119" t="s">
        <v>188</v>
      </c>
      <c r="B15" s="159">
        <v>101.2</v>
      </c>
      <c r="C15" s="160">
        <v>0</v>
      </c>
      <c r="D15" s="113">
        <v>99.3</v>
      </c>
      <c r="E15" s="113">
        <v>101</v>
      </c>
      <c r="F15" s="65">
        <v>286179</v>
      </c>
      <c r="G15" s="169">
        <v>-4.6184457865056192</v>
      </c>
      <c r="H15" s="285"/>
      <c r="I15" s="162">
        <v>104.6</v>
      </c>
      <c r="J15" s="162">
        <v>5.9</v>
      </c>
      <c r="K15" s="171"/>
      <c r="L15" s="162">
        <v>104.4</v>
      </c>
      <c r="M15" s="163"/>
      <c r="N15" s="170">
        <v>102.2</v>
      </c>
      <c r="O15" s="246">
        <v>0.7</v>
      </c>
      <c r="P15" s="15"/>
      <c r="Q15" s="15"/>
    </row>
    <row r="16" spans="1:18" s="10" customFormat="1" ht="15.75" customHeight="1" x14ac:dyDescent="0.15">
      <c r="A16" s="119" t="s">
        <v>102</v>
      </c>
      <c r="B16" s="159">
        <v>103.6</v>
      </c>
      <c r="C16" s="160">
        <v>2.2999999999999998</v>
      </c>
      <c r="D16" s="113">
        <v>103.4</v>
      </c>
      <c r="E16" s="113">
        <v>103.1</v>
      </c>
      <c r="F16" s="65">
        <v>293188</v>
      </c>
      <c r="G16" s="169">
        <v>-15.192993011524042</v>
      </c>
      <c r="H16" s="285"/>
      <c r="I16" s="162">
        <v>100</v>
      </c>
      <c r="J16" s="162">
        <v>-4.4000000000000004</v>
      </c>
      <c r="K16" s="171"/>
      <c r="L16" s="162">
        <v>100.2</v>
      </c>
      <c r="M16" s="172"/>
      <c r="N16" s="170">
        <v>99.3</v>
      </c>
      <c r="O16" s="246">
        <v>-2.8</v>
      </c>
      <c r="P16" s="15"/>
      <c r="Q16" s="15"/>
    </row>
    <row r="17" spans="1:18" s="10" customFormat="1" ht="15.75" customHeight="1" x14ac:dyDescent="0.15">
      <c r="A17" s="119" t="s">
        <v>101</v>
      </c>
      <c r="B17" s="159">
        <v>103.7</v>
      </c>
      <c r="C17" s="160">
        <v>0.2</v>
      </c>
      <c r="D17" s="113">
        <v>103.1</v>
      </c>
      <c r="E17" s="113">
        <v>103.5</v>
      </c>
      <c r="F17" s="65">
        <v>270798</v>
      </c>
      <c r="G17" s="169">
        <v>-9.8484924146334158</v>
      </c>
      <c r="H17" s="285"/>
      <c r="I17" s="162">
        <v>98.7</v>
      </c>
      <c r="J17" s="162">
        <v>-1.3</v>
      </c>
      <c r="K17" s="171"/>
      <c r="L17" s="162">
        <v>98.8</v>
      </c>
      <c r="M17" s="163"/>
      <c r="N17" s="170">
        <v>100</v>
      </c>
      <c r="O17" s="246">
        <v>0.7</v>
      </c>
      <c r="P17" s="15"/>
      <c r="Q17" s="15"/>
    </row>
    <row r="18" spans="1:18" s="10" customFormat="1" ht="15.75" customHeight="1" x14ac:dyDescent="0.15">
      <c r="A18" s="119" t="s">
        <v>153</v>
      </c>
      <c r="B18" s="159">
        <v>103.7</v>
      </c>
      <c r="C18" s="160">
        <v>-0.1</v>
      </c>
      <c r="D18" s="113">
        <v>102.9</v>
      </c>
      <c r="E18" s="113">
        <v>103.4</v>
      </c>
      <c r="F18" s="65">
        <v>309956</v>
      </c>
      <c r="G18" s="169">
        <v>2.0992611575746998</v>
      </c>
      <c r="H18" s="285"/>
      <c r="I18" s="162">
        <v>98.6</v>
      </c>
      <c r="J18" s="162">
        <v>-0.1</v>
      </c>
      <c r="K18" s="171"/>
      <c r="L18" s="162">
        <v>98.8</v>
      </c>
      <c r="M18" s="163"/>
      <c r="N18" s="170">
        <v>96.6</v>
      </c>
      <c r="O18" s="246">
        <v>-3.4</v>
      </c>
      <c r="P18" s="15"/>
      <c r="Q18" s="15"/>
    </row>
    <row r="19" spans="1:18" s="10" customFormat="1" ht="15.75" customHeight="1" x14ac:dyDescent="0.15">
      <c r="A19" s="119" t="s">
        <v>107</v>
      </c>
      <c r="B19" s="159">
        <v>103.7</v>
      </c>
      <c r="C19" s="160">
        <v>0</v>
      </c>
      <c r="D19" s="113">
        <v>102.4</v>
      </c>
      <c r="E19" s="113">
        <v>103.4</v>
      </c>
      <c r="F19" s="65">
        <v>299912</v>
      </c>
      <c r="G19" s="169">
        <v>0.21217801568446626</v>
      </c>
      <c r="H19" s="285"/>
      <c r="I19" s="162">
        <v>99</v>
      </c>
      <c r="J19" s="162">
        <v>0.4</v>
      </c>
      <c r="K19" s="171"/>
      <c r="L19" s="162">
        <v>99.4</v>
      </c>
      <c r="M19" s="172"/>
      <c r="N19" s="170">
        <v>97</v>
      </c>
      <c r="O19" s="246">
        <v>0.4</v>
      </c>
      <c r="P19" s="15"/>
      <c r="Q19" s="15"/>
    </row>
    <row r="20" spans="1:18" s="10" customFormat="1" ht="15.75" customHeight="1" x14ac:dyDescent="0.15">
      <c r="A20" s="119" t="s">
        <v>108</v>
      </c>
      <c r="B20" s="159">
        <v>103.9</v>
      </c>
      <c r="C20" s="160">
        <v>0.2</v>
      </c>
      <c r="D20" s="113">
        <v>102.7</v>
      </c>
      <c r="E20" s="113">
        <v>103.6</v>
      </c>
      <c r="F20" s="65">
        <v>277326</v>
      </c>
      <c r="G20" s="169">
        <v>10.881168761070086</v>
      </c>
      <c r="H20" s="285"/>
      <c r="I20" s="162">
        <v>99.7</v>
      </c>
      <c r="J20" s="162">
        <v>0.7</v>
      </c>
      <c r="K20" s="171"/>
      <c r="L20" s="162">
        <v>99.3</v>
      </c>
      <c r="M20" s="163"/>
      <c r="N20" s="170">
        <v>95.2</v>
      </c>
      <c r="O20" s="246">
        <v>-1.9</v>
      </c>
      <c r="P20" s="15"/>
      <c r="Q20" s="15"/>
    </row>
    <row r="21" spans="1:18" s="10" customFormat="1" ht="15.75" customHeight="1" x14ac:dyDescent="0.15">
      <c r="A21" s="119" t="s">
        <v>110</v>
      </c>
      <c r="B21" s="159">
        <v>103.9</v>
      </c>
      <c r="C21" s="160">
        <v>0</v>
      </c>
      <c r="D21" s="113">
        <v>103.6</v>
      </c>
      <c r="E21" s="113">
        <v>103.9</v>
      </c>
      <c r="F21" s="65">
        <v>253693</v>
      </c>
      <c r="G21" s="169">
        <v>-10.248636180314298</v>
      </c>
      <c r="H21" s="285"/>
      <c r="I21" s="162">
        <v>101.3</v>
      </c>
      <c r="J21" s="162">
        <v>1.6</v>
      </c>
      <c r="K21" s="171"/>
      <c r="L21" s="162">
        <v>101.5</v>
      </c>
      <c r="M21" s="163"/>
      <c r="N21" s="170">
        <v>98</v>
      </c>
      <c r="O21" s="246">
        <v>2.9</v>
      </c>
      <c r="P21" s="15"/>
      <c r="Q21" s="15"/>
    </row>
    <row r="22" spans="1:18" s="10" customFormat="1" ht="15.75" customHeight="1" x14ac:dyDescent="0.15">
      <c r="A22" s="119" t="s">
        <v>111</v>
      </c>
      <c r="B22" s="159">
        <v>103.5</v>
      </c>
      <c r="C22" s="160">
        <v>-0.4</v>
      </c>
      <c r="D22" s="113">
        <v>101.7</v>
      </c>
      <c r="E22" s="113">
        <v>103.6</v>
      </c>
      <c r="F22" s="65">
        <v>262866</v>
      </c>
      <c r="G22" s="169">
        <v>-10.302703551162052</v>
      </c>
      <c r="H22" s="285"/>
      <c r="I22" s="162">
        <v>98.3</v>
      </c>
      <c r="J22" s="162">
        <v>-3</v>
      </c>
      <c r="K22" s="171"/>
      <c r="L22" s="162">
        <v>98.3</v>
      </c>
      <c r="M22" s="172"/>
      <c r="N22" s="170">
        <v>98.4</v>
      </c>
      <c r="O22" s="246">
        <v>0.4</v>
      </c>
      <c r="P22" s="15"/>
      <c r="Q22" s="15"/>
    </row>
    <row r="23" spans="1:18" s="10" customFormat="1" ht="15.75" customHeight="1" x14ac:dyDescent="0.15">
      <c r="A23" s="119" t="s">
        <v>121</v>
      </c>
      <c r="B23" s="159">
        <v>103.2</v>
      </c>
      <c r="C23" s="160">
        <v>-0.3</v>
      </c>
      <c r="D23" s="113">
        <v>101.9</v>
      </c>
      <c r="E23" s="113">
        <v>103.2</v>
      </c>
      <c r="F23" s="65">
        <v>281692</v>
      </c>
      <c r="G23" s="169">
        <v>-17.899999999999999</v>
      </c>
      <c r="H23" s="285"/>
      <c r="I23" s="162">
        <v>96.2</v>
      </c>
      <c r="J23" s="162">
        <v>-2.1</v>
      </c>
      <c r="K23" s="171"/>
      <c r="L23" s="162">
        <v>96.4</v>
      </c>
      <c r="M23" s="163"/>
      <c r="N23" s="170">
        <v>97.9</v>
      </c>
      <c r="O23" s="246">
        <v>-0.5</v>
      </c>
      <c r="P23" s="15"/>
      <c r="Q23" s="15"/>
    </row>
    <row r="24" spans="1:18" s="10" customFormat="1" ht="15.75" customHeight="1" x14ac:dyDescent="0.15">
      <c r="A24" s="119" t="s">
        <v>122</v>
      </c>
      <c r="B24" s="159">
        <v>103.3</v>
      </c>
      <c r="C24" s="160">
        <v>0.2</v>
      </c>
      <c r="D24" s="113">
        <v>103</v>
      </c>
      <c r="E24" s="113">
        <v>103.3</v>
      </c>
      <c r="F24" s="65">
        <v>254368</v>
      </c>
      <c r="G24" s="169">
        <v>-18.899999999999999</v>
      </c>
      <c r="H24" s="285"/>
      <c r="I24" s="162">
        <v>97.2</v>
      </c>
      <c r="J24" s="162">
        <v>1</v>
      </c>
      <c r="K24" s="171"/>
      <c r="L24" s="162">
        <v>97.4</v>
      </c>
      <c r="M24" s="163"/>
      <c r="N24" s="170">
        <v>98.7</v>
      </c>
      <c r="O24" s="246">
        <v>0.8</v>
      </c>
      <c r="P24" s="15"/>
      <c r="Q24" s="15"/>
    </row>
    <row r="25" spans="1:18" s="10" customFormat="1" ht="15.75" customHeight="1" x14ac:dyDescent="0.15">
      <c r="A25" s="119" t="s">
        <v>195</v>
      </c>
      <c r="B25" s="287">
        <v>103.1</v>
      </c>
      <c r="C25" s="288">
        <v>-0.3</v>
      </c>
      <c r="D25" s="126">
        <v>105.6</v>
      </c>
      <c r="E25" s="126">
        <v>103.1</v>
      </c>
      <c r="F25" s="65">
        <v>255514</v>
      </c>
      <c r="G25" s="169">
        <v>-24.9</v>
      </c>
      <c r="H25" s="289"/>
      <c r="I25" s="290">
        <v>100.3</v>
      </c>
      <c r="J25" s="290">
        <v>3.2</v>
      </c>
      <c r="K25" s="289"/>
      <c r="L25" s="290">
        <v>100.5</v>
      </c>
      <c r="M25" s="163"/>
      <c r="N25" s="291">
        <v>102.4</v>
      </c>
      <c r="O25" s="292">
        <v>3.7</v>
      </c>
    </row>
    <row r="26" spans="1:18" s="10" customFormat="1" ht="15.75" customHeight="1" x14ac:dyDescent="0.15">
      <c r="A26" s="128" t="s">
        <v>198</v>
      </c>
      <c r="B26" s="293">
        <v>102.3</v>
      </c>
      <c r="C26" s="290">
        <v>-0.7</v>
      </c>
      <c r="D26" s="290">
        <v>104.1</v>
      </c>
      <c r="E26" s="290">
        <v>102.9</v>
      </c>
      <c r="F26" s="69">
        <v>247790</v>
      </c>
      <c r="G26" s="294">
        <f>F28</f>
        <v>-1.6</v>
      </c>
      <c r="H26" s="289"/>
      <c r="I26" s="290"/>
      <c r="J26" s="290"/>
      <c r="K26" s="289"/>
      <c r="L26" s="290"/>
      <c r="M26" s="163"/>
      <c r="N26" s="291"/>
      <c r="O26" s="292"/>
      <c r="P26" s="15"/>
      <c r="Q26" s="15"/>
    </row>
    <row r="27" spans="1:18" s="10" customFormat="1" ht="22.5" customHeight="1" x14ac:dyDescent="0.15">
      <c r="A27" s="75" t="s">
        <v>94</v>
      </c>
      <c r="B27" s="295">
        <v>-0.7</v>
      </c>
      <c r="C27" s="173" t="s">
        <v>13</v>
      </c>
      <c r="D27" s="134">
        <v>-1.5</v>
      </c>
      <c r="E27" s="134">
        <v>-0.2</v>
      </c>
      <c r="F27" s="136">
        <f>(F26-F25)/F25*100</f>
        <v>-3.0229263367173616</v>
      </c>
      <c r="G27" s="296" t="s">
        <v>13</v>
      </c>
      <c r="H27" s="174"/>
      <c r="I27" s="79">
        <v>3.2</v>
      </c>
      <c r="J27" s="79" t="s">
        <v>13</v>
      </c>
      <c r="K27" s="174"/>
      <c r="L27" s="134">
        <v>3.2</v>
      </c>
      <c r="M27" s="176"/>
      <c r="N27" s="79">
        <v>3.7</v>
      </c>
      <c r="O27" s="297" t="s">
        <v>13</v>
      </c>
      <c r="P27" s="15">
        <f>ROUND((B25-B24)/B24*100,1)</f>
        <v>-0.2</v>
      </c>
      <c r="Q27" s="15">
        <f>ROUND((D25-D24)/D24*100,1)</f>
        <v>2.5</v>
      </c>
      <c r="R27" s="15">
        <f>ROUND((E25-E24)/E24*100,1)</f>
        <v>-0.2</v>
      </c>
    </row>
    <row r="28" spans="1:18" s="10" customFormat="1" ht="22.5" x14ac:dyDescent="0.15">
      <c r="A28" s="138" t="s">
        <v>97</v>
      </c>
      <c r="B28" s="167">
        <v>1.1000000000000001</v>
      </c>
      <c r="C28" s="173" t="s">
        <v>13</v>
      </c>
      <c r="D28" s="167">
        <v>3.7</v>
      </c>
      <c r="E28" s="167">
        <v>2.2000000000000002</v>
      </c>
      <c r="F28" s="160">
        <f>ROUND((F26-F14)/F14*100,1)</f>
        <v>-1.6</v>
      </c>
      <c r="G28" s="160" t="s">
        <v>13</v>
      </c>
      <c r="H28" s="174"/>
      <c r="I28" s="160">
        <v>-1.7</v>
      </c>
      <c r="J28" s="162" t="s">
        <v>13</v>
      </c>
      <c r="K28" s="174"/>
      <c r="L28" s="245">
        <v>-1.6</v>
      </c>
      <c r="M28" s="176"/>
      <c r="N28" s="160">
        <v>-2.8</v>
      </c>
      <c r="O28" s="164" t="s">
        <v>13</v>
      </c>
      <c r="P28" s="15">
        <f>B25/B13*100-100</f>
        <v>1.8774703557312193</v>
      </c>
      <c r="Q28" s="15">
        <f>D25/D13*100-100</f>
        <v>4.5544554455445621</v>
      </c>
      <c r="R28" s="15">
        <f>E25/E13*100-100</f>
        <v>2.3833167825223285</v>
      </c>
    </row>
    <row r="29" spans="1:18" s="10" customFormat="1" ht="24" customHeight="1" x14ac:dyDescent="0.15">
      <c r="A29" s="141" t="s">
        <v>14</v>
      </c>
      <c r="B29" s="348" t="s">
        <v>62</v>
      </c>
      <c r="C29" s="410"/>
      <c r="D29" s="410"/>
      <c r="E29" s="410"/>
      <c r="F29" s="410"/>
      <c r="G29" s="379"/>
      <c r="H29" s="348" t="s">
        <v>49</v>
      </c>
      <c r="I29" s="377"/>
      <c r="J29" s="377"/>
      <c r="K29" s="377"/>
      <c r="L29" s="404"/>
      <c r="M29" s="412" t="s">
        <v>58</v>
      </c>
      <c r="N29" s="417"/>
      <c r="O29" s="418"/>
      <c r="P29" s="15"/>
    </row>
    <row r="30" spans="1:18" s="10" customFormat="1" x14ac:dyDescent="0.15">
      <c r="A30" s="142" t="s">
        <v>50</v>
      </c>
      <c r="B30" s="178" t="s">
        <v>148</v>
      </c>
      <c r="C30" s="179"/>
      <c r="D30" s="179"/>
      <c r="E30" s="180"/>
      <c r="F30" s="82" t="s">
        <v>142</v>
      </c>
      <c r="G30" s="181"/>
      <c r="H30" s="47"/>
      <c r="I30" s="179" t="s">
        <v>147</v>
      </c>
      <c r="J30" s="107"/>
      <c r="K30" s="107"/>
      <c r="L30" s="107"/>
      <c r="M30" s="107"/>
      <c r="N30" s="107"/>
      <c r="O30" s="158"/>
    </row>
    <row r="31" spans="1:18" s="10" customFormat="1" ht="12" customHeight="1" x14ac:dyDescent="0.15">
      <c r="A31" s="143"/>
      <c r="B31" s="84" t="s">
        <v>134</v>
      </c>
      <c r="C31" s="82"/>
      <c r="D31" s="82"/>
      <c r="E31" s="182"/>
      <c r="F31" s="183" t="s">
        <v>140</v>
      </c>
      <c r="G31" s="184"/>
      <c r="H31" s="49"/>
      <c r="I31" s="82" t="s">
        <v>154</v>
      </c>
      <c r="J31" s="107"/>
      <c r="K31" s="107"/>
      <c r="L31" s="107"/>
      <c r="M31" s="107"/>
      <c r="N31" s="107"/>
      <c r="O31" s="185"/>
      <c r="Q31" s="17"/>
    </row>
    <row r="32" spans="1:18" s="10" customFormat="1" ht="12" customHeight="1" x14ac:dyDescent="0.15">
      <c r="A32" s="143"/>
      <c r="B32" s="84" t="s">
        <v>105</v>
      </c>
      <c r="C32" s="82"/>
      <c r="D32" s="82"/>
      <c r="E32" s="182"/>
      <c r="F32" s="186" t="s">
        <v>139</v>
      </c>
      <c r="G32" s="187"/>
      <c r="H32" s="49"/>
      <c r="I32" s="82" t="s">
        <v>150</v>
      </c>
      <c r="J32" s="107"/>
      <c r="K32" s="107"/>
      <c r="L32" s="107"/>
      <c r="M32" s="107"/>
      <c r="N32" s="107"/>
      <c r="O32" s="185"/>
      <c r="P32" s="9"/>
      <c r="Q32" s="12"/>
      <c r="R32" s="9"/>
    </row>
    <row r="33" spans="1:26" s="10" customFormat="1" ht="12" customHeight="1" x14ac:dyDescent="0.15">
      <c r="A33" s="188"/>
      <c r="B33" s="84" t="s">
        <v>149</v>
      </c>
      <c r="C33" s="189"/>
      <c r="D33" s="189"/>
      <c r="E33" s="182"/>
      <c r="F33" s="190" t="s">
        <v>106</v>
      </c>
      <c r="G33" s="184"/>
      <c r="H33" s="49"/>
      <c r="I33" s="82" t="s">
        <v>136</v>
      </c>
      <c r="J33" s="107"/>
      <c r="K33" s="107"/>
      <c r="L33" s="107"/>
      <c r="M33" s="107"/>
      <c r="N33" s="107"/>
      <c r="O33" s="185"/>
      <c r="P33" s="12"/>
      <c r="Q33" s="12"/>
      <c r="R33" s="9"/>
    </row>
    <row r="34" spans="1:26" s="10" customFormat="1" ht="12" customHeight="1" x14ac:dyDescent="0.15">
      <c r="A34" s="188"/>
      <c r="B34" s="84" t="s">
        <v>190</v>
      </c>
      <c r="C34" s="189"/>
      <c r="D34" s="189"/>
      <c r="E34" s="182"/>
      <c r="F34" s="82" t="s">
        <v>141</v>
      </c>
      <c r="G34" s="184"/>
      <c r="H34" s="49"/>
      <c r="I34" s="82" t="s">
        <v>135</v>
      </c>
      <c r="J34" s="107"/>
      <c r="K34" s="107"/>
      <c r="L34" s="107"/>
      <c r="M34" s="107"/>
      <c r="N34" s="107"/>
      <c r="O34" s="185"/>
      <c r="P34" s="12"/>
      <c r="Q34" s="12"/>
      <c r="R34" s="9"/>
    </row>
    <row r="35" spans="1:26" s="10" customFormat="1" ht="12" customHeight="1" x14ac:dyDescent="0.15">
      <c r="A35" s="188"/>
      <c r="B35" s="84" t="s">
        <v>191</v>
      </c>
      <c r="C35" s="189"/>
      <c r="D35" s="189"/>
      <c r="E35" s="182"/>
      <c r="F35" s="191" t="s">
        <v>143</v>
      </c>
      <c r="G35" s="187"/>
      <c r="H35" s="192"/>
      <c r="I35" s="82"/>
      <c r="J35" s="189"/>
      <c r="K35" s="189"/>
      <c r="L35" s="189"/>
      <c r="M35" s="189"/>
      <c r="N35" s="189"/>
      <c r="O35" s="193"/>
      <c r="P35" s="9"/>
      <c r="Q35" s="9"/>
      <c r="R35" s="9"/>
    </row>
    <row r="36" spans="1:26" s="10" customFormat="1" ht="12" customHeight="1" thickBot="1" x14ac:dyDescent="0.2">
      <c r="A36" s="194"/>
      <c r="B36" s="195"/>
      <c r="C36" s="32"/>
      <c r="D36" s="32"/>
      <c r="E36" s="196"/>
      <c r="F36" s="197" t="s">
        <v>138</v>
      </c>
      <c r="G36" s="198"/>
      <c r="H36" s="199"/>
      <c r="I36" s="86"/>
      <c r="J36" s="32"/>
      <c r="K36" s="32"/>
      <c r="L36" s="32"/>
      <c r="M36" s="32"/>
      <c r="N36" s="32"/>
      <c r="O36" s="200"/>
      <c r="P36" s="9"/>
      <c r="Q36" s="9"/>
      <c r="R36" s="9"/>
      <c r="Z36" s="10">
        <v>0</v>
      </c>
    </row>
    <row r="37" spans="1:26" s="9" customFormat="1" ht="12" customHeight="1" x14ac:dyDescent="0.15">
      <c r="A37" s="201"/>
      <c r="B37" s="92"/>
      <c r="C37" s="201"/>
      <c r="D37" s="201"/>
      <c r="E37" s="92"/>
      <c r="F37" s="201"/>
      <c r="G37" s="201"/>
      <c r="H37" s="201"/>
      <c r="I37" s="201"/>
      <c r="J37" s="201"/>
      <c r="K37" s="201"/>
      <c r="L37" s="201"/>
      <c r="M37" s="201"/>
      <c r="N37" s="201"/>
      <c r="O37" s="92" t="s">
        <v>175</v>
      </c>
    </row>
    <row r="38" spans="1:26" s="9" customFormat="1" ht="12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8"/>
      <c r="O38" s="8"/>
    </row>
    <row r="39" spans="1:26" s="9" customFormat="1" ht="12" customHeight="1" x14ac:dyDescent="0.15">
      <c r="A39" s="2"/>
      <c r="B39" s="4"/>
      <c r="C39" s="2"/>
      <c r="D39" s="2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10"/>
      <c r="Q39" s="10"/>
      <c r="R39" s="10"/>
    </row>
    <row r="40" spans="1:26" s="9" customFormat="1" ht="12" customHeight="1" x14ac:dyDescent="0.15">
      <c r="A40" s="2"/>
      <c r="B40" s="4"/>
      <c r="C40" s="2"/>
      <c r="D40" s="2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8"/>
      <c r="Q40" s="8"/>
      <c r="R40" s="8"/>
    </row>
    <row r="41" spans="1:26" s="9" customFormat="1" ht="12" customHeight="1" x14ac:dyDescent="0.15">
      <c r="A41" s="2"/>
      <c r="B41" s="4"/>
      <c r="C41" s="2"/>
      <c r="D41" s="2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6" s="9" customFormat="1" ht="12" customHeight="1" x14ac:dyDescent="0.15">
      <c r="A42" s="2"/>
      <c r="B42" s="4"/>
      <c r="C42" s="2"/>
      <c r="D42" s="2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6" s="9" customFormat="1" ht="20.25" customHeight="1" x14ac:dyDescent="0.15">
      <c r="A43" s="2"/>
      <c r="B43" s="1"/>
      <c r="C43" s="2"/>
      <c r="D43" s="2"/>
      <c r="E43" s="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6" s="10" customFormat="1" ht="15" customHeight="1" x14ac:dyDescent="0.15">
      <c r="A44" s="2"/>
      <c r="B44" s="1"/>
      <c r="C44" s="2"/>
      <c r="D44" s="2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6" s="8" customFormat="1" ht="22.5" customHeight="1" x14ac:dyDescent="0.15">
      <c r="A45" s="2"/>
      <c r="B45" s="1"/>
      <c r="C45" s="2"/>
      <c r="D45" s="2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6" ht="22.5" customHeight="1" x14ac:dyDescent="0.15">
      <c r="B46" s="1"/>
    </row>
    <row r="72" spans="1:1" x14ac:dyDescent="0.15">
      <c r="A72" s="3"/>
    </row>
    <row r="73" spans="1:1" x14ac:dyDescent="0.15">
      <c r="A73" s="3"/>
    </row>
  </sheetData>
  <mergeCells count="13">
    <mergeCell ref="A1:O1"/>
    <mergeCell ref="K6:L6"/>
    <mergeCell ref="H29:L29"/>
    <mergeCell ref="O6:O7"/>
    <mergeCell ref="J6:J7"/>
    <mergeCell ref="C6:C7"/>
    <mergeCell ref="B3:E3"/>
    <mergeCell ref="B4:E4"/>
    <mergeCell ref="B29:G29"/>
    <mergeCell ref="H4:L4"/>
    <mergeCell ref="H3:O3"/>
    <mergeCell ref="M29:O29"/>
    <mergeCell ref="M4:O4"/>
  </mergeCells>
  <phoneticPr fontId="2"/>
  <printOptions horizontalCentered="1"/>
  <pageMargins left="0.78740157480314965" right="0.39370078740157483" top="0.78740157480314965" bottom="0.51181102362204722" header="0.39370078740157483" footer="0.19685039370078741"/>
  <pageSetup paperSize="9" scale="86" orientation="portrait" r:id="rId1"/>
  <headerFooter alignWithMargins="0">
    <oddHeader>&amp;R統計情報あきた 平成27年4月号</oddHeader>
    <oddFooter>&amp;C&amp;P／&amp;N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37"/>
  <sheetViews>
    <sheetView view="pageBreakPreview" zoomScale="115" zoomScaleNormal="130" zoomScaleSheetLayoutView="115" workbookViewId="0">
      <pane ySplit="5" topLeftCell="A6" activePane="bottomLeft" state="frozen"/>
      <selection activeCell="A2" sqref="A2"/>
      <selection pane="bottomLeft" activeCell="A2" sqref="A2"/>
    </sheetView>
  </sheetViews>
  <sheetFormatPr defaultRowHeight="12" x14ac:dyDescent="0.15"/>
  <cols>
    <col min="1" max="1" width="12.625" style="2" customWidth="1"/>
    <col min="2" max="2" width="9.25" style="2" customWidth="1"/>
    <col min="3" max="3" width="11.875" style="2" customWidth="1"/>
    <col min="4" max="4" width="3.25" style="2" customWidth="1"/>
    <col min="5" max="5" width="9.25" style="2" customWidth="1"/>
    <col min="6" max="6" width="11.5" style="2" customWidth="1"/>
    <col min="7" max="7" width="11.625" style="2" customWidth="1"/>
    <col min="8" max="8" width="10.625" style="2" customWidth="1"/>
    <col min="9" max="9" width="10" style="2" customWidth="1"/>
    <col min="10" max="10" width="11.25" style="5" customWidth="1"/>
    <col min="11" max="11" width="7.375" style="2" customWidth="1"/>
    <col min="12" max="12" width="7.5" style="2" bestFit="1" customWidth="1"/>
    <col min="13" max="13" width="7.5" style="2" customWidth="1"/>
    <col min="14" max="14" width="6.75" style="2" customWidth="1"/>
    <col min="15" max="17" width="9" style="2" customWidth="1"/>
    <col min="18" max="16384" width="9" style="2"/>
  </cols>
  <sheetData>
    <row r="1" spans="1:12" s="9" customFormat="1" ht="27" customHeight="1" x14ac:dyDescent="0.15">
      <c r="A1" s="426" t="s">
        <v>163</v>
      </c>
      <c r="B1" s="426"/>
      <c r="C1" s="426"/>
      <c r="D1" s="426"/>
      <c r="E1" s="426"/>
      <c r="F1" s="426"/>
      <c r="G1" s="426"/>
      <c r="H1" s="426"/>
      <c r="I1" s="426"/>
      <c r="J1" s="426"/>
    </row>
    <row r="2" spans="1:12" s="9" customFormat="1" ht="15" thickBot="1" x14ac:dyDescent="0.2">
      <c r="A2" s="31"/>
      <c r="B2" s="31"/>
      <c r="C2" s="32"/>
      <c r="D2" s="189"/>
      <c r="E2" s="31"/>
      <c r="F2" s="93"/>
      <c r="G2" s="31"/>
      <c r="H2" s="341" t="str">
        <f>'指標－１'!I2</f>
        <v>（平成27年4月20日</v>
      </c>
      <c r="I2" s="425"/>
      <c r="J2" s="36" t="s">
        <v>93</v>
      </c>
    </row>
    <row r="3" spans="1:12" s="10" customFormat="1" ht="15.75" customHeight="1" x14ac:dyDescent="0.15">
      <c r="A3" s="94" t="s">
        <v>45</v>
      </c>
      <c r="B3" s="359" t="s">
        <v>29</v>
      </c>
      <c r="C3" s="352"/>
      <c r="D3" s="433" t="s">
        <v>30</v>
      </c>
      <c r="E3" s="434"/>
      <c r="F3" s="202" t="s">
        <v>35</v>
      </c>
      <c r="G3" s="300" t="s">
        <v>65</v>
      </c>
      <c r="H3" s="247" t="s">
        <v>70</v>
      </c>
      <c r="I3" s="148" t="s">
        <v>72</v>
      </c>
      <c r="J3" s="203"/>
      <c r="K3" s="28"/>
      <c r="L3" s="28"/>
    </row>
    <row r="4" spans="1:12" s="10" customFormat="1" ht="15.75" customHeight="1" x14ac:dyDescent="0.15">
      <c r="A4" s="95"/>
      <c r="B4" s="306" t="s">
        <v>61</v>
      </c>
      <c r="C4" s="306" t="s">
        <v>31</v>
      </c>
      <c r="D4" s="402" t="s">
        <v>59</v>
      </c>
      <c r="E4" s="403"/>
      <c r="F4" s="154" t="s">
        <v>36</v>
      </c>
      <c r="G4" s="306" t="s">
        <v>39</v>
      </c>
      <c r="H4" s="306" t="s">
        <v>71</v>
      </c>
      <c r="I4" s="306" t="s">
        <v>40</v>
      </c>
      <c r="J4" s="100" t="s">
        <v>41</v>
      </c>
      <c r="K4" s="29"/>
      <c r="L4" s="28"/>
    </row>
    <row r="5" spans="1:12" s="10" customFormat="1" ht="15.75" customHeight="1" x14ac:dyDescent="0.15">
      <c r="A5" s="101" t="s">
        <v>4</v>
      </c>
      <c r="B5" s="104"/>
      <c r="C5" s="104"/>
      <c r="D5" s="44"/>
      <c r="E5" s="44"/>
      <c r="F5" s="307" t="s">
        <v>37</v>
      </c>
      <c r="G5" s="103" t="s">
        <v>42</v>
      </c>
      <c r="H5" s="104"/>
      <c r="I5" s="104"/>
      <c r="J5" s="204"/>
      <c r="K5" s="28"/>
      <c r="L5" s="28"/>
    </row>
    <row r="6" spans="1:12" s="10" customFormat="1" ht="15.75" customHeight="1" x14ac:dyDescent="0.15">
      <c r="A6" s="95"/>
      <c r="B6" s="52" t="s">
        <v>33</v>
      </c>
      <c r="C6" s="52" t="s">
        <v>34</v>
      </c>
      <c r="D6" s="65"/>
      <c r="E6" s="65" t="s">
        <v>32</v>
      </c>
      <c r="F6" s="67" t="s">
        <v>38</v>
      </c>
      <c r="G6" s="52" t="s">
        <v>109</v>
      </c>
      <c r="H6" s="52" t="s">
        <v>43</v>
      </c>
      <c r="I6" s="52" t="s">
        <v>44</v>
      </c>
      <c r="J6" s="53" t="s">
        <v>44</v>
      </c>
      <c r="K6" s="28"/>
      <c r="L6" s="28"/>
    </row>
    <row r="7" spans="1:12" s="10" customFormat="1" ht="15.75" customHeight="1" x14ac:dyDescent="0.15">
      <c r="A7" s="143" t="s">
        <v>156</v>
      </c>
      <c r="B7" s="52">
        <v>68</v>
      </c>
      <c r="C7" s="52">
        <v>1285500</v>
      </c>
      <c r="D7" s="65"/>
      <c r="E7" s="205">
        <v>122235</v>
      </c>
      <c r="F7" s="206">
        <v>31322</v>
      </c>
      <c r="G7" s="120">
        <v>945979</v>
      </c>
      <c r="H7" s="52">
        <v>3689</v>
      </c>
      <c r="I7" s="52">
        <v>2326470</v>
      </c>
      <c r="J7" s="57">
        <v>4880985</v>
      </c>
      <c r="K7" s="28"/>
      <c r="L7" s="28"/>
    </row>
    <row r="8" spans="1:12" s="10" customFormat="1" ht="15.75" customHeight="1" x14ac:dyDescent="0.15">
      <c r="A8" s="143" t="s">
        <v>157</v>
      </c>
      <c r="B8" s="52">
        <v>68</v>
      </c>
      <c r="C8" s="52">
        <v>2634500</v>
      </c>
      <c r="D8" s="65"/>
      <c r="E8" s="205">
        <v>123590</v>
      </c>
      <c r="F8" s="206">
        <v>42488</v>
      </c>
      <c r="G8" s="120">
        <v>886518</v>
      </c>
      <c r="H8" s="52">
        <v>3761</v>
      </c>
      <c r="I8" s="52">
        <v>2345867</v>
      </c>
      <c r="J8" s="57">
        <v>5056148</v>
      </c>
      <c r="K8" s="28"/>
      <c r="L8" s="28"/>
    </row>
    <row r="9" spans="1:12" s="10" customFormat="1" ht="15.75" customHeight="1" x14ac:dyDescent="0.15">
      <c r="A9" s="143" t="s">
        <v>187</v>
      </c>
      <c r="B9" s="52">
        <v>58</v>
      </c>
      <c r="C9" s="52">
        <v>964200</v>
      </c>
      <c r="D9" s="65"/>
      <c r="E9" s="205">
        <v>125202</v>
      </c>
      <c r="F9" s="206">
        <v>43265</v>
      </c>
      <c r="G9" s="120">
        <v>1051663</v>
      </c>
      <c r="H9" s="52">
        <v>4366</v>
      </c>
      <c r="I9" s="52">
        <v>2304916</v>
      </c>
      <c r="J9" s="57">
        <v>5003871</v>
      </c>
      <c r="K9" s="28"/>
      <c r="L9" s="28"/>
    </row>
    <row r="10" spans="1:12" s="10" customFormat="1" ht="15.75" customHeight="1" x14ac:dyDescent="0.15">
      <c r="A10" s="168" t="s">
        <v>194</v>
      </c>
      <c r="B10" s="59">
        <v>62</v>
      </c>
      <c r="C10" s="59">
        <v>730500</v>
      </c>
      <c r="D10" s="207"/>
      <c r="E10" s="284"/>
      <c r="F10" s="318">
        <f>SUM(F13:F24)</f>
        <v>41527</v>
      </c>
      <c r="G10" s="283"/>
      <c r="H10" s="59"/>
      <c r="I10" s="59"/>
      <c r="J10" s="282"/>
      <c r="K10" s="28"/>
      <c r="L10" s="28"/>
    </row>
    <row r="11" spans="1:12" s="10" customFormat="1" ht="15.75" customHeight="1" x14ac:dyDescent="0.15">
      <c r="A11" s="208" t="s">
        <v>219</v>
      </c>
      <c r="B11" s="209">
        <v>5</v>
      </c>
      <c r="C11" s="209">
        <v>19800</v>
      </c>
      <c r="D11" s="210"/>
      <c r="E11" s="211">
        <v>9190</v>
      </c>
      <c r="F11" s="212">
        <v>4119</v>
      </c>
      <c r="G11" s="213">
        <v>43352</v>
      </c>
      <c r="H11" s="209">
        <v>194</v>
      </c>
      <c r="I11" s="209">
        <v>245173</v>
      </c>
      <c r="J11" s="214">
        <v>450760</v>
      </c>
      <c r="K11" s="28"/>
      <c r="L11" s="28"/>
    </row>
    <row r="12" spans="1:12" s="10" customFormat="1" ht="15.75" customHeight="1" x14ac:dyDescent="0.15">
      <c r="A12" s="208" t="s">
        <v>188</v>
      </c>
      <c r="B12" s="209">
        <v>9</v>
      </c>
      <c r="C12" s="209">
        <v>76400</v>
      </c>
      <c r="D12" s="210"/>
      <c r="E12" s="211">
        <v>11873</v>
      </c>
      <c r="F12" s="212">
        <v>6971</v>
      </c>
      <c r="G12" s="213">
        <v>75224</v>
      </c>
      <c r="H12" s="209">
        <v>260</v>
      </c>
      <c r="I12" s="209">
        <v>226180</v>
      </c>
      <c r="J12" s="214">
        <v>441223</v>
      </c>
      <c r="K12" s="28"/>
      <c r="L12" s="28"/>
    </row>
    <row r="13" spans="1:12" s="10" customFormat="1" ht="15.75" customHeight="1" x14ac:dyDescent="0.15">
      <c r="A13" s="208" t="s">
        <v>102</v>
      </c>
      <c r="B13" s="209">
        <v>2</v>
      </c>
      <c r="C13" s="209">
        <v>13600</v>
      </c>
      <c r="D13" s="210"/>
      <c r="E13" s="211">
        <v>9072</v>
      </c>
      <c r="F13" s="212">
        <v>2961</v>
      </c>
      <c r="G13" s="213">
        <v>97205</v>
      </c>
      <c r="H13" s="209">
        <v>355</v>
      </c>
      <c r="I13" s="209">
        <v>193436</v>
      </c>
      <c r="J13" s="214">
        <v>408947</v>
      </c>
      <c r="K13" s="28"/>
      <c r="L13" s="28"/>
    </row>
    <row r="14" spans="1:12" s="10" customFormat="1" ht="15.75" customHeight="1" x14ac:dyDescent="0.15">
      <c r="A14" s="208" t="s">
        <v>101</v>
      </c>
      <c r="B14" s="209">
        <v>4</v>
      </c>
      <c r="C14" s="209">
        <v>36700</v>
      </c>
      <c r="D14" s="210"/>
      <c r="E14" s="211">
        <v>10111</v>
      </c>
      <c r="F14" s="212">
        <v>2926</v>
      </c>
      <c r="G14" s="213">
        <v>66630</v>
      </c>
      <c r="H14" s="209">
        <v>306</v>
      </c>
      <c r="I14" s="209">
        <v>180301</v>
      </c>
      <c r="J14" s="214">
        <v>399454</v>
      </c>
      <c r="K14" s="28"/>
      <c r="L14" s="28"/>
    </row>
    <row r="15" spans="1:12" s="10" customFormat="1" ht="15.75" customHeight="1" x14ac:dyDescent="0.15">
      <c r="A15" s="208" t="s">
        <v>153</v>
      </c>
      <c r="B15" s="209">
        <v>6</v>
      </c>
      <c r="C15" s="209">
        <v>53400</v>
      </c>
      <c r="D15" s="210"/>
      <c r="E15" s="211">
        <v>10215</v>
      </c>
      <c r="F15" s="212">
        <v>3672</v>
      </c>
      <c r="G15" s="213">
        <v>87367</v>
      </c>
      <c r="H15" s="209">
        <v>372</v>
      </c>
      <c r="I15" s="209">
        <v>145167</v>
      </c>
      <c r="J15" s="214">
        <v>407049</v>
      </c>
      <c r="K15" s="28"/>
      <c r="L15" s="28"/>
    </row>
    <row r="16" spans="1:12" s="10" customFormat="1" ht="15.75" customHeight="1" x14ac:dyDescent="0.15">
      <c r="A16" s="208" t="s">
        <v>107</v>
      </c>
      <c r="B16" s="209">
        <v>4</v>
      </c>
      <c r="C16" s="209">
        <v>23100</v>
      </c>
      <c r="D16" s="210"/>
      <c r="E16" s="211">
        <v>10356</v>
      </c>
      <c r="F16" s="212">
        <v>3726</v>
      </c>
      <c r="G16" s="213">
        <v>111774</v>
      </c>
      <c r="H16" s="209">
        <v>451</v>
      </c>
      <c r="I16" s="209">
        <v>145432</v>
      </c>
      <c r="J16" s="214">
        <v>371208</v>
      </c>
      <c r="K16" s="28"/>
      <c r="L16" s="28"/>
    </row>
    <row r="17" spans="1:18" s="10" customFormat="1" ht="15.75" customHeight="1" x14ac:dyDescent="0.15">
      <c r="A17" s="208" t="s">
        <v>108</v>
      </c>
      <c r="B17" s="209">
        <v>6</v>
      </c>
      <c r="C17" s="209">
        <v>56200</v>
      </c>
      <c r="D17" s="210"/>
      <c r="E17" s="211">
        <v>11677</v>
      </c>
      <c r="F17" s="212">
        <v>2458</v>
      </c>
      <c r="G17" s="213">
        <v>88759</v>
      </c>
      <c r="H17" s="209">
        <v>357</v>
      </c>
      <c r="I17" s="209">
        <v>168258</v>
      </c>
      <c r="J17" s="214">
        <v>421270</v>
      </c>
      <c r="K17" s="28"/>
      <c r="L17" s="28"/>
    </row>
    <row r="18" spans="1:18" s="10" customFormat="1" ht="15.75" customHeight="1" x14ac:dyDescent="0.15">
      <c r="A18" s="208" t="s">
        <v>110</v>
      </c>
      <c r="B18" s="209">
        <v>6</v>
      </c>
      <c r="C18" s="209">
        <v>33600</v>
      </c>
      <c r="D18" s="210"/>
      <c r="E18" s="211">
        <v>9359</v>
      </c>
      <c r="F18" s="212">
        <v>3959</v>
      </c>
      <c r="G18" s="213">
        <v>73756</v>
      </c>
      <c r="H18" s="209">
        <v>329</v>
      </c>
      <c r="I18" s="209">
        <v>148597</v>
      </c>
      <c r="J18" s="214">
        <v>395537</v>
      </c>
      <c r="K18" s="28"/>
      <c r="L18" s="28"/>
    </row>
    <row r="19" spans="1:18" s="10" customFormat="1" ht="15.75" customHeight="1" x14ac:dyDescent="0.15">
      <c r="A19" s="208" t="s">
        <v>111</v>
      </c>
      <c r="B19" s="209">
        <v>3</v>
      </c>
      <c r="C19" s="209">
        <v>17200</v>
      </c>
      <c r="D19" s="210"/>
      <c r="E19" s="211">
        <v>9708</v>
      </c>
      <c r="F19" s="212">
        <v>3281</v>
      </c>
      <c r="G19" s="213">
        <v>75166</v>
      </c>
      <c r="H19" s="209">
        <v>341</v>
      </c>
      <c r="I19" s="209">
        <v>158379</v>
      </c>
      <c r="J19" s="214">
        <v>398326</v>
      </c>
      <c r="K19" s="28"/>
      <c r="L19" s="28"/>
    </row>
    <row r="20" spans="1:18" s="10" customFormat="1" ht="15.75" customHeight="1" x14ac:dyDescent="0.15">
      <c r="A20" s="208" t="s">
        <v>121</v>
      </c>
      <c r="B20" s="209">
        <v>5</v>
      </c>
      <c r="C20" s="209">
        <v>178500</v>
      </c>
      <c r="D20" s="210"/>
      <c r="E20" s="211">
        <v>10142</v>
      </c>
      <c r="F20" s="212">
        <v>3137</v>
      </c>
      <c r="G20" s="213">
        <v>52790</v>
      </c>
      <c r="H20" s="209">
        <v>289</v>
      </c>
      <c r="I20" s="209">
        <v>169107</v>
      </c>
      <c r="J20" s="214">
        <v>387790</v>
      </c>
      <c r="K20" s="28"/>
      <c r="L20" s="28"/>
    </row>
    <row r="21" spans="1:18" s="10" customFormat="1" ht="15.75" customHeight="1" x14ac:dyDescent="0.15">
      <c r="A21" s="208" t="s">
        <v>122</v>
      </c>
      <c r="B21" s="209">
        <v>3</v>
      </c>
      <c r="C21" s="209">
        <v>103600</v>
      </c>
      <c r="D21" s="210"/>
      <c r="E21" s="211">
        <v>12934</v>
      </c>
      <c r="F21" s="212">
        <v>2600</v>
      </c>
      <c r="G21" s="213">
        <v>47454</v>
      </c>
      <c r="H21" s="209">
        <v>314</v>
      </c>
      <c r="I21" s="209">
        <v>204973</v>
      </c>
      <c r="J21" s="214">
        <v>423429</v>
      </c>
      <c r="K21" s="28"/>
      <c r="L21" s="28"/>
    </row>
    <row r="22" spans="1:18" s="10" customFormat="1" ht="15.75" customHeight="1" x14ac:dyDescent="0.15">
      <c r="A22" s="208" t="s">
        <v>195</v>
      </c>
      <c r="B22" s="209">
        <v>5</v>
      </c>
      <c r="C22" s="209">
        <v>21500</v>
      </c>
      <c r="D22" s="215"/>
      <c r="E22" s="211">
        <v>10007</v>
      </c>
      <c r="F22" s="212">
        <v>2773</v>
      </c>
      <c r="G22" s="213">
        <v>37515</v>
      </c>
      <c r="H22" s="209">
        <v>255</v>
      </c>
      <c r="I22" s="209">
        <v>273860</v>
      </c>
      <c r="J22" s="214">
        <v>472220</v>
      </c>
      <c r="K22" s="28"/>
      <c r="L22" s="28"/>
    </row>
    <row r="23" spans="1:18" s="10" customFormat="1" ht="15.75" customHeight="1" x14ac:dyDescent="0.15">
      <c r="A23" s="208" t="s">
        <v>179</v>
      </c>
      <c r="B23" s="209">
        <v>4</v>
      </c>
      <c r="C23" s="209">
        <v>30900</v>
      </c>
      <c r="D23" s="215" t="s">
        <v>210</v>
      </c>
      <c r="E23" s="216">
        <v>9020</v>
      </c>
      <c r="F23" s="212">
        <v>3492</v>
      </c>
      <c r="G23" s="217">
        <v>50410</v>
      </c>
      <c r="H23" s="218">
        <v>241</v>
      </c>
      <c r="I23" s="218">
        <v>221606</v>
      </c>
      <c r="J23" s="219">
        <v>434069</v>
      </c>
      <c r="K23" s="28"/>
      <c r="L23" s="28"/>
    </row>
    <row r="24" spans="1:18" s="10" customFormat="1" ht="15.75" customHeight="1" x14ac:dyDescent="0.15">
      <c r="A24" s="220" t="s">
        <v>209</v>
      </c>
      <c r="B24" s="218">
        <v>5</v>
      </c>
      <c r="C24" s="218">
        <v>40700</v>
      </c>
      <c r="D24" s="210"/>
      <c r="E24" s="211"/>
      <c r="F24" s="221">
        <v>6542</v>
      </c>
      <c r="G24" s="213"/>
      <c r="H24" s="209"/>
      <c r="I24" s="209"/>
      <c r="J24" s="214"/>
      <c r="K24" s="28"/>
      <c r="L24" s="28"/>
      <c r="M24" s="21">
        <f>(E23-E22)/E22*100</f>
        <v>-9.863095832916958</v>
      </c>
      <c r="N24" s="21"/>
      <c r="O24" s="21"/>
      <c r="P24" s="21"/>
      <c r="Q24" s="21"/>
      <c r="R24" s="21"/>
    </row>
    <row r="25" spans="1:18" s="10" customFormat="1" ht="24" customHeight="1" x14ac:dyDescent="0.15">
      <c r="A25" s="75" t="s">
        <v>94</v>
      </c>
      <c r="B25" s="173">
        <v>25</v>
      </c>
      <c r="C25" s="173">
        <v>31.7</v>
      </c>
      <c r="D25" s="314"/>
      <c r="E25" s="315" t="s">
        <v>178</v>
      </c>
      <c r="F25" s="173">
        <f>(F24-F23)/F23*100</f>
        <v>87.342497136311565</v>
      </c>
      <c r="G25" s="134">
        <f>(G23-G22)/G22*100</f>
        <v>34.372917499666798</v>
      </c>
      <c r="H25" s="134">
        <f>(H23-H22)/H22*100</f>
        <v>-5.4901960784313726</v>
      </c>
      <c r="I25" s="134">
        <f>(I23-I22)/I22*100</f>
        <v>-19.080552106915942</v>
      </c>
      <c r="J25" s="316">
        <f>(J23-J22)/J22*100</f>
        <v>-8.0790733132861803</v>
      </c>
      <c r="K25" s="256">
        <f>(B24-B23)/B23*100</f>
        <v>25</v>
      </c>
      <c r="L25" s="256">
        <f>(C24-C23)/C23*100</f>
        <v>31.715210355987054</v>
      </c>
      <c r="M25" s="21">
        <f>(E23-E11)/E11*100</f>
        <v>-1.8498367791077257</v>
      </c>
      <c r="N25" s="21"/>
      <c r="O25" s="21"/>
      <c r="P25" s="21"/>
      <c r="Q25" s="21"/>
      <c r="R25" s="21"/>
    </row>
    <row r="26" spans="1:18" s="10" customFormat="1" ht="24" customHeight="1" x14ac:dyDescent="0.15">
      <c r="A26" s="138" t="s">
        <v>98</v>
      </c>
      <c r="B26" s="317">
        <v>-44.4</v>
      </c>
      <c r="C26" s="317">
        <v>-46.7</v>
      </c>
      <c r="D26" s="133"/>
      <c r="E26" s="245">
        <v>-2.7</v>
      </c>
      <c r="F26" s="317">
        <f>(F24-F12)/F12*100</f>
        <v>-6.1540668483718264</v>
      </c>
      <c r="G26" s="317">
        <f>(G23-G11)/G11*100</f>
        <v>16.28067909208341</v>
      </c>
      <c r="H26" s="317">
        <f>(H23-H11)/H11*100</f>
        <v>24.226804123711339</v>
      </c>
      <c r="I26" s="317">
        <f>(I23-I11)/I11*100</f>
        <v>-9.6123961447630855</v>
      </c>
      <c r="J26" s="316">
        <f>(J23-J11)/J11*100</f>
        <v>-3.7028573963971958</v>
      </c>
      <c r="K26" s="256">
        <f>(B24-B12)/B12*100</f>
        <v>-44.444444444444443</v>
      </c>
      <c r="L26" s="256">
        <f>(C24-C12)/C12*100</f>
        <v>-46.727748691099471</v>
      </c>
      <c r="M26" s="21"/>
      <c r="N26" s="21"/>
      <c r="O26" s="21"/>
      <c r="P26" s="21"/>
      <c r="Q26" s="21"/>
      <c r="R26" s="21"/>
    </row>
    <row r="27" spans="1:18" s="10" customFormat="1" ht="24" customHeight="1" x14ac:dyDescent="0.15">
      <c r="A27" s="222" t="s">
        <v>14</v>
      </c>
      <c r="B27" s="435" t="s">
        <v>177</v>
      </c>
      <c r="C27" s="436"/>
      <c r="D27" s="435" t="s">
        <v>69</v>
      </c>
      <c r="E27" s="436"/>
      <c r="F27" s="223" t="s">
        <v>90</v>
      </c>
      <c r="G27" s="349" t="s">
        <v>91</v>
      </c>
      <c r="H27" s="404"/>
      <c r="I27" s="348" t="s">
        <v>73</v>
      </c>
      <c r="J27" s="431"/>
      <c r="K27" s="28"/>
      <c r="L27" s="28"/>
    </row>
    <row r="28" spans="1:18" s="10" customFormat="1" ht="13.5" customHeight="1" x14ac:dyDescent="0.15">
      <c r="A28" s="224" t="s">
        <v>60</v>
      </c>
      <c r="B28" s="393" t="s">
        <v>158</v>
      </c>
      <c r="C28" s="427"/>
      <c r="D28" s="393" t="s">
        <v>151</v>
      </c>
      <c r="E28" s="420"/>
      <c r="F28" s="428" t="s">
        <v>103</v>
      </c>
      <c r="G28" s="179" t="s">
        <v>104</v>
      </c>
      <c r="H28" s="225"/>
      <c r="I28" s="380" t="s">
        <v>132</v>
      </c>
      <c r="J28" s="432"/>
      <c r="K28" s="28"/>
      <c r="L28" s="28"/>
    </row>
    <row r="29" spans="1:18" s="14" customFormat="1" ht="12" customHeight="1" x14ac:dyDescent="0.15">
      <c r="A29" s="226"/>
      <c r="B29" s="396"/>
      <c r="C29" s="423"/>
      <c r="D29" s="421"/>
      <c r="E29" s="422"/>
      <c r="F29" s="429"/>
      <c r="G29" s="82" t="s">
        <v>92</v>
      </c>
      <c r="H29" s="181"/>
      <c r="I29" s="227" t="s">
        <v>131</v>
      </c>
      <c r="J29" s="228"/>
      <c r="K29" s="30"/>
      <c r="L29" s="30"/>
    </row>
    <row r="30" spans="1:18" s="14" customFormat="1" ht="12" customHeight="1" x14ac:dyDescent="0.15">
      <c r="A30" s="226"/>
      <c r="B30" s="396"/>
      <c r="C30" s="423"/>
      <c r="D30" s="421"/>
      <c r="E30" s="422"/>
      <c r="F30" s="429"/>
      <c r="G30" s="84" t="s">
        <v>145</v>
      </c>
      <c r="H30" s="182"/>
      <c r="I30" s="229" t="s">
        <v>145</v>
      </c>
      <c r="J30" s="228"/>
      <c r="K30" s="30"/>
      <c r="L30" s="30"/>
    </row>
    <row r="31" spans="1:18" s="14" customFormat="1" ht="12" customHeight="1" x14ac:dyDescent="0.15">
      <c r="A31" s="226"/>
      <c r="B31" s="396"/>
      <c r="C31" s="423"/>
      <c r="D31" s="421"/>
      <c r="E31" s="422"/>
      <c r="F31" s="429"/>
      <c r="G31" s="227" t="s">
        <v>144</v>
      </c>
      <c r="H31" s="304"/>
      <c r="I31" s="229" t="s">
        <v>144</v>
      </c>
      <c r="J31" s="228"/>
      <c r="K31" s="30"/>
      <c r="L31" s="30"/>
    </row>
    <row r="32" spans="1:18" s="14" customFormat="1" ht="12" customHeight="1" x14ac:dyDescent="0.15">
      <c r="A32" s="226"/>
      <c r="B32" s="396"/>
      <c r="C32" s="423"/>
      <c r="D32" s="396"/>
      <c r="E32" s="423"/>
      <c r="F32" s="429"/>
      <c r="G32" s="230"/>
      <c r="H32" s="309"/>
      <c r="I32" s="232"/>
      <c r="J32" s="233"/>
      <c r="K32" s="30"/>
      <c r="L32" s="30"/>
    </row>
    <row r="33" spans="1:12" s="14" customFormat="1" ht="12" customHeight="1" x14ac:dyDescent="0.15">
      <c r="A33" s="226"/>
      <c r="B33" s="396"/>
      <c r="C33" s="423"/>
      <c r="D33" s="396"/>
      <c r="E33" s="423"/>
      <c r="F33" s="429"/>
      <c r="G33" s="308"/>
      <c r="H33" s="309"/>
      <c r="I33" s="235"/>
      <c r="J33" s="236"/>
      <c r="K33" s="30"/>
      <c r="L33" s="30"/>
    </row>
    <row r="34" spans="1:12" s="14" customFormat="1" ht="12" customHeight="1" x14ac:dyDescent="0.15">
      <c r="A34" s="237"/>
      <c r="B34" s="396"/>
      <c r="C34" s="423"/>
      <c r="D34" s="396"/>
      <c r="E34" s="423"/>
      <c r="F34" s="429"/>
      <c r="G34" s="234"/>
      <c r="H34" s="231"/>
      <c r="I34" s="107"/>
      <c r="J34" s="238"/>
    </row>
    <row r="35" spans="1:12" s="14" customFormat="1" ht="18.75" customHeight="1" thickBot="1" x14ac:dyDescent="0.2">
      <c r="A35" s="239"/>
      <c r="B35" s="399"/>
      <c r="C35" s="424"/>
      <c r="D35" s="399"/>
      <c r="E35" s="424"/>
      <c r="F35" s="430"/>
      <c r="G35" s="240"/>
      <c r="H35" s="241"/>
      <c r="I35" s="242"/>
      <c r="J35" s="243"/>
    </row>
    <row r="36" spans="1:12" s="10" customFormat="1" ht="15.75" customHeight="1" x14ac:dyDescent="0.15">
      <c r="A36" s="244"/>
      <c r="B36" s="244"/>
      <c r="C36" s="244"/>
      <c r="D36" s="244"/>
      <c r="E36" s="244"/>
      <c r="F36" s="244"/>
      <c r="G36" s="244"/>
      <c r="H36" s="244"/>
      <c r="I36" s="244"/>
      <c r="J36" s="92" t="s">
        <v>48</v>
      </c>
    </row>
    <row r="37" spans="1:12" s="10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5"/>
    </row>
  </sheetData>
  <mergeCells count="13">
    <mergeCell ref="D28:E35"/>
    <mergeCell ref="H2:I2"/>
    <mergeCell ref="A1:J1"/>
    <mergeCell ref="B28:C35"/>
    <mergeCell ref="F28:F35"/>
    <mergeCell ref="G27:H27"/>
    <mergeCell ref="I27:J27"/>
    <mergeCell ref="I28:J28"/>
    <mergeCell ref="B3:C3"/>
    <mergeCell ref="D3:E3"/>
    <mergeCell ref="D4:E4"/>
    <mergeCell ref="B27:C27"/>
    <mergeCell ref="D27:E27"/>
  </mergeCells>
  <phoneticPr fontId="2"/>
  <printOptions horizontalCentered="1"/>
  <pageMargins left="0.78740157480314965" right="0.39370078740157483" top="0.78740157480314965" bottom="0.51181102362204722" header="0.39370078740157483" footer="0.19685039370078741"/>
  <pageSetup paperSize="9" scale="86" orientation="portrait" r:id="rId1"/>
  <headerFooter alignWithMargins="0">
    <oddHeader>&amp;R統計情報あきた 平成27年4月号</oddHeader>
    <oddFooter>&amp;C&amp;P／&amp;N</oddFooter>
  </headerFooter>
  <ignoredErrors>
    <ignoredError sqref="F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指標－１</vt:lpstr>
      <vt:lpstr>指標－２</vt:lpstr>
      <vt:lpstr>指標－３</vt:lpstr>
      <vt:lpstr>指標－４</vt:lpstr>
      <vt:lpstr>'指標－１'!Print_Area</vt:lpstr>
      <vt:lpstr>'指標－２'!Print_Area</vt:lpstr>
      <vt:lpstr>'指標－３'!Print_Area</vt:lpstr>
      <vt:lpstr>'指標－４'!Print_Area</vt:lpstr>
    </vt:vector>
  </TitlesOfParts>
  <Company>秋田県庁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秋田県</cp:lastModifiedBy>
  <cp:lastPrinted>2015-04-13T02:10:00Z</cp:lastPrinted>
  <dcterms:created xsi:type="dcterms:W3CDTF">2001-02-23T10:06:15Z</dcterms:created>
  <dcterms:modified xsi:type="dcterms:W3CDTF">2017-07-06T00:56:10Z</dcterms:modified>
</cp:coreProperties>
</file>