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0" windowWidth="16485" windowHeight="4665" tabRatio="601"/>
  </bookViews>
  <sheets>
    <sheet name="指標－１" sheetId="7" r:id="rId1"/>
    <sheet name="指標－２" sheetId="2" r:id="rId2"/>
    <sheet name="指標－３" sheetId="3" r:id="rId3"/>
    <sheet name="指標－４" sheetId="6" r:id="rId4"/>
  </sheets>
  <definedNames>
    <definedName name="_xlnm.Print_Area" localSheetId="0">'指標－１'!$A$1:$L$54</definedName>
    <definedName name="_xlnm.Print_Area" localSheetId="1">'指標－２'!$A$1:$O$61</definedName>
    <definedName name="_xlnm.Print_Area" localSheetId="2">'指標－３'!$A$1:$O$62</definedName>
    <definedName name="_xlnm.Print_Area" localSheetId="3">'指標－４'!$A$1:$J$62</definedName>
  </definedNames>
  <calcPr calcId="145621"/>
</workbook>
</file>

<file path=xl/calcChain.xml><?xml version="1.0" encoding="utf-8"?>
<calcChain xmlns="http://schemas.openxmlformats.org/spreadsheetml/2006/main">
  <c r="G26" i="3" l="1"/>
  <c r="F28" i="3"/>
  <c r="G12" i="3" l="1"/>
  <c r="M10" i="7"/>
  <c r="F27" i="3" l="1"/>
  <c r="D27" i="2"/>
  <c r="D23" i="7"/>
  <c r="M23" i="7" s="1"/>
  <c r="H26" i="6"/>
  <c r="G26" i="6"/>
  <c r="L27" i="2"/>
  <c r="M25" i="7"/>
  <c r="N23" i="7"/>
  <c r="R27" i="2"/>
  <c r="O28" i="2"/>
  <c r="I27" i="2"/>
  <c r="I28" i="2"/>
  <c r="J27" i="2"/>
  <c r="J28" i="2"/>
  <c r="N27" i="2"/>
  <c r="M25" i="6"/>
  <c r="M24" i="6"/>
  <c r="L26" i="6"/>
  <c r="K26" i="6"/>
  <c r="L25" i="6"/>
  <c r="K25" i="6"/>
  <c r="Q27" i="2"/>
  <c r="M24" i="7"/>
  <c r="L2" i="2"/>
  <c r="Q28" i="2"/>
  <c r="P28" i="2"/>
  <c r="R28" i="3"/>
  <c r="R27" i="3"/>
  <c r="Q28" i="3"/>
  <c r="Q27" i="3"/>
  <c r="P28" i="3"/>
  <c r="P27" i="3"/>
  <c r="S28" i="2"/>
  <c r="R28" i="2"/>
  <c r="S27" i="2"/>
  <c r="O23" i="7"/>
  <c r="J26" i="6"/>
  <c r="I26" i="6"/>
  <c r="F26" i="6"/>
  <c r="J25" i="6"/>
  <c r="I25" i="6"/>
  <c r="H25" i="6"/>
  <c r="G25" i="6"/>
  <c r="F25" i="6"/>
  <c r="N28" i="2"/>
  <c r="L28" i="2"/>
  <c r="O27" i="2"/>
  <c r="I25" i="7"/>
  <c r="H25" i="7"/>
  <c r="F25" i="7"/>
  <c r="E25" i="7"/>
  <c r="L25" i="7"/>
  <c r="I24" i="7"/>
  <c r="H24" i="7"/>
  <c r="F24" i="7"/>
  <c r="E24" i="7"/>
  <c r="L24" i="7"/>
  <c r="H2" i="6"/>
  <c r="L2" i="3"/>
</calcChain>
</file>

<file path=xl/sharedStrings.xml><?xml version="1.0" encoding="utf-8"?>
<sst xmlns="http://schemas.openxmlformats.org/spreadsheetml/2006/main" count="317" uniqueCount="221">
  <si>
    <t>世　　帯</t>
  </si>
  <si>
    <t>人　　　　　　　　　　　　　　口</t>
  </si>
  <si>
    <t>世帯数</t>
  </si>
  <si>
    <t>人口総数</t>
  </si>
  <si>
    <t>自　　然　　動　　態</t>
  </si>
  <si>
    <t xml:space="preserve"> 年月</t>
  </si>
  <si>
    <t>出　生</t>
  </si>
  <si>
    <t>死　亡</t>
  </si>
  <si>
    <t>自然増減</t>
  </si>
  <si>
    <t>転　入</t>
  </si>
  <si>
    <t>転　出</t>
  </si>
  <si>
    <t>社会増減</t>
  </si>
  <si>
    <t>世帯</t>
  </si>
  <si>
    <t>人</t>
  </si>
  <si>
    <t>－</t>
  </si>
  <si>
    <t>資料出所</t>
  </si>
  <si>
    <t>全産業平均</t>
  </si>
  <si>
    <t>職　　業　　紹　　介</t>
  </si>
  <si>
    <t>雇用保険</t>
  </si>
  <si>
    <t>現金給与総額</t>
  </si>
  <si>
    <t>離職率</t>
  </si>
  <si>
    <t>新規求職</t>
  </si>
  <si>
    <t>新規求人</t>
  </si>
  <si>
    <t>（県内）</t>
  </si>
  <si>
    <t>円</t>
  </si>
  <si>
    <t>％</t>
  </si>
  <si>
    <t>倍</t>
  </si>
  <si>
    <t>消費支出</t>
  </si>
  <si>
    <t>鉱工業</t>
  </si>
  <si>
    <t>製造工業</t>
  </si>
  <si>
    <t>企　業　倒　産</t>
  </si>
  <si>
    <t>大型小売店</t>
  </si>
  <si>
    <t>負債総額</t>
  </si>
  <si>
    <t>百万円</t>
  </si>
  <si>
    <t>件</t>
  </si>
  <si>
    <t>万円</t>
  </si>
  <si>
    <t>乗 用 車</t>
  </si>
  <si>
    <t>（新車）</t>
  </si>
  <si>
    <t>販売台数</t>
  </si>
  <si>
    <t>台</t>
  </si>
  <si>
    <t>床面積</t>
  </si>
  <si>
    <t>電　　　灯</t>
  </si>
  <si>
    <t>電　　　力</t>
  </si>
  <si>
    <t>の合計</t>
  </si>
  <si>
    <t>戸</t>
  </si>
  <si>
    <t>千kWh</t>
  </si>
  <si>
    <t>区分</t>
    <phoneticPr fontId="2"/>
  </si>
  <si>
    <t>総　合</t>
    <phoneticPr fontId="2"/>
  </si>
  <si>
    <t>備　　考</t>
    <phoneticPr fontId="2"/>
  </si>
  <si>
    <t>「－」該当なし  「X」秘匿値  「…」不詳  「△」マイナス  「p」速報値  「r」修正値</t>
    <phoneticPr fontId="2"/>
  </si>
  <si>
    <t>県調査統計課</t>
    <rPh sb="1" eb="3">
      <t>チョウサ</t>
    </rPh>
    <rPh sb="3" eb="6">
      <t>トウケイカ</t>
    </rPh>
    <phoneticPr fontId="2"/>
  </si>
  <si>
    <t>備　　考</t>
    <phoneticPr fontId="2"/>
  </si>
  <si>
    <t>2月</t>
    <rPh sb="1" eb="2">
      <t>ガツ</t>
    </rPh>
    <phoneticPr fontId="2"/>
  </si>
  <si>
    <t>全国</t>
    <rPh sb="0" eb="2">
      <t>ゼンコク</t>
    </rPh>
    <phoneticPr fontId="2"/>
  </si>
  <si>
    <t>秋田県</t>
    <rPh sb="0" eb="3">
      <t>アキタケン</t>
    </rPh>
    <phoneticPr fontId="2"/>
  </si>
  <si>
    <t>区分</t>
    <phoneticPr fontId="2"/>
  </si>
  <si>
    <t>家　計　支　出</t>
    <phoneticPr fontId="2"/>
  </si>
  <si>
    <t>１世帯１カ月当たり</t>
    <phoneticPr fontId="2"/>
  </si>
  <si>
    <t>対前年
同月比</t>
    <phoneticPr fontId="2"/>
  </si>
  <si>
    <t>対前
月比</t>
    <phoneticPr fontId="2"/>
  </si>
  <si>
    <t>経済産業省</t>
    <phoneticPr fontId="2"/>
  </si>
  <si>
    <t>販  売  額</t>
    <phoneticPr fontId="2"/>
  </si>
  <si>
    <t>備　　考</t>
    <phoneticPr fontId="2"/>
  </si>
  <si>
    <t>件   数</t>
    <phoneticPr fontId="2"/>
  </si>
  <si>
    <t>総務省統計局</t>
    <rPh sb="0" eb="1">
      <t>フサ</t>
    </rPh>
    <rPh sb="1" eb="2">
      <t>ツトム</t>
    </rPh>
    <rPh sb="2" eb="3">
      <t>ショウ</t>
    </rPh>
    <rPh sb="3" eb="4">
      <t>オサム</t>
    </rPh>
    <rPh sb="4" eb="5">
      <t>ケイ</t>
    </rPh>
    <rPh sb="5" eb="6">
      <t>キョク</t>
    </rPh>
    <phoneticPr fontId="2"/>
  </si>
  <si>
    <t>消費者物価指数</t>
    <phoneticPr fontId="2"/>
  </si>
  <si>
    <t>鉱　工　業　生　産　指　数</t>
    <phoneticPr fontId="2"/>
  </si>
  <si>
    <t>着工建築物</t>
    <rPh sb="0" eb="1">
      <t>キ</t>
    </rPh>
    <rPh sb="1" eb="2">
      <t>コウ</t>
    </rPh>
    <rPh sb="2" eb="3">
      <t>ダテ</t>
    </rPh>
    <phoneticPr fontId="2"/>
  </si>
  <si>
    <t>秋田市</t>
    <rPh sb="0" eb="3">
      <t>アキタシ</t>
    </rPh>
    <phoneticPr fontId="2"/>
  </si>
  <si>
    <t>秋田県</t>
    <phoneticPr fontId="2"/>
  </si>
  <si>
    <t>全国</t>
    <phoneticPr fontId="2"/>
  </si>
  <si>
    <t>東北経済
産業局</t>
    <phoneticPr fontId="2"/>
  </si>
  <si>
    <t>着工新設</t>
    <phoneticPr fontId="2"/>
  </si>
  <si>
    <t>住宅戸数</t>
    <phoneticPr fontId="2"/>
  </si>
  <si>
    <t>電力消費量</t>
    <phoneticPr fontId="2"/>
  </si>
  <si>
    <t>東北電力秋田支店</t>
    <phoneticPr fontId="2"/>
  </si>
  <si>
    <t>有効求人
倍率</t>
    <rPh sb="5" eb="7">
      <t>バイリツ</t>
    </rPh>
    <phoneticPr fontId="2"/>
  </si>
  <si>
    <t>賃　　　　金</t>
    <rPh sb="0" eb="1">
      <t>チン</t>
    </rPh>
    <rPh sb="5" eb="6">
      <t>キン</t>
    </rPh>
    <phoneticPr fontId="2"/>
  </si>
  <si>
    <t>雇　　　用</t>
    <rPh sb="0" eb="1">
      <t>ヤトイ</t>
    </rPh>
    <rPh sb="4" eb="5">
      <t>ヨウ</t>
    </rPh>
    <phoneticPr fontId="2"/>
  </si>
  <si>
    <t>物　　　価　</t>
    <phoneticPr fontId="2"/>
  </si>
  <si>
    <t>3月</t>
    <rPh sb="1" eb="2">
      <t>ガツ</t>
    </rPh>
    <phoneticPr fontId="2"/>
  </si>
  <si>
    <t>受給者</t>
    <phoneticPr fontId="2"/>
  </si>
  <si>
    <t>実人員</t>
    <rPh sb="0" eb="3">
      <t>ジツジンイン</t>
    </rPh>
    <phoneticPr fontId="2"/>
  </si>
  <si>
    <t>食　料</t>
    <rPh sb="0" eb="1">
      <t>ショク</t>
    </rPh>
    <rPh sb="2" eb="3">
      <t>リョウ</t>
    </rPh>
    <phoneticPr fontId="2"/>
  </si>
  <si>
    <t>（1人1カ月）</t>
    <phoneticPr fontId="2"/>
  </si>
  <si>
    <t>区分</t>
    <phoneticPr fontId="2"/>
  </si>
  <si>
    <t>社　　会　　動　　態</t>
    <phoneticPr fontId="2"/>
  </si>
  <si>
    <t xml:space="preserve"> 年月</t>
    <phoneticPr fontId="2"/>
  </si>
  <si>
    <t>「－」該当なし  「X」秘匿値  「…」不詳  「△」マイナス  「p」速報値  「r」修正値</t>
    <phoneticPr fontId="2"/>
  </si>
  <si>
    <t>人口増減</t>
    <rPh sb="0" eb="2">
      <t>ジンコウ</t>
    </rPh>
    <rPh sb="2" eb="4">
      <t>ゾウゲン</t>
    </rPh>
    <phoneticPr fontId="2"/>
  </si>
  <si>
    <t>常用雇用指　　数</t>
    <rPh sb="0" eb="2">
      <t>ジョウヨウ</t>
    </rPh>
    <phoneticPr fontId="2"/>
  </si>
  <si>
    <t>実質賃金指　　数</t>
    <rPh sb="4" eb="5">
      <t>ユビ</t>
    </rPh>
    <rPh sb="7" eb="8">
      <t>スウ</t>
    </rPh>
    <phoneticPr fontId="2"/>
  </si>
  <si>
    <t>入職率</t>
    <rPh sb="0" eb="1">
      <t>ハイ</t>
    </rPh>
    <phoneticPr fontId="2"/>
  </si>
  <si>
    <t>秋田県自動車    販売店協会</t>
    <phoneticPr fontId="2"/>
  </si>
  <si>
    <t>県建築住宅課</t>
    <rPh sb="0" eb="1">
      <t>ケン</t>
    </rPh>
    <rPh sb="1" eb="3">
      <t>ケンチク</t>
    </rPh>
    <rPh sb="3" eb="5">
      <t>ジュウタク</t>
    </rPh>
    <rPh sb="5" eb="6">
      <t>カ</t>
    </rPh>
    <phoneticPr fontId="2"/>
  </si>
  <si>
    <t>調査結果速報」による。</t>
    <rPh sb="0" eb="2">
      <t>チョウサ</t>
    </rPh>
    <rPh sb="2" eb="4">
      <t>ケッカ</t>
    </rPh>
    <rPh sb="4" eb="6">
      <t>ソクホウ</t>
    </rPh>
    <phoneticPr fontId="2"/>
  </si>
  <si>
    <t>登録）</t>
    <rPh sb="0" eb="2">
      <t>トウロク</t>
    </rPh>
    <phoneticPr fontId="2"/>
  </si>
  <si>
    <t>前月比増減率(%)</t>
    <rPh sb="3" eb="5">
      <t>ゾウゲン</t>
    </rPh>
    <rPh sb="5" eb="6">
      <t>リツ</t>
    </rPh>
    <phoneticPr fontId="2"/>
  </si>
  <si>
    <t>対前年同月比
増減率(%)</t>
    <rPh sb="7" eb="10">
      <t>ゾウゲンリツ</t>
    </rPh>
    <phoneticPr fontId="2"/>
  </si>
  <si>
    <t>対前年同月比増減率(%)</t>
    <rPh sb="6" eb="9">
      <t>ゾウゲンリツ</t>
    </rPh>
    <phoneticPr fontId="2"/>
  </si>
  <si>
    <t>対前年同月比増減率(%)</t>
    <rPh sb="6" eb="8">
      <t>ゾウゲン</t>
    </rPh>
    <rPh sb="8" eb="9">
      <t>リツ</t>
    </rPh>
    <phoneticPr fontId="2"/>
  </si>
  <si>
    <t>対前年同月比
増減率(%)</t>
    <rPh sb="7" eb="9">
      <t>ゾウゲン</t>
    </rPh>
    <rPh sb="9" eb="10">
      <t>リツ</t>
    </rPh>
    <phoneticPr fontId="2"/>
  </si>
  <si>
    <t>総務省統計局及び県調査統計課</t>
    <rPh sb="0" eb="3">
      <t>ソウムショウ</t>
    </rPh>
    <rPh sb="3" eb="6">
      <t>トウケイキョク</t>
    </rPh>
    <rPh sb="6" eb="7">
      <t>オヨ</t>
    </rPh>
    <rPh sb="9" eb="11">
      <t>チョウサ</t>
    </rPh>
    <rPh sb="11" eb="14">
      <t>トウケイカ</t>
    </rPh>
    <phoneticPr fontId="2"/>
  </si>
  <si>
    <t xml:space="preserve"> </t>
    <phoneticPr fontId="2"/>
  </si>
  <si>
    <t>5月</t>
  </si>
  <si>
    <t>4月</t>
  </si>
  <si>
    <t>5月</t>
    <rPh sb="1" eb="2">
      <t>ツキ</t>
    </rPh>
    <phoneticPr fontId="2"/>
  </si>
  <si>
    <t>・普通乗用、小型乗用、輸入車、軽乗用車の計
・｢車種別新車登録･届出台数｣による｡</t>
    <phoneticPr fontId="2"/>
  </si>
  <si>
    <t>・各年、各月は「建築着工統計</t>
    <rPh sb="1" eb="3">
      <t>カクネン</t>
    </rPh>
    <rPh sb="4" eb="6">
      <t>カクツキ</t>
    </rPh>
    <rPh sb="8" eb="10">
      <t>ケンチク</t>
    </rPh>
    <rPh sb="10" eb="12">
      <t>チャッコウ</t>
    </rPh>
    <rPh sb="12" eb="14">
      <t>トウケイ</t>
    </rPh>
    <phoneticPr fontId="2"/>
  </si>
  <si>
    <t>・秋田市内の標本調査</t>
    <rPh sb="4" eb="5">
      <t>ナイ</t>
    </rPh>
    <phoneticPr fontId="2"/>
  </si>
  <si>
    <t>・秋田市内の標本調査</t>
    <rPh sb="1" eb="4">
      <t>アキタシ</t>
    </rPh>
    <rPh sb="4" eb="5">
      <t>ナイ</t>
    </rPh>
    <rPh sb="6" eb="8">
      <t>ヒョウホン</t>
    </rPh>
    <rPh sb="8" eb="10">
      <t>チョウサ</t>
    </rPh>
    <phoneticPr fontId="2"/>
  </si>
  <si>
    <t>7月</t>
  </si>
  <si>
    <t>8月</t>
  </si>
  <si>
    <t>㎡</t>
    <phoneticPr fontId="2"/>
  </si>
  <si>
    <t>9月</t>
  </si>
  <si>
    <t>10月</t>
  </si>
  <si>
    <t>☆</t>
  </si>
  <si>
    <t>◎</t>
  </si>
  <si>
    <t>※</t>
  </si>
  <si>
    <t>◎6,863</t>
  </si>
  <si>
    <t>◎14,128</t>
  </si>
  <si>
    <t>◎△7,269</t>
  </si>
  <si>
    <t>◎12,878</t>
  </si>
  <si>
    <t>◎16,481</t>
  </si>
  <si>
    <t>◎△3,601</t>
  </si>
  <si>
    <t>◎</t>
    <phoneticPr fontId="2"/>
  </si>
  <si>
    <t>平成25年1月</t>
    <rPh sb="0" eb="2">
      <t>ヘイセイ</t>
    </rPh>
    <rPh sb="4" eb="5">
      <t>ネン</t>
    </rPh>
    <rPh sb="6" eb="7">
      <t>ガツ</t>
    </rPh>
    <phoneticPr fontId="2"/>
  </si>
  <si>
    <t>11月</t>
  </si>
  <si>
    <t>12月</t>
  </si>
  <si>
    <t>総　合</t>
    <phoneticPr fontId="2"/>
  </si>
  <si>
    <t>全　国</t>
    <rPh sb="0" eb="1">
      <t>ゼン</t>
    </rPh>
    <rPh sb="2" eb="3">
      <t>クニ</t>
    </rPh>
    <phoneticPr fontId="2"/>
  </si>
  <si>
    <t>◎6,693</t>
  </si>
  <si>
    <t>◎14,604</t>
  </si>
  <si>
    <t>◎△7,917</t>
  </si>
  <si>
    <t>◎13,091</t>
  </si>
  <si>
    <t>◎15,940</t>
  </si>
  <si>
    <t>◎△3,222</t>
  </si>
  <si>
    <t>4月</t>
    <rPh sb="1" eb="2">
      <t>ツキ</t>
    </rPh>
    <phoneticPr fontId="2"/>
  </si>
  <si>
    <t>による。</t>
    <phoneticPr fontId="2"/>
  </si>
  <si>
    <t>・「電力情報(秋田支店版)」</t>
    <rPh sb="2" eb="4">
      <t>デンリョク</t>
    </rPh>
    <rPh sb="4" eb="6">
      <t>ジョウホウ</t>
    </rPh>
    <rPh sb="7" eb="9">
      <t>アキタ</t>
    </rPh>
    <rPh sb="9" eb="11">
      <t>シテン</t>
    </rPh>
    <rPh sb="11" eb="12">
      <t>バン</t>
    </rPh>
    <phoneticPr fontId="2"/>
  </si>
  <si>
    <t>秋田労働局職業安定部</t>
    <phoneticPr fontId="2"/>
  </si>
  <si>
    <t>・平成22年＝100</t>
  </si>
  <si>
    <t>　対前年同月比は原指数による。</t>
  </si>
  <si>
    <t>・各月及び対前月比は季節調整済指数、</t>
  </si>
  <si>
    <t>勤労者世帯＊</t>
    <phoneticPr fontId="2"/>
  </si>
  <si>
    <t xml:space="preserve"> 勤労者世帯</t>
    <rPh sb="4" eb="6">
      <t>セタイ</t>
    </rPh>
    <phoneticPr fontId="2"/>
  </si>
  <si>
    <t>　年報」による。</t>
  </si>
  <si>
    <t>・各年値は「家計調査</t>
  </si>
  <si>
    <t>・農林漁家世帯を含む。</t>
  </si>
  <si>
    <t>・「家計調査」による</t>
    <rPh sb="2" eb="4">
      <t>カケイ</t>
    </rPh>
    <rPh sb="4" eb="6">
      <t>チョウサ</t>
    </rPh>
    <phoneticPr fontId="2"/>
  </si>
  <si>
    <t xml:space="preserve"> *２人以上世帯のうち</t>
    <rPh sb="2" eb="4">
      <t>フタリ</t>
    </rPh>
    <rPh sb="3" eb="4">
      <t>ニン</t>
    </rPh>
    <phoneticPr fontId="2"/>
  </si>
  <si>
    <t>～３月）</t>
  </si>
  <si>
    <t>・各年の期間単位は年度（４月</t>
    <rPh sb="6" eb="8">
      <t>タンイ</t>
    </rPh>
    <rPh sb="13" eb="14">
      <t>ガツ</t>
    </rPh>
    <phoneticPr fontId="2"/>
  </si>
  <si>
    <t>・各年の期間単位は年度（4月</t>
    <rPh sb="6" eb="8">
      <t>タンイ</t>
    </rPh>
    <rPh sb="13" eb="14">
      <t>ガツ</t>
    </rPh>
    <phoneticPr fontId="2"/>
  </si>
  <si>
    <t>平成24年</t>
    <phoneticPr fontId="2"/>
  </si>
  <si>
    <t>平成21年</t>
    <phoneticPr fontId="2"/>
  </si>
  <si>
    <t>平成22年</t>
    <phoneticPr fontId="2"/>
  </si>
  <si>
    <t>平成23年</t>
    <phoneticPr fontId="2"/>
  </si>
  <si>
    <t>－</t>
    <phoneticPr fontId="2"/>
  </si>
  <si>
    <t>6月</t>
    <rPh sb="1" eb="2">
      <t>ツキ</t>
    </rPh>
    <phoneticPr fontId="2"/>
  </si>
  <si>
    <t>「鉱工業生産指数」「秋田県鉱工業生産指数」による。</t>
    <rPh sb="1" eb="4">
      <t>コウコウギョウ</t>
    </rPh>
    <rPh sb="4" eb="6">
      <t>セイサン</t>
    </rPh>
    <rPh sb="6" eb="8">
      <t>シスウ</t>
    </rPh>
    <rPh sb="10" eb="13">
      <t>アキタケン</t>
    </rPh>
    <rPh sb="13" eb="16">
      <t>コウコウギョウ</t>
    </rPh>
    <rPh sb="16" eb="18">
      <t>セイサン</t>
    </rPh>
    <rPh sb="18" eb="20">
      <t>シスウ</t>
    </rPh>
    <phoneticPr fontId="2"/>
  </si>
  <si>
    <t>「平成22年基準消費者物価指数」による。</t>
    <rPh sb="1" eb="3">
      <t>ヘイセイ</t>
    </rPh>
    <rPh sb="5" eb="6">
      <t>ネン</t>
    </rPh>
    <rPh sb="6" eb="8">
      <t>キジュン</t>
    </rPh>
    <rPh sb="8" eb="11">
      <t>ショウヒシャ</t>
    </rPh>
    <rPh sb="11" eb="13">
      <t>ブッカ</t>
    </rPh>
    <rPh sb="13" eb="15">
      <t>シスウ</t>
    </rPh>
    <phoneticPr fontId="2"/>
  </si>
  <si>
    <t>・各年は対前年比</t>
    <rPh sb="1" eb="3">
      <t>カクネン</t>
    </rPh>
    <rPh sb="4" eb="5">
      <t>タイ</t>
    </rPh>
    <rPh sb="5" eb="8">
      <t>ゼンネンヒ</t>
    </rPh>
    <phoneticPr fontId="2"/>
  </si>
  <si>
    <t>・各年は対前年比（原指数による）</t>
    <phoneticPr fontId="2"/>
  </si>
  <si>
    <t>・各年は「商業販売統計年報」（経済産業省）による。
・各月は「東北地域大型小売店販売額動向」（全店舗）による。
・対前年同月比は既存店値との比較</t>
    <rPh sb="47" eb="50">
      <t>ゼンテンポ</t>
    </rPh>
    <rPh sb="70" eb="72">
      <t>ヒカク</t>
    </rPh>
    <phoneticPr fontId="2"/>
  </si>
  <si>
    <t xml:space="preserve">・「毎月勤労統計調査地方調査」による。
・規模５人以上の事業所
・指数は標本事業所の抽出替え(平成24年１月)によるギｬｯプ　　
　を時期を遡って修正したものである｡（平成22年＝100）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・全産業平均現金給与総額の実数については修正していない｡
・入職率・離職率の対前月比増減率は対前月差、対前年同月
　比増減率は対前年同月差である。
・実質賃金指数については、総務省で行っている「消費者物
　価指数」の秋田市の数値を使用して算出している。  </t>
    <rPh sb="2" eb="4">
      <t>マイツキ</t>
    </rPh>
    <rPh sb="4" eb="6">
      <t>キンロウ</t>
    </rPh>
    <rPh sb="6" eb="8">
      <t>トウケイ</t>
    </rPh>
    <rPh sb="8" eb="10">
      <t>チョウサ</t>
    </rPh>
    <rPh sb="10" eb="12">
      <t>チホウ</t>
    </rPh>
    <rPh sb="12" eb="14">
      <t>チョウサ</t>
    </rPh>
    <rPh sb="67" eb="69">
      <t>ジキ</t>
    </rPh>
    <rPh sb="643" eb="646">
      <t>ゼンサンギョウ</t>
    </rPh>
    <rPh sb="646" eb="648">
      <t>ヘイキン</t>
    </rPh>
    <rPh sb="648" eb="650">
      <t>ゲンキン</t>
    </rPh>
    <rPh sb="650" eb="652">
      <t>キュウヨ</t>
    </rPh>
    <rPh sb="652" eb="654">
      <t>ソウガク</t>
    </rPh>
    <rPh sb="672" eb="675">
      <t>ニュウショクリツ</t>
    </rPh>
    <rPh sb="684" eb="687">
      <t>ゾウゲンリツ</t>
    </rPh>
    <rPh sb="701" eb="704">
      <t>ゾウゲンリツ</t>
    </rPh>
    <rPh sb="717" eb="719">
      <t>ジッシツ</t>
    </rPh>
    <rPh sb="719" eb="721">
      <t>チンギン</t>
    </rPh>
    <rPh sb="721" eb="723">
      <t>シスウ</t>
    </rPh>
    <rPh sb="729" eb="732">
      <t>ソウムショウ</t>
    </rPh>
    <rPh sb="733" eb="734">
      <t>オコナ</t>
    </rPh>
    <rPh sb="739" eb="742">
      <t>ショウヒシャ</t>
    </rPh>
    <rPh sb="746" eb="748">
      <t>シスウ</t>
    </rPh>
    <rPh sb="750" eb="753">
      <t>アキタシ</t>
    </rPh>
    <rPh sb="754" eb="756">
      <t>スウチ</t>
    </rPh>
    <rPh sb="757" eb="759">
      <t>シヨウ</t>
    </rPh>
    <rPh sb="761" eb="763">
      <t>サンシュツ</t>
    </rPh>
    <phoneticPr fontId="2"/>
  </si>
  <si>
    <t>7月</t>
    <rPh sb="1" eb="2">
      <t>ツキ</t>
    </rPh>
    <phoneticPr fontId="2"/>
  </si>
  <si>
    <t>6月</t>
  </si>
  <si>
    <t>8月</t>
    <rPh sb="1" eb="2">
      <t>ツキ</t>
    </rPh>
    <phoneticPr fontId="2"/>
  </si>
  <si>
    <t>・平成22年=100</t>
    <rPh sb="1" eb="3">
      <t>ヘイセイ</t>
    </rPh>
    <rPh sb="5" eb="6">
      <t>ネン</t>
    </rPh>
    <phoneticPr fontId="2"/>
  </si>
  <si>
    <t>平成22年</t>
  </si>
  <si>
    <t>平成23年</t>
  </si>
  <si>
    <t>平成24年</t>
  </si>
  <si>
    <t>平成25年</t>
    <phoneticPr fontId="2"/>
  </si>
  <si>
    <t>・「秋田県企業倒産状況」による。（負債額1,000万円以上）</t>
    <rPh sb="2" eb="5">
      <t>アキタケン</t>
    </rPh>
    <rPh sb="5" eb="7">
      <t>キギョウ</t>
    </rPh>
    <rPh sb="7" eb="9">
      <t>トウサン</t>
    </rPh>
    <rPh sb="9" eb="11">
      <t>ジョウキョウ</t>
    </rPh>
    <phoneticPr fontId="2"/>
  </si>
  <si>
    <t>平成26年1月</t>
    <rPh sb="0" eb="2">
      <t>ヘイセイ</t>
    </rPh>
    <rPh sb="4" eb="5">
      <t>ネン</t>
    </rPh>
    <phoneticPr fontId="2"/>
  </si>
  <si>
    <r>
      <rPr>
        <b/>
        <sz val="22"/>
        <rFont val="ＭＳ Ｐゴシック"/>
        <family val="3"/>
        <charset val="128"/>
      </rPr>
      <t>統計情報あきた</t>
    </r>
    <r>
      <rPr>
        <b/>
        <sz val="18"/>
        <rFont val="ＭＳ Ｐゴシック"/>
        <family val="3"/>
        <charset val="128"/>
      </rPr>
      <t>　―秋田県の主な統計指標</t>
    </r>
    <r>
      <rPr>
        <b/>
        <sz val="14"/>
        <rFont val="ＭＳ Ｐゴシック"/>
        <family val="3"/>
        <charset val="128"/>
      </rPr>
      <t>（人口・世帯）</t>
    </r>
    <r>
      <rPr>
        <b/>
        <sz val="18"/>
        <rFont val="ＭＳ Ｐゴシック"/>
        <family val="3"/>
        <charset val="128"/>
      </rPr>
      <t>―</t>
    </r>
    <rPh sb="0" eb="2">
      <t>トウケイ</t>
    </rPh>
    <rPh sb="2" eb="4">
      <t>ジョウホウ</t>
    </rPh>
    <rPh sb="9" eb="12">
      <t>アキタケン</t>
    </rPh>
    <rPh sb="13" eb="14">
      <t>オモ</t>
    </rPh>
    <rPh sb="15" eb="17">
      <t>トウケイ</t>
    </rPh>
    <rPh sb="17" eb="19">
      <t>シヒョウ</t>
    </rPh>
    <rPh sb="20" eb="22">
      <t>ジンコウ</t>
    </rPh>
    <rPh sb="23" eb="25">
      <t>セタイ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</si>
  <si>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（賃金・雇用）</t>
    </r>
    <r>
      <rPr>
        <b/>
        <sz val="18"/>
        <rFont val="ＭＳ Ｐゴシック"/>
        <family val="3"/>
        <charset val="128"/>
      </rPr>
      <t>―</t>
    </r>
    <rPh sb="12" eb="14">
      <t>チンギン</t>
    </rPh>
    <rPh sb="15" eb="17">
      <t>コヨウ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</si>
  <si>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（物価・家計・生産指数）</t>
    </r>
    <r>
      <rPr>
        <b/>
        <sz val="18"/>
        <rFont val="ＭＳ Ｐゴシック"/>
        <family val="3"/>
        <charset val="128"/>
      </rPr>
      <t>―</t>
    </r>
    <rPh sb="1" eb="4">
      <t>アキタケン</t>
    </rPh>
    <rPh sb="5" eb="6">
      <t>オモ</t>
    </rPh>
    <rPh sb="7" eb="9">
      <t>トウケイ</t>
    </rPh>
    <rPh sb="9" eb="11">
      <t>シヒョウ</t>
    </rPh>
    <rPh sb="12" eb="14">
      <t>ブッカ</t>
    </rPh>
    <rPh sb="15" eb="17">
      <t>カケイ</t>
    </rPh>
    <rPh sb="18" eb="20">
      <t>セイサン</t>
    </rPh>
    <rPh sb="20" eb="22">
      <t>シスウ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</si>
  <si>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（企業倒産・販売・建築・電力）</t>
    </r>
    <r>
      <rPr>
        <b/>
        <sz val="18"/>
        <rFont val="ＭＳ Ｐゴシック"/>
        <family val="3"/>
        <charset val="128"/>
      </rPr>
      <t>―</t>
    </r>
    <rPh sb="1" eb="4">
      <t>アキタケン</t>
    </rPh>
    <rPh sb="5" eb="6">
      <t>オモ</t>
    </rPh>
    <rPh sb="7" eb="9">
      <t>トウケイ</t>
    </rPh>
    <rPh sb="9" eb="11">
      <t>シヒョウ</t>
    </rPh>
    <rPh sb="12" eb="14">
      <t>キギョウ</t>
    </rPh>
    <rPh sb="14" eb="16">
      <t>トウサン</t>
    </rPh>
    <rPh sb="17" eb="19">
      <t>ハンバイ</t>
    </rPh>
    <rPh sb="20" eb="22">
      <t>ケンチク</t>
    </rPh>
    <rPh sb="23" eb="25">
      <t>デンリョク</t>
    </rPh>
    <phoneticPr fontId="2"/>
  </si>
  <si>
    <t>平成26年 1月</t>
    <rPh sb="0" eb="2">
      <t>ヘイセイ</t>
    </rPh>
    <rPh sb="4" eb="5">
      <t>ネン</t>
    </rPh>
    <phoneticPr fontId="2"/>
  </si>
  <si>
    <t>・各年・各月は「労働市場年報」「秋田県内の一般職業紹介状況」による。
・各年の期間単位は年度（4月～3月）である。
・新規求職、新規求人（県内）はパートを含む全数（原数値）である。
・有効求人倍率はパートを含む全数で、各月は季節調整値、各年度は原数値である。
・季節調整値は原数値から季節的な動き（季節要素）取り除いた数値のことで、一暦年終了ごと過去に遡って再調整している。（平成25年12月以前の数値は改訂済）
・有効求人倍率秋田県・全国の対前月比増減率は　対前月差、
対前年同月比増減率は対前年同月差である。
　　　　　　　　　　　　　　　　　　　　　　　　　　　　　　　　　　　　　　　　　　　　　　　　　　　　　　　　　　　　　　　　　　　　　　　　　　　</t>
    <rPh sb="77" eb="78">
      <t>フク</t>
    </rPh>
    <rPh sb="82" eb="83">
      <t>ゲン</t>
    </rPh>
    <rPh sb="83" eb="85">
      <t>スウチ</t>
    </rPh>
    <rPh sb="109" eb="111">
      <t>カクツキ</t>
    </rPh>
    <rPh sb="204" eb="205">
      <t>ズ</t>
    </rPh>
    <rPh sb="208" eb="210">
      <t>ユウコウ</t>
    </rPh>
    <rPh sb="210" eb="212">
      <t>キュウジン</t>
    </rPh>
    <rPh sb="212" eb="214">
      <t>バイリツ</t>
    </rPh>
    <rPh sb="214" eb="217">
      <t>アキタケン</t>
    </rPh>
    <rPh sb="218" eb="220">
      <t>ゼンコク</t>
    </rPh>
    <rPh sb="221" eb="222">
      <t>タイ</t>
    </rPh>
    <rPh sb="241" eb="242">
      <t>ヒ</t>
    </rPh>
    <rPh sb="251" eb="252">
      <t>サ</t>
    </rPh>
    <phoneticPr fontId="2"/>
  </si>
  <si>
    <t>※国勢調査(10月1日)。世帯数、人口総数は国勢調査の確定値</t>
  </si>
  <si>
    <t>◎総務省統計局推計(10月1日)</t>
  </si>
  <si>
    <t>☆県推計(10月1日)</t>
  </si>
  <si>
    <t>各月の人口総数、世帯数は県推計(各月1日)</t>
  </si>
  <si>
    <t>前月1日～末日までの合計。　(外国人を含む。)</t>
    <phoneticPr fontId="2"/>
  </si>
  <si>
    <t>出生・死亡・転入・転出は外国人を含まない。）</t>
    <rPh sb="0" eb="2">
      <t>シュッセイ</t>
    </rPh>
    <rPh sb="3" eb="5">
      <t>シボウ</t>
    </rPh>
    <rPh sb="6" eb="8">
      <t>テンニュウ</t>
    </rPh>
    <rPh sb="9" eb="11">
      <t>テンシュツ</t>
    </rPh>
    <rPh sb="12" eb="14">
      <t>ガイコク</t>
    </rPh>
    <rPh sb="14" eb="15">
      <t>ジン</t>
    </rPh>
    <rPh sb="16" eb="17">
      <t>フク</t>
    </rPh>
    <phoneticPr fontId="2"/>
  </si>
  <si>
    <t>前年10月～当該年9月までの合計。（外国人を含む。ただし</t>
    <rPh sb="18" eb="21">
      <t>ガイコクジン</t>
    </rPh>
    <rPh sb="22" eb="23">
      <t>フク</t>
    </rPh>
    <phoneticPr fontId="2"/>
  </si>
  <si>
    <t>3　各年の自然動態・社会動態：総務省統計局「人口推計」</t>
    <rPh sb="2" eb="4">
      <t>カクネン</t>
    </rPh>
    <rPh sb="22" eb="24">
      <t>ジンコウ</t>
    </rPh>
    <rPh sb="24" eb="26">
      <t>スイケイ</t>
    </rPh>
    <phoneticPr fontId="2"/>
  </si>
  <si>
    <t>4 　各月の自然動態、社会動態：「秋田県年齢別人口流動調査」</t>
    <rPh sb="3" eb="5">
      <t>カクツキ</t>
    </rPh>
    <rPh sb="6" eb="8">
      <t>シゼン</t>
    </rPh>
    <rPh sb="8" eb="10">
      <t>ドウタイ</t>
    </rPh>
    <rPh sb="11" eb="13">
      <t>シャカイ</t>
    </rPh>
    <rPh sb="13" eb="15">
      <t>ドウタイ</t>
    </rPh>
    <rPh sb="22" eb="23">
      <t>ベツ</t>
    </rPh>
    <rPh sb="23" eb="25">
      <t>ジンコウ</t>
    </rPh>
    <rPh sb="25" eb="27">
      <t>リュウドウ</t>
    </rPh>
    <rPh sb="27" eb="29">
      <t>チョウサ</t>
    </rPh>
    <phoneticPr fontId="2"/>
  </si>
  <si>
    <t>２　各月の人口総数、世帯数：県推計(各月1日)</t>
  </si>
  <si>
    <t>※国勢調査(10月1日)(確定値)</t>
    <phoneticPr fontId="2"/>
  </si>
  <si>
    <t>「－」該当なし  「X」秘匿値  「…」不詳  「△」マイナス  「p」速報値  「r」修正値</t>
  </si>
  <si>
    <t>１　各年度の世帯数、人口総数：</t>
    <rPh sb="2" eb="5">
      <t>カクネンド</t>
    </rPh>
    <rPh sb="6" eb="9">
      <t>セタイスウ</t>
    </rPh>
    <rPh sb="10" eb="12">
      <t>ジンコウ</t>
    </rPh>
    <rPh sb="12" eb="14">
      <t>ソウスウ</t>
    </rPh>
    <phoneticPr fontId="2"/>
  </si>
  <si>
    <t>東京商工リサーチ秋田支店</t>
    <rPh sb="0" eb="2">
      <t>トウキョウ</t>
    </rPh>
    <rPh sb="2" eb="4">
      <t>ショウコウ</t>
    </rPh>
    <rPh sb="8" eb="10">
      <t>アキタ</t>
    </rPh>
    <rPh sb="10" eb="12">
      <t>シテン</t>
    </rPh>
    <phoneticPr fontId="2"/>
  </si>
  <si>
    <t>-</t>
    <phoneticPr fontId="2"/>
  </si>
  <si>
    <t>2月</t>
    <phoneticPr fontId="2"/>
  </si>
  <si>
    <t>平成26年1月</t>
  </si>
  <si>
    <t>2月</t>
  </si>
  <si>
    <t>平成25年3月</t>
    <rPh sb="0" eb="2">
      <t>ヘイセイ</t>
    </rPh>
    <rPh sb="4" eb="5">
      <t>ネン</t>
    </rPh>
    <rPh sb="6" eb="7">
      <t>ツキ</t>
    </rPh>
    <phoneticPr fontId="2"/>
  </si>
  <si>
    <t>3月</t>
    <phoneticPr fontId="2"/>
  </si>
  <si>
    <t>12月</t>
    <phoneticPr fontId="2"/>
  </si>
  <si>
    <t>平成25年2月</t>
    <rPh sb="0" eb="2">
      <t>ヘイセイ</t>
    </rPh>
    <rPh sb="4" eb="5">
      <t>ネン</t>
    </rPh>
    <rPh sb="6" eb="7">
      <t>ガツ</t>
    </rPh>
    <phoneticPr fontId="2"/>
  </si>
  <si>
    <t>平成25年</t>
    <rPh sb="0" eb="2">
      <t>ヘイセイ</t>
    </rPh>
    <rPh sb="4" eb="5">
      <t>ネン</t>
    </rPh>
    <phoneticPr fontId="2"/>
  </si>
  <si>
    <t>平成25年2月</t>
    <rPh sb="0" eb="2">
      <t>ヘイセイ</t>
    </rPh>
    <rPh sb="4" eb="5">
      <t>ネン</t>
    </rPh>
    <rPh sb="6" eb="7">
      <t>ツキ</t>
    </rPh>
    <phoneticPr fontId="2"/>
  </si>
  <si>
    <t>p</t>
    <phoneticPr fontId="2"/>
  </si>
  <si>
    <t>◎6,504</t>
  </si>
  <si>
    <t>◎14,821</t>
  </si>
  <si>
    <t>◎△8,320</t>
  </si>
  <si>
    <t>◎12,469</t>
  </si>
  <si>
    <t>◎15,979</t>
  </si>
  <si>
    <t>◎△3,777</t>
  </si>
  <si>
    <t>平成25年</t>
  </si>
  <si>
    <t>◎6,230</t>
    <phoneticPr fontId="2"/>
  </si>
  <si>
    <t>◎14,972</t>
    <phoneticPr fontId="2"/>
  </si>
  <si>
    <t>◎△8,749</t>
    <phoneticPr fontId="2"/>
  </si>
  <si>
    <t>◎12,197</t>
    <phoneticPr fontId="2"/>
  </si>
  <si>
    <t>◎16,455</t>
    <phoneticPr fontId="2"/>
  </si>
  <si>
    <t>◎△3,768</t>
    <phoneticPr fontId="2"/>
  </si>
  <si>
    <t>（平成26年 4月18日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</si>
</sst>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#,##0;&quot;△ &quot;#,##0"/>
    <numFmt numFmtId="178" formatCode="#,##0.0;&quot;△ &quot;#,##0.0"/>
    <numFmt numFmtId="179" formatCode="0.0;&quot;△ &quot;0.0"/>
    <numFmt numFmtId="180" formatCode="#,##0.00;&quot;△ &quot;#,##0.00"/>
    <numFmt numFmtId="181" formatCode="0.00;&quot;△ &quot;0.00"/>
    <numFmt numFmtId="182" formatCode="[$-411]ggge&quot;年&quot;m&quot;月&quot;d&quot;日&quot;;@"/>
    <numFmt numFmtId="183" formatCode="[$-411]ge\.m\.d;@"/>
    <numFmt numFmtId="184" formatCode="0.0%"/>
    <numFmt numFmtId="185" formatCode="#,##0.000000000000000;[Red]\-#,##0.000000000000000"/>
    <numFmt numFmtId="186" formatCode="#,##0.0000000000000000;[Red]\-#,##0.000000000000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78" fontId="4" fillId="0" borderId="1">
      <alignment vertical="center"/>
    </xf>
    <xf numFmtId="38" fontId="1" fillId="0" borderId="0" applyFont="0" applyFill="0" applyBorder="0" applyAlignment="0" applyProtection="0"/>
  </cellStyleXfs>
  <cellXfs count="451">
    <xf numFmtId="0" fontId="0" fillId="0" borderId="0" xfId="0"/>
    <xf numFmtId="38" fontId="3" fillId="0" borderId="0" xfId="2" applyFont="1" applyFill="1" applyAlignment="1"/>
    <xf numFmtId="38" fontId="3" fillId="0" borderId="0" xfId="2" applyFont="1" applyFill="1"/>
    <xf numFmtId="38" fontId="5" fillId="0" borderId="0" xfId="2" applyFont="1" applyFill="1"/>
    <xf numFmtId="38" fontId="3" fillId="0" borderId="0" xfId="2" applyFont="1" applyFill="1" applyAlignment="1">
      <alignment horizontal="right"/>
    </xf>
    <xf numFmtId="49" fontId="3" fillId="0" borderId="0" xfId="2" applyNumberFormat="1" applyFont="1" applyFill="1"/>
    <xf numFmtId="38" fontId="6" fillId="0" borderId="0" xfId="2" applyFont="1" applyFill="1" applyAlignment="1">
      <alignment horizontal="centerContinuous"/>
    </xf>
    <xf numFmtId="38" fontId="4" fillId="0" borderId="0" xfId="2" applyFont="1" applyFill="1" applyAlignment="1">
      <alignment horizontal="centerContinuous"/>
    </xf>
    <xf numFmtId="38" fontId="4" fillId="0" borderId="0" xfId="2" applyFont="1" applyFill="1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centerContinuous" vertical="center"/>
    </xf>
    <xf numFmtId="38" fontId="4" fillId="0" borderId="0" xfId="2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6" fillId="0" borderId="0" xfId="2" applyFont="1" applyFill="1" applyAlignment="1">
      <alignment vertical="center"/>
    </xf>
    <xf numFmtId="177" fontId="4" fillId="0" borderId="0" xfId="2" applyNumberFormat="1" applyFont="1" applyFill="1" applyAlignment="1">
      <alignment vertical="center"/>
    </xf>
    <xf numFmtId="40" fontId="4" fillId="0" borderId="0" xfId="2" applyNumberFormat="1" applyFont="1" applyFill="1" applyAlignment="1">
      <alignment vertical="center"/>
    </xf>
    <xf numFmtId="179" fontId="4" fillId="0" borderId="0" xfId="2" applyNumberFormat="1" applyFont="1" applyFill="1" applyAlignment="1">
      <alignment vertical="center"/>
    </xf>
    <xf numFmtId="38" fontId="3" fillId="0" borderId="0" xfId="2" applyFont="1" applyFill="1" applyAlignment="1">
      <alignment shrinkToFit="1"/>
    </xf>
    <xf numFmtId="38" fontId="9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centerContinuous" vertical="center" shrinkToFit="1"/>
    </xf>
    <xf numFmtId="38" fontId="7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38" fontId="4" fillId="2" borderId="0" xfId="2" applyFont="1" applyFill="1" applyAlignment="1">
      <alignment vertical="center"/>
    </xf>
    <xf numFmtId="177" fontId="4" fillId="2" borderId="0" xfId="2" applyNumberFormat="1" applyFont="1" applyFill="1" applyAlignment="1">
      <alignment vertical="center"/>
    </xf>
    <xf numFmtId="180" fontId="4" fillId="2" borderId="0" xfId="2" applyNumberFormat="1" applyFont="1" applyFill="1" applyAlignment="1">
      <alignment vertical="center"/>
    </xf>
    <xf numFmtId="179" fontId="4" fillId="2" borderId="0" xfId="2" applyNumberFormat="1" applyFont="1" applyFill="1" applyAlignment="1">
      <alignment vertical="center"/>
    </xf>
    <xf numFmtId="178" fontId="4" fillId="2" borderId="0" xfId="2" applyNumberFormat="1" applyFont="1" applyFill="1" applyBorder="1" applyAlignment="1">
      <alignment horizontal="right" vertical="center"/>
    </xf>
    <xf numFmtId="180" fontId="4" fillId="2" borderId="0" xfId="2" applyNumberFormat="1" applyFont="1" applyFill="1" applyBorder="1" applyAlignment="1">
      <alignment horizontal="right" vertical="center"/>
    </xf>
    <xf numFmtId="178" fontId="4" fillId="2" borderId="0" xfId="2" applyNumberFormat="1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2" xfId="2" applyFont="1" applyFill="1" applyBorder="1" applyAlignment="1">
      <alignment vertical="center"/>
    </xf>
    <xf numFmtId="38" fontId="16" fillId="0" borderId="0" xfId="2" applyFont="1" applyFill="1" applyAlignment="1">
      <alignment vertical="center" shrinkToFit="1"/>
    </xf>
    <xf numFmtId="38" fontId="17" fillId="0" borderId="0" xfId="2" applyFont="1" applyFill="1" applyAlignment="1">
      <alignment vertical="center"/>
    </xf>
    <xf numFmtId="182" fontId="16" fillId="0" borderId="0" xfId="2" applyNumberFormat="1" applyFont="1" applyFill="1" applyAlignment="1">
      <alignment vertical="center"/>
    </xf>
    <xf numFmtId="182" fontId="16" fillId="0" borderId="2" xfId="2" applyNumberFormat="1" applyFont="1" applyFill="1" applyBorder="1" applyAlignment="1">
      <alignment horizontal="left" vertical="center"/>
    </xf>
    <xf numFmtId="38" fontId="18" fillId="0" borderId="3" xfId="2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vertical="center"/>
    </xf>
    <xf numFmtId="38" fontId="17" fillId="0" borderId="5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Continuous" vertical="center"/>
    </xf>
    <xf numFmtId="38" fontId="18" fillId="0" borderId="6" xfId="2" applyFont="1" applyFill="1" applyBorder="1" applyAlignment="1">
      <alignment horizontal="centerContinuous" vertical="center"/>
    </xf>
    <xf numFmtId="38" fontId="18" fillId="0" borderId="7" xfId="2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38" fontId="18" fillId="0" borderId="9" xfId="2" applyFont="1" applyFill="1" applyBorder="1" applyAlignment="1">
      <alignment vertical="center"/>
    </xf>
    <xf numFmtId="38" fontId="18" fillId="0" borderId="10" xfId="2" applyFont="1" applyFill="1" applyBorder="1" applyAlignment="1">
      <alignment vertical="center" shrinkToFit="1"/>
    </xf>
    <xf numFmtId="38" fontId="17" fillId="0" borderId="11" xfId="2" applyFont="1" applyFill="1" applyBorder="1" applyAlignment="1">
      <alignment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12" xfId="2" applyFont="1" applyFill="1" applyBorder="1" applyAlignment="1">
      <alignment vertical="center"/>
    </xf>
    <xf numFmtId="38" fontId="18" fillId="0" borderId="13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 shrinkToFit="1"/>
    </xf>
    <xf numFmtId="38" fontId="17" fillId="0" borderId="5" xfId="2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right" vertical="center"/>
    </xf>
    <xf numFmtId="38" fontId="18" fillId="0" borderId="15" xfId="2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center" vertical="center"/>
    </xf>
    <xf numFmtId="177" fontId="17" fillId="0" borderId="16" xfId="2" applyNumberFormat="1" applyFont="1" applyFill="1" applyBorder="1" applyAlignment="1">
      <alignment horizontal="right" vertical="center"/>
    </xf>
    <xf numFmtId="177" fontId="18" fillId="0" borderId="6" xfId="2" applyNumberFormat="1" applyFont="1" applyFill="1" applyBorder="1" applyAlignment="1">
      <alignment horizontal="right" vertical="center"/>
    </xf>
    <xf numFmtId="177" fontId="18" fillId="0" borderId="15" xfId="2" applyNumberFormat="1" applyFont="1" applyFill="1" applyBorder="1" applyAlignment="1">
      <alignment horizontal="right" vertical="center"/>
    </xf>
    <xf numFmtId="38" fontId="18" fillId="0" borderId="7" xfId="2" applyFont="1" applyFill="1" applyBorder="1" applyAlignment="1">
      <alignment horizontal="center" vertical="center"/>
    </xf>
    <xf numFmtId="38" fontId="18" fillId="0" borderId="8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right" vertical="center"/>
    </xf>
    <xf numFmtId="38" fontId="18" fillId="0" borderId="9" xfId="2" applyFont="1" applyFill="1" applyBorder="1" applyAlignment="1">
      <alignment horizontal="right" vertical="center" shrinkToFit="1"/>
    </xf>
    <xf numFmtId="177" fontId="17" fillId="0" borderId="11" xfId="2" applyNumberFormat="1" applyFont="1" applyFill="1" applyBorder="1" applyAlignment="1">
      <alignment horizontal="right" vertical="center"/>
    </xf>
    <xf numFmtId="177" fontId="18" fillId="0" borderId="10" xfId="2" applyNumberFormat="1" applyFont="1" applyFill="1" applyBorder="1" applyAlignment="1">
      <alignment horizontal="right" vertical="center"/>
    </xf>
    <xf numFmtId="177" fontId="18" fillId="0" borderId="17" xfId="2" applyNumberFormat="1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right" vertical="center" shrinkToFit="1"/>
    </xf>
    <xf numFmtId="177" fontId="17" fillId="0" borderId="6" xfId="2" applyNumberFormat="1" applyFont="1" applyFill="1" applyBorder="1" applyAlignment="1">
      <alignment horizontal="right" vertical="center"/>
    </xf>
    <xf numFmtId="38" fontId="19" fillId="0" borderId="14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177" fontId="17" fillId="0" borderId="14" xfId="2" applyNumberFormat="1" applyFont="1" applyFill="1" applyBorder="1" applyAlignment="1">
      <alignment horizontal="right" vertical="center"/>
    </xf>
    <xf numFmtId="38" fontId="18" fillId="0" borderId="16" xfId="2" applyFont="1" applyFill="1" applyBorder="1" applyAlignment="1">
      <alignment horizontal="right" vertical="center"/>
    </xf>
    <xf numFmtId="38" fontId="19" fillId="0" borderId="4" xfId="2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horizontal="right" vertical="center"/>
    </xf>
    <xf numFmtId="38" fontId="19" fillId="0" borderId="10" xfId="2" applyFont="1" applyFill="1" applyBorder="1" applyAlignment="1">
      <alignment horizontal="right" vertical="center" shrinkToFit="1"/>
    </xf>
    <xf numFmtId="38" fontId="19" fillId="0" borderId="16" xfId="2" applyFont="1" applyFill="1" applyBorder="1" applyAlignment="1">
      <alignment horizontal="right" vertical="center"/>
    </xf>
    <xf numFmtId="38" fontId="19" fillId="0" borderId="6" xfId="2" applyFont="1" applyFill="1" applyBorder="1" applyAlignment="1">
      <alignment horizontal="right" vertical="center"/>
    </xf>
    <xf numFmtId="177" fontId="19" fillId="0" borderId="6" xfId="2" applyNumberFormat="1" applyFont="1" applyFill="1" applyBorder="1" applyAlignment="1">
      <alignment horizontal="right" vertical="center"/>
    </xf>
    <xf numFmtId="177" fontId="19" fillId="0" borderId="15" xfId="2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horizontal="center" vertical="center" wrapText="1"/>
    </xf>
    <xf numFmtId="38" fontId="18" fillId="0" borderId="19" xfId="2" applyFont="1" applyFill="1" applyBorder="1" applyAlignment="1">
      <alignment horizontal="center" vertical="center" wrapText="1"/>
    </xf>
    <xf numFmtId="181" fontId="18" fillId="0" borderId="1" xfId="2" applyNumberFormat="1" applyFont="1" applyFill="1" applyBorder="1" applyAlignment="1">
      <alignment vertical="center" shrinkToFit="1"/>
    </xf>
    <xf numFmtId="179" fontId="17" fillId="0" borderId="1" xfId="2" applyNumberFormat="1" applyFont="1" applyFill="1" applyBorder="1" applyAlignment="1">
      <alignment horizontal="right" vertical="center"/>
    </xf>
    <xf numFmtId="179" fontId="18" fillId="0" borderId="1" xfId="2" applyNumberFormat="1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center" vertical="center" wrapText="1"/>
    </xf>
    <xf numFmtId="38" fontId="18" fillId="0" borderId="20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vertical="center"/>
    </xf>
    <xf numFmtId="38" fontId="17" fillId="0" borderId="15" xfId="2" applyFont="1" applyFill="1" applyBorder="1" applyAlignment="1">
      <alignment vertical="center"/>
    </xf>
    <xf numFmtId="38" fontId="17" fillId="0" borderId="14" xfId="2" applyFont="1" applyFill="1" applyBorder="1" applyAlignment="1">
      <alignment vertical="center"/>
    </xf>
    <xf numFmtId="38" fontId="18" fillId="0" borderId="21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vertical="center"/>
    </xf>
    <xf numFmtId="38" fontId="17" fillId="0" borderId="22" xfId="2" applyFont="1" applyFill="1" applyBorder="1" applyAlignment="1">
      <alignment vertical="center"/>
    </xf>
    <xf numFmtId="38" fontId="19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centerContinuous" vertical="center" shrinkToFit="1"/>
    </xf>
    <xf numFmtId="38" fontId="17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right" vertical="center"/>
    </xf>
    <xf numFmtId="38" fontId="20" fillId="0" borderId="0" xfId="2" applyFont="1" applyFill="1" applyAlignment="1">
      <alignment horizontal="right" vertical="center"/>
    </xf>
    <xf numFmtId="38" fontId="18" fillId="0" borderId="23" xfId="2" applyFont="1" applyFill="1" applyBorder="1" applyAlignment="1">
      <alignment horizontal="right" vertical="center"/>
    </xf>
    <xf numFmtId="38" fontId="18" fillId="0" borderId="24" xfId="2" applyFont="1" applyFill="1" applyBorder="1" applyAlignment="1">
      <alignment vertical="center"/>
    </xf>
    <xf numFmtId="38" fontId="17" fillId="0" borderId="6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vertical="center"/>
    </xf>
    <xf numFmtId="38" fontId="18" fillId="0" borderId="9" xfId="2" applyFont="1" applyFill="1" applyBorder="1" applyAlignment="1">
      <alignment horizontal="centerContinuous" vertical="center"/>
    </xf>
    <xf numFmtId="38" fontId="18" fillId="0" borderId="1" xfId="2" applyFont="1" applyFill="1" applyBorder="1" applyAlignment="1">
      <alignment horizontal="centerContinuous" vertical="center"/>
    </xf>
    <xf numFmtId="38" fontId="18" fillId="0" borderId="15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25" xfId="2" applyFont="1" applyFill="1" applyBorder="1" applyAlignment="1">
      <alignment vertical="center"/>
    </xf>
    <xf numFmtId="38" fontId="17" fillId="0" borderId="1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vertical="center"/>
    </xf>
    <xf numFmtId="38" fontId="18" fillId="0" borderId="17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vertical="center"/>
    </xf>
    <xf numFmtId="38" fontId="18" fillId="0" borderId="26" xfId="2" applyFont="1" applyFill="1" applyBorder="1" applyAlignment="1">
      <alignment horizontal="right" vertical="center"/>
    </xf>
    <xf numFmtId="38" fontId="18" fillId="0" borderId="16" xfId="2" applyNumberFormat="1" applyFont="1" applyFill="1" applyBorder="1" applyAlignment="1">
      <alignment horizontal="right" vertical="center"/>
    </xf>
    <xf numFmtId="40" fontId="18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horizontal="right" vertical="center"/>
    </xf>
    <xf numFmtId="40" fontId="18" fillId="0" borderId="14" xfId="2" applyNumberFormat="1" applyFont="1" applyFill="1" applyBorder="1" applyAlignment="1">
      <alignment vertical="center"/>
    </xf>
    <xf numFmtId="176" fontId="18" fillId="0" borderId="6" xfId="2" applyNumberFormat="1" applyFont="1" applyFill="1" applyBorder="1" applyAlignment="1">
      <alignment horizontal="right" vertical="center"/>
    </xf>
    <xf numFmtId="40" fontId="18" fillId="0" borderId="0" xfId="2" applyNumberFormat="1" applyFont="1" applyFill="1" applyBorder="1" applyAlignment="1">
      <alignment horizontal="right" vertical="center"/>
    </xf>
    <xf numFmtId="40" fontId="18" fillId="0" borderId="16" xfId="2" applyNumberFormat="1" applyFont="1" applyFill="1" applyBorder="1" applyAlignment="1">
      <alignment horizontal="right" vertical="center"/>
    </xf>
    <xf numFmtId="177" fontId="18" fillId="0" borderId="16" xfId="2" applyNumberFormat="1" applyFont="1" applyFill="1" applyBorder="1" applyAlignment="1">
      <alignment horizontal="right" vertical="center"/>
    </xf>
    <xf numFmtId="40" fontId="18" fillId="0" borderId="6" xfId="2" applyNumberFormat="1" applyFont="1" applyFill="1" applyBorder="1" applyAlignment="1">
      <alignment horizontal="right" vertical="center"/>
    </xf>
    <xf numFmtId="40" fontId="18" fillId="0" borderId="6" xfId="2" applyNumberFormat="1" applyFont="1" applyFill="1" applyBorder="1" applyAlignment="1">
      <alignment vertical="center"/>
    </xf>
    <xf numFmtId="176" fontId="18" fillId="0" borderId="10" xfId="2" applyNumberFormat="1" applyFont="1" applyFill="1" applyBorder="1" applyAlignment="1">
      <alignment horizontal="right" vertical="center"/>
    </xf>
    <xf numFmtId="38" fontId="18" fillId="0" borderId="24" xfId="2" applyFont="1" applyFill="1" applyBorder="1" applyAlignment="1">
      <alignment horizontal="right" vertical="center"/>
    </xf>
    <xf numFmtId="38" fontId="18" fillId="0" borderId="6" xfId="2" applyNumberFormat="1" applyFont="1" applyFill="1" applyBorder="1" applyAlignment="1">
      <alignment horizontal="right" vertical="center"/>
    </xf>
    <xf numFmtId="180" fontId="18" fillId="0" borderId="6" xfId="2" applyNumberFormat="1" applyFont="1" applyFill="1" applyBorder="1" applyAlignment="1">
      <alignment horizontal="right" vertical="center"/>
    </xf>
    <xf numFmtId="40" fontId="18" fillId="0" borderId="14" xfId="2" applyNumberFormat="1" applyFont="1" applyFill="1" applyBorder="1" applyAlignment="1">
      <alignment horizontal="right" vertical="center"/>
    </xf>
    <xf numFmtId="4" fontId="18" fillId="0" borderId="6" xfId="2" applyNumberFormat="1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vertical="center"/>
    </xf>
    <xf numFmtId="38" fontId="19" fillId="0" borderId="6" xfId="2" applyNumberFormat="1" applyFont="1" applyFill="1" applyBorder="1" applyAlignment="1">
      <alignment horizontal="right" vertical="center"/>
    </xf>
    <xf numFmtId="176" fontId="19" fillId="0" borderId="6" xfId="2" applyNumberFormat="1" applyFont="1" applyFill="1" applyBorder="1" applyAlignment="1">
      <alignment horizontal="right" vertical="center"/>
    </xf>
    <xf numFmtId="180" fontId="19" fillId="0" borderId="6" xfId="2" applyNumberFormat="1" applyFont="1" applyFill="1" applyBorder="1" applyAlignment="1">
      <alignment horizontal="right" vertical="center"/>
    </xf>
    <xf numFmtId="38" fontId="19" fillId="0" borderId="24" xfId="2" applyFont="1" applyFill="1" applyBorder="1" applyAlignment="1">
      <alignment horizontal="right" vertical="center"/>
    </xf>
    <xf numFmtId="40" fontId="19" fillId="0" borderId="0" xfId="2" applyNumberFormat="1" applyFont="1" applyFill="1" applyBorder="1" applyAlignment="1">
      <alignment horizontal="right" vertical="center"/>
    </xf>
    <xf numFmtId="40" fontId="19" fillId="0" borderId="14" xfId="2" applyNumberFormat="1" applyFont="1" applyFill="1" applyBorder="1" applyAlignment="1">
      <alignment horizontal="right" vertical="center"/>
    </xf>
    <xf numFmtId="4" fontId="19" fillId="0" borderId="6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vertical="center"/>
    </xf>
    <xf numFmtId="178" fontId="18" fillId="0" borderId="19" xfId="2" applyNumberFormat="1" applyFont="1" applyFill="1" applyBorder="1" applyAlignment="1">
      <alignment vertical="center"/>
    </xf>
    <xf numFmtId="178" fontId="18" fillId="0" borderId="1" xfId="2" applyNumberFormat="1" applyFont="1" applyFill="1" applyBorder="1" applyAlignment="1">
      <alignment vertical="center"/>
    </xf>
    <xf numFmtId="180" fontId="18" fillId="0" borderId="1" xfId="2" applyNumberFormat="1" applyFont="1" applyFill="1" applyBorder="1" applyAlignment="1">
      <alignment vertical="center"/>
    </xf>
    <xf numFmtId="178" fontId="18" fillId="0" borderId="27" xfId="2" applyNumberFormat="1" applyFont="1" applyFill="1" applyBorder="1" applyAlignment="1">
      <alignment vertical="center"/>
    </xf>
    <xf numFmtId="180" fontId="18" fillId="0" borderId="19" xfId="2" applyNumberFormat="1" applyFont="1" applyFill="1" applyBorder="1" applyAlignment="1">
      <alignment vertical="center"/>
    </xf>
    <xf numFmtId="38" fontId="18" fillId="0" borderId="24" xfId="2" applyFont="1" applyFill="1" applyBorder="1" applyAlignment="1">
      <alignment horizontal="center" vertical="center" wrapText="1"/>
    </xf>
    <xf numFmtId="178" fontId="18" fillId="0" borderId="6" xfId="2" applyNumberFormat="1" applyFont="1" applyFill="1" applyBorder="1" applyAlignment="1">
      <alignment vertical="center"/>
    </xf>
    <xf numFmtId="180" fontId="18" fillId="0" borderId="6" xfId="2" applyNumberFormat="1" applyFont="1" applyFill="1" applyBorder="1" applyAlignment="1">
      <alignment vertical="center"/>
    </xf>
    <xf numFmtId="38" fontId="18" fillId="0" borderId="18" xfId="2" applyFont="1" applyFill="1" applyBorder="1" applyAlignment="1">
      <alignment horizontal="center" vertical="center"/>
    </xf>
    <xf numFmtId="38" fontId="18" fillId="0" borderId="28" xfId="2" applyFont="1" applyFill="1" applyBorder="1" applyAlignment="1">
      <alignment horizontal="center" vertical="center"/>
    </xf>
    <xf numFmtId="38" fontId="18" fillId="0" borderId="24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vertical="center"/>
    </xf>
    <xf numFmtId="38" fontId="21" fillId="0" borderId="4" xfId="2" applyFont="1" applyFill="1" applyBorder="1" applyAlignment="1">
      <alignment horizontal="centerContinuous" vertical="center"/>
    </xf>
    <xf numFmtId="38" fontId="21" fillId="0" borderId="21" xfId="2" applyFont="1" applyFill="1" applyBorder="1" applyAlignment="1">
      <alignment horizontal="centerContinuous" vertical="center"/>
    </xf>
    <xf numFmtId="0" fontId="22" fillId="0" borderId="2" xfId="0" applyFont="1" applyFill="1" applyBorder="1" applyAlignment="1">
      <alignment vertical="center"/>
    </xf>
    <xf numFmtId="38" fontId="18" fillId="0" borderId="29" xfId="2" applyFont="1" applyFill="1" applyBorder="1" applyAlignment="1">
      <alignment horizontal="centerContinuous" vertical="center"/>
    </xf>
    <xf numFmtId="38" fontId="18" fillId="0" borderId="30" xfId="2" applyFont="1" applyFill="1" applyBorder="1" applyAlignment="1">
      <alignment horizontal="centerContinuous" vertical="center"/>
    </xf>
    <xf numFmtId="38" fontId="18" fillId="0" borderId="19" xfId="2" applyFont="1" applyFill="1" applyBorder="1" applyAlignment="1">
      <alignment horizontal="centerContinuous" vertical="center"/>
    </xf>
    <xf numFmtId="0" fontId="22" fillId="0" borderId="1" xfId="0" applyFont="1" applyFill="1" applyBorder="1" applyAlignment="1">
      <alignment horizontal="centerContinuous" vertical="center"/>
    </xf>
    <xf numFmtId="38" fontId="18" fillId="0" borderId="12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Continuous" vertical="center"/>
    </xf>
    <xf numFmtId="38" fontId="18" fillId="0" borderId="16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Continuous" vertical="center" wrapText="1"/>
    </xf>
    <xf numFmtId="38" fontId="18" fillId="0" borderId="9" xfId="2" applyFont="1" applyFill="1" applyBorder="1" applyAlignment="1">
      <alignment horizontal="center" vertical="center"/>
    </xf>
    <xf numFmtId="38" fontId="18" fillId="0" borderId="17" xfId="2" applyFont="1" applyFill="1" applyBorder="1" applyAlignment="1">
      <alignment horizontal="right" vertical="center"/>
    </xf>
    <xf numFmtId="38" fontId="18" fillId="0" borderId="13" xfId="2" applyFont="1" applyFill="1" applyBorder="1" applyAlignment="1">
      <alignment vertical="center"/>
    </xf>
    <xf numFmtId="38" fontId="18" fillId="0" borderId="31" xfId="2" applyFont="1" applyFill="1" applyBorder="1" applyAlignment="1">
      <alignment vertical="center"/>
    </xf>
    <xf numFmtId="176" fontId="18" fillId="0" borderId="16" xfId="2" applyNumberFormat="1" applyFont="1" applyFill="1" applyBorder="1" applyAlignment="1">
      <alignment horizontal="right" vertical="center"/>
    </xf>
    <xf numFmtId="178" fontId="18" fillId="0" borderId="6" xfId="2" applyNumberFormat="1" applyFont="1" applyFill="1" applyBorder="1" applyAlignment="1">
      <alignment horizontal="right" vertical="center"/>
    </xf>
    <xf numFmtId="179" fontId="18" fillId="0" borderId="14" xfId="2" applyNumberFormat="1" applyFont="1" applyFill="1" applyBorder="1" applyAlignment="1">
      <alignment vertical="center"/>
    </xf>
    <xf numFmtId="179" fontId="18" fillId="0" borderId="6" xfId="2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vertical="center"/>
    </xf>
    <xf numFmtId="179" fontId="18" fillId="0" borderId="15" xfId="2" applyNumberFormat="1" applyFont="1" applyFill="1" applyBorder="1" applyAlignment="1">
      <alignment horizontal="right" vertical="center"/>
    </xf>
    <xf numFmtId="178" fontId="18" fillId="0" borderId="0" xfId="2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horizontal="right" vertical="center"/>
    </xf>
    <xf numFmtId="178" fontId="18" fillId="0" borderId="16" xfId="2" applyNumberFormat="1" applyFont="1" applyFill="1" applyBorder="1" applyAlignment="1">
      <alignment horizontal="right" vertical="center"/>
    </xf>
    <xf numFmtId="38" fontId="18" fillId="0" borderId="25" xfId="2" applyFont="1" applyFill="1" applyBorder="1" applyAlignment="1">
      <alignment horizontal="center" vertical="center"/>
    </xf>
    <xf numFmtId="178" fontId="18" fillId="0" borderId="16" xfId="2" applyNumberFormat="1" applyFont="1" applyFill="1" applyBorder="1" applyAlignment="1">
      <alignment vertical="center"/>
    </xf>
    <xf numFmtId="179" fontId="18" fillId="0" borderId="6" xfId="2" applyNumberFormat="1" applyFont="1" applyFill="1" applyBorder="1" applyAlignment="1" applyProtection="1">
      <alignment horizontal="right" vertical="center"/>
    </xf>
    <xf numFmtId="179" fontId="18" fillId="0" borderId="14" xfId="2" applyNumberFormat="1" applyFont="1" applyFill="1" applyBorder="1" applyAlignment="1">
      <alignment horizontal="center" vertical="center"/>
    </xf>
    <xf numFmtId="179" fontId="19" fillId="0" borderId="0" xfId="2" applyNumberFormat="1" applyFont="1" applyFill="1" applyBorder="1" applyAlignment="1">
      <alignment vertical="center"/>
    </xf>
    <xf numFmtId="178" fontId="18" fillId="0" borderId="32" xfId="2" applyNumberFormat="1" applyFont="1" applyFill="1" applyBorder="1" applyAlignment="1">
      <alignment horizontal="right" vertical="center"/>
    </xf>
    <xf numFmtId="179" fontId="18" fillId="0" borderId="19" xfId="2" applyNumberFormat="1" applyFont="1" applyFill="1" applyBorder="1" applyAlignment="1">
      <alignment vertical="center"/>
    </xf>
    <xf numFmtId="179" fontId="18" fillId="0" borderId="32" xfId="2" applyNumberFormat="1" applyFont="1" applyFill="1" applyBorder="1" applyAlignment="1">
      <alignment horizontal="right" vertical="center"/>
    </xf>
    <xf numFmtId="179" fontId="18" fillId="0" borderId="27" xfId="2" applyNumberFormat="1" applyFont="1" applyFill="1" applyBorder="1" applyAlignment="1">
      <alignment vertical="center"/>
    </xf>
    <xf numFmtId="178" fontId="18" fillId="0" borderId="33" xfId="2" applyNumberFormat="1" applyFont="1" applyFill="1" applyBorder="1" applyAlignment="1">
      <alignment vertical="center"/>
    </xf>
    <xf numFmtId="38" fontId="17" fillId="0" borderId="12" xfId="2" applyFont="1" applyFill="1" applyBorder="1" applyAlignment="1">
      <alignment vertical="center"/>
    </xf>
    <xf numFmtId="38" fontId="17" fillId="0" borderId="26" xfId="2" applyFont="1" applyFill="1" applyBorder="1" applyAlignment="1">
      <alignment vertical="center"/>
    </xf>
    <xf numFmtId="38" fontId="16" fillId="0" borderId="13" xfId="2" applyFont="1" applyFill="1" applyBorder="1" applyAlignment="1">
      <alignment vertical="center"/>
    </xf>
    <xf numFmtId="38" fontId="17" fillId="0" borderId="6" xfId="2" applyFont="1" applyFill="1" applyBorder="1" applyAlignment="1">
      <alignment vertical="center"/>
    </xf>
    <xf numFmtId="38" fontId="16" fillId="0" borderId="6" xfId="2" applyFont="1" applyFill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17" fillId="0" borderId="6" xfId="0" applyFont="1" applyFill="1" applyBorder="1" applyAlignment="1">
      <alignment vertical="top" shrinkToFit="1"/>
    </xf>
    <xf numFmtId="38" fontId="18" fillId="0" borderId="15" xfId="2" applyFont="1" applyFill="1" applyBorder="1" applyAlignment="1">
      <alignment vertical="center"/>
    </xf>
    <xf numFmtId="0" fontId="17" fillId="0" borderId="14" xfId="0" applyFont="1" applyFill="1" applyBorder="1" applyAlignment="1">
      <alignment vertical="top"/>
    </xf>
    <xf numFmtId="0" fontId="17" fillId="0" borderId="6" xfId="0" applyFont="1" applyFill="1" applyBorder="1" applyAlignment="1">
      <alignment vertical="top" wrapText="1"/>
    </xf>
    <xf numFmtId="38" fontId="16" fillId="0" borderId="24" xfId="2" applyFont="1" applyFill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7" fillId="0" borderId="0" xfId="0" applyFont="1" applyFill="1" applyBorder="1" applyAlignment="1"/>
    <xf numFmtId="0" fontId="17" fillId="0" borderId="14" xfId="0" applyFont="1" applyFill="1" applyBorder="1" applyAlignment="1">
      <alignment horizontal="left" vertical="top"/>
    </xf>
    <xf numFmtId="38" fontId="16" fillId="0" borderId="14" xfId="2" applyFont="1" applyFill="1" applyBorder="1" applyAlignment="1">
      <alignment vertical="center"/>
    </xf>
    <xf numFmtId="0" fontId="17" fillId="0" borderId="15" xfId="0" applyFont="1" applyFill="1" applyBorder="1" applyAlignment="1">
      <alignment vertical="top"/>
    </xf>
    <xf numFmtId="38" fontId="16" fillId="0" borderId="34" xfId="2" applyFont="1" applyFill="1" applyBorder="1" applyAlignment="1">
      <alignment vertical="center"/>
    </xf>
    <xf numFmtId="38" fontId="16" fillId="0" borderId="35" xfId="2" applyFont="1" applyFill="1" applyBorder="1" applyAlignment="1">
      <alignment horizontal="right" vertical="center"/>
    </xf>
    <xf numFmtId="38" fontId="16" fillId="0" borderId="36" xfId="2" applyFont="1" applyFill="1" applyBorder="1" applyAlignment="1">
      <alignment vertical="center"/>
    </xf>
    <xf numFmtId="0" fontId="17" fillId="0" borderId="35" xfId="0" applyFont="1" applyFill="1" applyBorder="1" applyAlignment="1">
      <alignment vertical="top" wrapText="1"/>
    </xf>
    <xf numFmtId="0" fontId="17" fillId="0" borderId="36" xfId="0" applyFont="1" applyFill="1" applyBorder="1" applyAlignment="1">
      <alignment vertical="top" wrapText="1"/>
    </xf>
    <xf numFmtId="38" fontId="16" fillId="0" borderId="35" xfId="2" applyFont="1" applyFill="1" applyBorder="1" applyAlignment="1">
      <alignment vertical="center"/>
    </xf>
    <xf numFmtId="0" fontId="17" fillId="0" borderId="22" xfId="0" applyFont="1" applyFill="1" applyBorder="1" applyAlignment="1">
      <alignment vertical="top"/>
    </xf>
    <xf numFmtId="38" fontId="18" fillId="0" borderId="0" xfId="2" applyFont="1" applyFill="1" applyAlignment="1">
      <alignment vertical="center"/>
    </xf>
    <xf numFmtId="38" fontId="18" fillId="0" borderId="37" xfId="2" applyFont="1" applyFill="1" applyBorder="1" applyAlignment="1">
      <alignment horizontal="center" vertical="center"/>
    </xf>
    <xf numFmtId="38" fontId="18" fillId="0" borderId="38" xfId="2" applyFont="1" applyFill="1" applyBorder="1" applyAlignment="1">
      <alignment horizontal="center" vertical="center"/>
    </xf>
    <xf numFmtId="38" fontId="18" fillId="0" borderId="39" xfId="2" applyFont="1" applyFill="1" applyBorder="1" applyAlignment="1">
      <alignment horizontal="centerContinuous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17" xfId="2" applyFont="1" applyFill="1" applyBorder="1" applyAlignment="1">
      <alignment vertical="center"/>
    </xf>
    <xf numFmtId="177" fontId="18" fillId="0" borderId="0" xfId="2" applyNumberFormat="1" applyFont="1" applyFill="1" applyBorder="1" applyAlignment="1">
      <alignment horizontal="right" vertical="center"/>
    </xf>
    <xf numFmtId="38" fontId="18" fillId="0" borderId="16" xfId="2" applyNumberFormat="1" applyFont="1" applyFill="1" applyBorder="1" applyAlignment="1">
      <alignment vertical="center"/>
    </xf>
    <xf numFmtId="38" fontId="19" fillId="0" borderId="10" xfId="2" applyFont="1" applyFill="1" applyBorder="1" applyAlignment="1">
      <alignment horizontal="right" vertical="center"/>
    </xf>
    <xf numFmtId="38" fontId="19" fillId="0" borderId="9" xfId="2" applyFont="1" applyFill="1" applyBorder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 vertical="center"/>
    </xf>
    <xf numFmtId="38" fontId="18" fillId="0" borderId="10" xfId="2" applyNumberFormat="1" applyFont="1" applyFill="1" applyBorder="1" applyAlignment="1">
      <alignment horizontal="right" vertical="center"/>
    </xf>
    <xf numFmtId="38" fontId="18" fillId="0" borderId="24" xfId="2" applyFont="1" applyFill="1" applyBorder="1" applyAlignment="1" applyProtection="1">
      <alignment horizontal="right" vertical="center"/>
      <protection locked="0"/>
    </xf>
    <xf numFmtId="38" fontId="18" fillId="0" borderId="6" xfId="2" applyFont="1" applyFill="1" applyBorder="1" applyAlignment="1" applyProtection="1">
      <alignment horizontal="right" vertical="center"/>
      <protection locked="0"/>
    </xf>
    <xf numFmtId="38" fontId="18" fillId="0" borderId="0" xfId="2" applyFont="1" applyFill="1" applyBorder="1" applyAlignment="1" applyProtection="1">
      <alignment horizontal="right" vertical="center"/>
      <protection locked="0"/>
    </xf>
    <xf numFmtId="177" fontId="18" fillId="0" borderId="0" xfId="2" applyNumberFormat="1" applyFont="1" applyFill="1" applyBorder="1" applyAlignment="1" applyProtection="1">
      <alignment horizontal="right" vertical="center"/>
      <protection locked="0"/>
    </xf>
    <xf numFmtId="38" fontId="18" fillId="0" borderId="16" xfId="2" applyNumberFormat="1" applyFont="1" applyFill="1" applyBorder="1" applyAlignment="1" applyProtection="1">
      <alignment vertical="center"/>
      <protection locked="0"/>
    </xf>
    <xf numFmtId="38" fontId="18" fillId="0" borderId="6" xfId="2" applyNumberFormat="1" applyFont="1" applyFill="1" applyBorder="1" applyAlignment="1" applyProtection="1">
      <alignment horizontal="right" vertical="center"/>
      <protection locked="0"/>
    </xf>
    <xf numFmtId="177" fontId="18" fillId="0" borderId="40" xfId="2" applyNumberFormat="1" applyFont="1" applyFill="1" applyBorder="1" applyAlignment="1" applyProtection="1">
      <alignment horizontal="right" vertical="center"/>
      <protection locked="0"/>
    </xf>
    <xf numFmtId="38" fontId="19" fillId="0" borderId="0" xfId="2" applyFont="1" applyFill="1" applyBorder="1" applyAlignment="1" applyProtection="1">
      <alignment horizontal="right" vertical="center"/>
      <protection locked="0"/>
    </xf>
    <xf numFmtId="177" fontId="19" fillId="0" borderId="0" xfId="2" applyNumberFormat="1" applyFont="1" applyFill="1" applyBorder="1" applyAlignment="1" applyProtection="1">
      <alignment horizontal="right" vertical="center"/>
      <protection locked="0"/>
    </xf>
    <xf numFmtId="38" fontId="19" fillId="0" borderId="6" xfId="2" applyNumberFormat="1" applyFont="1" applyFill="1" applyBorder="1" applyAlignment="1" applyProtection="1">
      <alignment horizontal="right" vertical="center"/>
      <protection locked="0"/>
    </xf>
    <xf numFmtId="38" fontId="19" fillId="0" borderId="6" xfId="2" applyFont="1" applyFill="1" applyBorder="1" applyAlignment="1" applyProtection="1">
      <alignment horizontal="right" vertical="center"/>
      <protection locked="0"/>
    </xf>
    <xf numFmtId="177" fontId="19" fillId="0" borderId="40" xfId="2" applyNumberFormat="1" applyFont="1" applyFill="1" applyBorder="1" applyAlignment="1" applyProtection="1">
      <alignment horizontal="right" vertical="center"/>
      <protection locked="0"/>
    </xf>
    <xf numFmtId="38" fontId="19" fillId="0" borderId="24" xfId="2" applyFont="1" applyFill="1" applyBorder="1" applyAlignment="1" applyProtection="1">
      <alignment horizontal="right" vertical="center"/>
      <protection locked="0"/>
    </xf>
    <xf numFmtId="38" fontId="19" fillId="0" borderId="16" xfId="2" applyNumberFormat="1" applyFont="1" applyFill="1" applyBorder="1" applyAlignment="1" applyProtection="1">
      <alignment vertical="center"/>
      <protection locked="0"/>
    </xf>
    <xf numFmtId="0" fontId="18" fillId="0" borderId="18" xfId="2" applyNumberFormat="1" applyFont="1" applyFill="1" applyBorder="1" applyAlignment="1">
      <alignment horizontal="center" vertical="center"/>
    </xf>
    <xf numFmtId="38" fontId="18" fillId="0" borderId="32" xfId="2" applyFont="1" applyFill="1" applyBorder="1" applyAlignment="1">
      <alignment horizontal="center" vertical="center" wrapText="1"/>
    </xf>
    <xf numFmtId="0" fontId="18" fillId="0" borderId="24" xfId="2" applyNumberFormat="1" applyFont="1" applyFill="1" applyBorder="1" applyAlignment="1">
      <alignment horizontal="center" vertical="center"/>
    </xf>
    <xf numFmtId="38" fontId="17" fillId="0" borderId="13" xfId="2" applyFont="1" applyFill="1" applyBorder="1" applyAlignment="1">
      <alignment vertical="center"/>
    </xf>
    <xf numFmtId="0" fontId="18" fillId="0" borderId="24" xfId="2" applyNumberFormat="1" applyFont="1" applyFill="1" applyBorder="1" applyAlignment="1">
      <alignment vertical="center"/>
    </xf>
    <xf numFmtId="38" fontId="17" fillId="0" borderId="14" xfId="2" applyFont="1" applyFill="1" applyBorder="1" applyAlignment="1">
      <alignment vertical="top"/>
    </xf>
    <xf numFmtId="38" fontId="17" fillId="0" borderId="15" xfId="2" applyFont="1" applyFill="1" applyBorder="1" applyAlignment="1">
      <alignment vertical="top" wrapText="1"/>
    </xf>
    <xf numFmtId="38" fontId="17" fillId="0" borderId="0" xfId="2" applyFont="1" applyFill="1" applyBorder="1" applyAlignment="1">
      <alignment vertical="top"/>
    </xf>
    <xf numFmtId="38" fontId="17" fillId="0" borderId="6" xfId="2" applyFont="1" applyFill="1" applyBorder="1" applyAlignment="1">
      <alignment vertical="top" wrapText="1"/>
    </xf>
    <xf numFmtId="0" fontId="17" fillId="0" borderId="14" xfId="0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38" fontId="16" fillId="0" borderId="0" xfId="2" applyFont="1" applyFill="1" applyBorder="1" applyAlignment="1">
      <alignment horizontal="centerContinuous" vertical="center"/>
    </xf>
    <xf numFmtId="38" fontId="16" fillId="0" borderId="15" xfId="2" applyFont="1" applyFill="1" applyBorder="1" applyAlignment="1">
      <alignment horizontal="centerContinuous" vertical="center"/>
    </xf>
    <xf numFmtId="0" fontId="22" fillId="0" borderId="14" xfId="0" applyFont="1" applyFill="1" applyBorder="1" applyAlignment="1">
      <alignment wrapText="1"/>
    </xf>
    <xf numFmtId="38" fontId="16" fillId="0" borderId="0" xfId="2" applyFont="1" applyFill="1" applyBorder="1"/>
    <xf numFmtId="38" fontId="16" fillId="0" borderId="15" xfId="2" applyFont="1" applyFill="1" applyBorder="1"/>
    <xf numFmtId="38" fontId="19" fillId="0" borderId="24" xfId="2" applyFont="1" applyFill="1" applyBorder="1" applyAlignment="1">
      <alignment horizontal="centerContinuous" vertical="center"/>
    </xf>
    <xf numFmtId="49" fontId="18" fillId="0" borderId="15" xfId="2" applyNumberFormat="1" applyFont="1" applyFill="1" applyBorder="1" applyAlignment="1">
      <alignment vertical="center"/>
    </xf>
    <xf numFmtId="38" fontId="19" fillId="0" borderId="34" xfId="2" applyFont="1" applyFill="1" applyBorder="1" applyAlignment="1">
      <alignment horizontal="centerContinuous" vertical="center"/>
    </xf>
    <xf numFmtId="0" fontId="22" fillId="0" borderId="35" xfId="0" applyFont="1" applyFill="1" applyBorder="1" applyAlignment="1">
      <alignment wrapText="1"/>
    </xf>
    <xf numFmtId="0" fontId="22" fillId="0" borderId="36" xfId="0" applyFont="1" applyFill="1" applyBorder="1" applyAlignment="1">
      <alignment wrapText="1"/>
    </xf>
    <xf numFmtId="38" fontId="18" fillId="0" borderId="2" xfId="2" applyFont="1" applyFill="1" applyBorder="1" applyAlignment="1">
      <alignment vertical="center"/>
    </xf>
    <xf numFmtId="49" fontId="18" fillId="0" borderId="22" xfId="2" applyNumberFormat="1" applyFont="1" applyFill="1" applyBorder="1" applyAlignment="1">
      <alignment vertical="center"/>
    </xf>
    <xf numFmtId="38" fontId="16" fillId="0" borderId="0" xfId="2" applyFont="1" applyFill="1"/>
    <xf numFmtId="179" fontId="8" fillId="2" borderId="0" xfId="2" applyNumberFormat="1" applyFont="1" applyFill="1" applyAlignment="1">
      <alignment vertical="center"/>
    </xf>
    <xf numFmtId="38" fontId="18" fillId="0" borderId="19" xfId="2" applyFont="1" applyFill="1" applyBorder="1" applyAlignment="1">
      <alignment horizontal="center" vertical="center"/>
    </xf>
    <xf numFmtId="38" fontId="18" fillId="0" borderId="29" xfId="2" applyFont="1" applyFill="1" applyBorder="1" applyAlignment="1">
      <alignment horizontal="center" vertical="center"/>
    </xf>
    <xf numFmtId="38" fontId="18" fillId="0" borderId="9" xfId="2" applyFont="1" applyFill="1" applyBorder="1" applyAlignment="1">
      <alignment horizontal="center" vertical="center"/>
    </xf>
    <xf numFmtId="38" fontId="18" fillId="0" borderId="14" xfId="2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/>
    </xf>
    <xf numFmtId="176" fontId="19" fillId="0" borderId="10" xfId="2" applyNumberFormat="1" applyFont="1" applyFill="1" applyBorder="1" applyAlignment="1">
      <alignment horizontal="right" vertical="center"/>
    </xf>
    <xf numFmtId="40" fontId="19" fillId="0" borderId="9" xfId="2" applyNumberFormat="1" applyFont="1" applyFill="1" applyBorder="1" applyAlignment="1">
      <alignment horizontal="right" vertical="center"/>
    </xf>
    <xf numFmtId="177" fontId="19" fillId="0" borderId="11" xfId="2" applyNumberFormat="1" applyFont="1" applyFill="1" applyBorder="1" applyAlignment="1">
      <alignment horizontal="right" vertical="center"/>
    </xf>
    <xf numFmtId="38" fontId="19" fillId="0" borderId="8" xfId="2" applyFont="1" applyFill="1" applyBorder="1" applyAlignment="1">
      <alignment horizontal="right" vertical="center"/>
    </xf>
    <xf numFmtId="40" fontId="19" fillId="0" borderId="10" xfId="2" applyNumberFormat="1" applyFont="1" applyFill="1" applyBorder="1" applyAlignment="1">
      <alignment horizontal="right" vertical="center"/>
    </xf>
    <xf numFmtId="40" fontId="19" fillId="0" borderId="10" xfId="2" applyNumberFormat="1" applyFont="1" applyFill="1" applyBorder="1" applyAlignment="1">
      <alignment vertical="center"/>
    </xf>
    <xf numFmtId="177" fontId="19" fillId="0" borderId="17" xfId="2" applyNumberFormat="1" applyFont="1" applyFill="1" applyBorder="1" applyAlignment="1">
      <alignment horizontal="right" vertical="center"/>
    </xf>
    <xf numFmtId="178" fontId="18" fillId="0" borderId="1" xfId="2" applyNumberFormat="1" applyFont="1" applyFill="1" applyBorder="1" applyAlignment="1">
      <alignment horizontal="right" vertical="center"/>
    </xf>
    <xf numFmtId="179" fontId="18" fillId="0" borderId="40" xfId="2" applyNumberFormat="1" applyFont="1" applyFill="1" applyBorder="1" applyAlignment="1">
      <alignment horizontal="right" vertical="center"/>
    </xf>
    <xf numFmtId="38" fontId="18" fillId="0" borderId="41" xfId="2" applyFont="1" applyFill="1" applyBorder="1" applyAlignment="1">
      <alignment horizontal="center" vertical="center"/>
    </xf>
    <xf numFmtId="38" fontId="18" fillId="0" borderId="31" xfId="2" applyFont="1" applyFill="1" applyBorder="1" applyAlignment="1">
      <alignment horizontal="right" vertical="center"/>
    </xf>
    <xf numFmtId="38" fontId="19" fillId="0" borderId="15" xfId="2" applyFont="1" applyFill="1" applyBorder="1" applyAlignment="1">
      <alignment horizontal="right" vertical="center"/>
    </xf>
    <xf numFmtId="38" fontId="18" fillId="0" borderId="26" xfId="2" applyFont="1" applyFill="1" applyBorder="1" applyAlignment="1">
      <alignment vertical="center"/>
    </xf>
    <xf numFmtId="38" fontId="18" fillId="0" borderId="27" xfId="2" applyFont="1" applyFill="1" applyBorder="1" applyAlignment="1">
      <alignment horizontal="center" vertical="center" wrapText="1"/>
    </xf>
    <xf numFmtId="177" fontId="23" fillId="0" borderId="0" xfId="2" applyNumberFormat="1" applyFont="1" applyFill="1" applyBorder="1" applyAlignment="1">
      <alignment horizontal="right" vertical="center"/>
    </xf>
    <xf numFmtId="181" fontId="18" fillId="0" borderId="32" xfId="2" applyNumberFormat="1" applyFont="1" applyFill="1" applyBorder="1" applyAlignment="1">
      <alignment vertical="center"/>
    </xf>
    <xf numFmtId="181" fontId="18" fillId="0" borderId="1" xfId="2" applyNumberFormat="1" applyFont="1" applyFill="1" applyBorder="1" applyAlignment="1">
      <alignment vertical="center"/>
    </xf>
    <xf numFmtId="181" fontId="18" fillId="0" borderId="33" xfId="2" applyNumberFormat="1" applyFont="1" applyFill="1" applyBorder="1" applyAlignment="1">
      <alignment vertical="center" shrinkToFit="1"/>
    </xf>
    <xf numFmtId="179" fontId="8" fillId="0" borderId="0" xfId="2" applyNumberFormat="1" applyFont="1" applyFill="1" applyAlignment="1">
      <alignment vertical="center"/>
    </xf>
    <xf numFmtId="178" fontId="18" fillId="0" borderId="15" xfId="2" applyNumberFormat="1" applyFont="1" applyFill="1" applyBorder="1" applyAlignment="1">
      <alignment vertical="center"/>
    </xf>
    <xf numFmtId="38" fontId="18" fillId="3" borderId="24" xfId="2" applyFont="1" applyFill="1" applyBorder="1" applyAlignment="1">
      <alignment horizontal="right" vertical="center"/>
    </xf>
    <xf numFmtId="176" fontId="19" fillId="3" borderId="16" xfId="2" applyNumberFormat="1" applyFont="1" applyFill="1" applyBorder="1" applyAlignment="1">
      <alignment horizontal="right" vertical="center"/>
    </xf>
    <xf numFmtId="178" fontId="19" fillId="3" borderId="6" xfId="2" applyNumberFormat="1" applyFont="1" applyFill="1" applyBorder="1" applyAlignment="1">
      <alignment horizontal="right" vertical="center"/>
    </xf>
    <xf numFmtId="176" fontId="19" fillId="3" borderId="6" xfId="2" applyNumberFormat="1" applyFont="1" applyFill="1" applyBorder="1" applyAlignment="1">
      <alignment horizontal="right" vertical="center"/>
    </xf>
    <xf numFmtId="38" fontId="18" fillId="3" borderId="0" xfId="2" applyFont="1" applyFill="1" applyBorder="1" applyAlignment="1">
      <alignment horizontal="right" vertical="center"/>
    </xf>
    <xf numFmtId="178" fontId="18" fillId="3" borderId="16" xfId="2" applyNumberFormat="1" applyFont="1" applyFill="1" applyBorder="1" applyAlignment="1">
      <alignment vertical="center"/>
    </xf>
    <xf numFmtId="179" fontId="19" fillId="3" borderId="14" xfId="2" applyNumberFormat="1" applyFont="1" applyFill="1" applyBorder="1" applyAlignment="1">
      <alignment vertical="center"/>
    </xf>
    <xf numFmtId="179" fontId="19" fillId="3" borderId="6" xfId="2" applyNumberFormat="1" applyFont="1" applyFill="1" applyBorder="1" applyAlignment="1">
      <alignment horizontal="right" vertical="center"/>
    </xf>
    <xf numFmtId="179" fontId="18" fillId="3" borderId="0" xfId="2" applyNumberFormat="1" applyFont="1" applyFill="1" applyBorder="1" applyAlignment="1">
      <alignment vertical="center"/>
    </xf>
    <xf numFmtId="179" fontId="19" fillId="3" borderId="6" xfId="2" applyNumberFormat="1" applyFont="1" applyFill="1" applyBorder="1" applyAlignment="1" applyProtection="1">
      <alignment horizontal="right" vertical="center"/>
    </xf>
    <xf numFmtId="179" fontId="19" fillId="3" borderId="40" xfId="2" applyNumberFormat="1" applyFont="1" applyFill="1" applyBorder="1" applyAlignment="1">
      <alignment horizontal="right" vertical="center"/>
    </xf>
    <xf numFmtId="38" fontId="19" fillId="3" borderId="24" xfId="2" applyFont="1" applyFill="1" applyBorder="1" applyAlignment="1">
      <alignment horizontal="right" vertical="center"/>
    </xf>
    <xf numFmtId="179" fontId="19" fillId="3" borderId="16" xfId="2" applyNumberFormat="1" applyFont="1" applyFill="1" applyBorder="1" applyAlignment="1">
      <alignment horizontal="right" vertical="center"/>
    </xf>
    <xf numFmtId="38" fontId="19" fillId="3" borderId="0" xfId="2" applyFont="1" applyFill="1" applyBorder="1" applyAlignment="1">
      <alignment horizontal="right" vertical="center"/>
    </xf>
    <xf numFmtId="179" fontId="19" fillId="3" borderId="16" xfId="2" applyNumberFormat="1" applyFont="1" applyFill="1" applyBorder="1" applyAlignment="1">
      <alignment vertical="center"/>
    </xf>
    <xf numFmtId="38" fontId="18" fillId="3" borderId="18" xfId="2" applyFont="1" applyFill="1" applyBorder="1" applyAlignment="1">
      <alignment horizontal="center" vertical="center" wrapText="1"/>
    </xf>
    <xf numFmtId="178" fontId="18" fillId="3" borderId="32" xfId="2" applyNumberFormat="1" applyFont="1" applyFill="1" applyBorder="1" applyAlignment="1">
      <alignment horizontal="right" vertical="center"/>
    </xf>
    <xf numFmtId="178" fontId="18" fillId="3" borderId="1" xfId="2" applyNumberFormat="1" applyFont="1" applyFill="1" applyBorder="1" applyAlignment="1">
      <alignment vertical="center"/>
    </xf>
    <xf numFmtId="178" fontId="18" fillId="3" borderId="27" xfId="2" applyNumberFormat="1" applyFont="1" applyFill="1" applyBorder="1" applyAlignment="1">
      <alignment vertical="center"/>
    </xf>
    <xf numFmtId="176" fontId="18" fillId="3" borderId="32" xfId="2" applyNumberFormat="1" applyFont="1" applyFill="1" applyBorder="1" applyAlignment="1">
      <alignment horizontal="right" vertical="center"/>
    </xf>
    <xf numFmtId="179" fontId="18" fillId="3" borderId="19" xfId="2" applyNumberFormat="1" applyFont="1" applyFill="1" applyBorder="1" applyAlignment="1">
      <alignment vertical="center"/>
    </xf>
    <xf numFmtId="179" fontId="18" fillId="3" borderId="1" xfId="2" applyNumberFormat="1" applyFont="1" applyFill="1" applyBorder="1" applyAlignment="1">
      <alignment horizontal="right" vertical="center"/>
    </xf>
    <xf numFmtId="179" fontId="18" fillId="3" borderId="27" xfId="2" applyNumberFormat="1" applyFont="1" applyFill="1" applyBorder="1" applyAlignment="1">
      <alignment vertical="center"/>
    </xf>
    <xf numFmtId="179" fontId="18" fillId="3" borderId="42" xfId="2" applyNumberFormat="1" applyFont="1" applyFill="1" applyBorder="1" applyAlignment="1">
      <alignment horizontal="right" vertical="center"/>
    </xf>
    <xf numFmtId="178" fontId="18" fillId="3" borderId="19" xfId="2" applyNumberFormat="1" applyFont="1" applyFill="1" applyBorder="1" applyAlignment="1">
      <alignment horizontal="right" vertical="center"/>
    </xf>
    <xf numFmtId="184" fontId="18" fillId="3" borderId="1" xfId="2" applyNumberFormat="1" applyFont="1" applyFill="1" applyBorder="1" applyAlignment="1">
      <alignment horizontal="right" vertical="center"/>
    </xf>
    <xf numFmtId="178" fontId="18" fillId="3" borderId="42" xfId="2" applyNumberFormat="1" applyFont="1" applyFill="1" applyBorder="1" applyAlignment="1">
      <alignment vertical="center"/>
    </xf>
    <xf numFmtId="38" fontId="18" fillId="3" borderId="24" xfId="2" applyFont="1" applyFill="1" applyBorder="1" applyAlignment="1">
      <alignment horizontal="center" vertical="center" wrapText="1"/>
    </xf>
    <xf numFmtId="178" fontId="18" fillId="3" borderId="32" xfId="2" applyNumberFormat="1" applyFont="1" applyFill="1" applyBorder="1" applyAlignment="1">
      <alignment vertical="center"/>
    </xf>
    <xf numFmtId="178" fontId="18" fillId="3" borderId="19" xfId="2" applyNumberFormat="1" applyFont="1" applyFill="1" applyBorder="1" applyAlignment="1">
      <alignment vertical="center"/>
    </xf>
    <xf numFmtId="178" fontId="18" fillId="3" borderId="1" xfId="2" applyNumberFormat="1" applyFont="1" applyFill="1" applyBorder="1" applyAlignment="1">
      <alignment horizontal="right" vertical="center"/>
    </xf>
    <xf numFmtId="178" fontId="18" fillId="3" borderId="32" xfId="2" applyNumberFormat="1" applyFont="1" applyFill="1" applyBorder="1" applyAlignment="1">
      <alignment horizontal="right" vertical="center" wrapText="1"/>
    </xf>
    <xf numFmtId="38" fontId="17" fillId="0" borderId="12" xfId="2" applyFont="1" applyFill="1" applyBorder="1" applyAlignment="1">
      <alignment vertical="top"/>
    </xf>
    <xf numFmtId="38" fontId="17" fillId="0" borderId="2" xfId="2" applyFont="1" applyFill="1" applyBorder="1" applyAlignment="1">
      <alignment horizontal="left" vertical="center" indent="1"/>
    </xf>
    <xf numFmtId="38" fontId="17" fillId="0" borderId="0" xfId="2" applyFont="1" applyFill="1" applyBorder="1" applyAlignment="1">
      <alignment horizontal="left" vertical="center" indent="1"/>
    </xf>
    <xf numFmtId="38" fontId="17" fillId="0" borderId="26" xfId="2" applyFont="1" applyFill="1" applyBorder="1" applyAlignment="1">
      <alignment vertical="top"/>
    </xf>
    <xf numFmtId="38" fontId="17" fillId="0" borderId="14" xfId="2" applyFont="1" applyFill="1" applyBorder="1" applyAlignment="1">
      <alignment horizontal="left" vertical="top" indent="1"/>
    </xf>
    <xf numFmtId="38" fontId="17" fillId="0" borderId="0" xfId="2" applyFont="1" applyFill="1" applyBorder="1" applyAlignment="1">
      <alignment horizontal="left" vertical="top" indent="1"/>
    </xf>
    <xf numFmtId="183" fontId="16" fillId="0" borderId="2" xfId="2" quotePrefix="1" applyNumberFormat="1" applyFont="1" applyFill="1" applyBorder="1" applyAlignment="1">
      <alignment vertical="center"/>
    </xf>
    <xf numFmtId="38" fontId="15" fillId="0" borderId="0" xfId="2" applyFont="1" applyFill="1" applyAlignment="1">
      <alignment horizontal="centerContinuous" vertical="center"/>
    </xf>
    <xf numFmtId="38" fontId="14" fillId="0" borderId="0" xfId="2" applyFont="1" applyFill="1" applyAlignment="1">
      <alignment horizontal="centerContinuous" vertical="center"/>
    </xf>
    <xf numFmtId="38" fontId="14" fillId="0" borderId="0" xfId="2" applyFont="1" applyFill="1" applyAlignment="1">
      <alignment horizontal="right" vertical="center"/>
    </xf>
    <xf numFmtId="38" fontId="14" fillId="0" borderId="0" xfId="2" applyFont="1" applyFill="1" applyAlignment="1">
      <alignment vertical="center"/>
    </xf>
    <xf numFmtId="38" fontId="13" fillId="0" borderId="0" xfId="2" applyFont="1" applyFill="1" applyAlignment="1">
      <alignment vertical="center"/>
    </xf>
    <xf numFmtId="178" fontId="18" fillId="0" borderId="1" xfId="2" applyNumberFormat="1" applyFont="1" applyFill="1" applyBorder="1" applyAlignment="1">
      <alignment horizontal="right" vertical="center" wrapText="1"/>
    </xf>
    <xf numFmtId="38" fontId="18" fillId="0" borderId="11" xfId="2" applyNumberFormat="1" applyFont="1" applyFill="1" applyBorder="1" applyAlignment="1">
      <alignment horizontal="right" vertical="center"/>
    </xf>
    <xf numFmtId="40" fontId="18" fillId="0" borderId="9" xfId="2" applyNumberFormat="1" applyFont="1" applyFill="1" applyBorder="1" applyAlignment="1">
      <alignment vertical="center"/>
    </xf>
    <xf numFmtId="176" fontId="18" fillId="0" borderId="9" xfId="2" applyNumberFormat="1" applyFont="1" applyFill="1" applyBorder="1" applyAlignment="1">
      <alignment horizontal="right" vertical="center"/>
    </xf>
    <xf numFmtId="40" fontId="18" fillId="0" borderId="8" xfId="2" applyNumberFormat="1" applyFont="1" applyFill="1" applyBorder="1" applyAlignment="1">
      <alignment vertical="center"/>
    </xf>
    <xf numFmtId="40" fontId="18" fillId="0" borderId="9" xfId="2" applyNumberFormat="1" applyFont="1" applyFill="1" applyBorder="1" applyAlignment="1">
      <alignment horizontal="right" vertical="center"/>
    </xf>
    <xf numFmtId="40" fontId="18" fillId="0" borderId="11" xfId="2" applyNumberFormat="1" applyFont="1" applyFill="1" applyBorder="1" applyAlignment="1">
      <alignment horizontal="right" vertical="center"/>
    </xf>
    <xf numFmtId="38" fontId="19" fillId="0" borderId="25" xfId="2" applyFont="1" applyFill="1" applyBorder="1" applyAlignment="1">
      <alignment horizontal="center" vertical="center"/>
    </xf>
    <xf numFmtId="176" fontId="19" fillId="0" borderId="11" xfId="2" applyNumberFormat="1" applyFont="1" applyFill="1" applyBorder="1" applyAlignment="1">
      <alignment horizontal="right" vertical="center"/>
    </xf>
    <xf numFmtId="178" fontId="19" fillId="0" borderId="11" xfId="2" applyNumberFormat="1" applyFont="1" applyFill="1" applyBorder="1" applyAlignment="1">
      <alignment horizontal="right" vertical="center"/>
    </xf>
    <xf numFmtId="179" fontId="19" fillId="0" borderId="8" xfId="2" applyNumberFormat="1" applyFont="1" applyFill="1" applyBorder="1" applyAlignment="1">
      <alignment vertical="center"/>
    </xf>
    <xf numFmtId="179" fontId="19" fillId="0" borderId="10" xfId="2" applyNumberFormat="1" applyFont="1" applyFill="1" applyBorder="1" applyAlignment="1">
      <alignment horizontal="right" vertical="center"/>
    </xf>
    <xf numFmtId="179" fontId="19" fillId="0" borderId="9" xfId="2" applyNumberFormat="1" applyFont="1" applyFill="1" applyBorder="1" applyAlignment="1">
      <alignment vertical="center"/>
    </xf>
    <xf numFmtId="179" fontId="19" fillId="0" borderId="17" xfId="2" applyNumberFormat="1" applyFont="1" applyFill="1" applyBorder="1" applyAlignment="1">
      <alignment horizontal="right" vertical="center"/>
    </xf>
    <xf numFmtId="38" fontId="18" fillId="0" borderId="11" xfId="2" applyNumberFormat="1" applyFont="1" applyFill="1" applyBorder="1" applyAlignment="1">
      <alignment vertical="center"/>
    </xf>
    <xf numFmtId="183" fontId="16" fillId="0" borderId="2" xfId="2" quotePrefix="1" applyNumberFormat="1" applyFont="1" applyFill="1" applyBorder="1" applyAlignment="1">
      <alignment horizontal="right" vertical="center"/>
    </xf>
    <xf numFmtId="38" fontId="17" fillId="0" borderId="35" xfId="2" applyFont="1" applyFill="1" applyBorder="1" applyAlignment="1">
      <alignment horizontal="left" vertical="top" wrapText="1"/>
    </xf>
    <xf numFmtId="38" fontId="17" fillId="0" borderId="2" xfId="2" applyFont="1" applyFill="1" applyBorder="1" applyAlignment="1">
      <alignment horizontal="left" vertical="top" wrapText="1"/>
    </xf>
    <xf numFmtId="38" fontId="21" fillId="0" borderId="0" xfId="2" applyFont="1" applyFill="1" applyAlignment="1">
      <alignment horizontal="left" vertical="center"/>
    </xf>
    <xf numFmtId="38" fontId="18" fillId="0" borderId="27" xfId="2" applyFont="1" applyFill="1" applyBorder="1" applyAlignment="1">
      <alignment horizontal="distributed" vertical="center" indent="4"/>
    </xf>
    <xf numFmtId="38" fontId="18" fillId="0" borderId="26" xfId="2" applyFont="1" applyFill="1" applyBorder="1" applyAlignment="1">
      <alignment horizontal="distributed" vertical="center" indent="4"/>
    </xf>
    <xf numFmtId="38" fontId="18" fillId="0" borderId="33" xfId="2" applyFont="1" applyFill="1" applyBorder="1" applyAlignment="1">
      <alignment horizontal="distributed" vertical="center" indent="4"/>
    </xf>
    <xf numFmtId="38" fontId="18" fillId="0" borderId="19" xfId="2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38" xfId="2" applyFont="1" applyFill="1" applyBorder="1" applyAlignment="1">
      <alignment horizontal="center" vertical="center"/>
    </xf>
    <xf numFmtId="38" fontId="18" fillId="0" borderId="30" xfId="2" applyFont="1" applyFill="1" applyBorder="1" applyAlignment="1">
      <alignment horizontal="center" vertical="center"/>
    </xf>
    <xf numFmtId="38" fontId="18" fillId="0" borderId="26" xfId="2" applyFont="1" applyFill="1" applyBorder="1" applyAlignment="1">
      <alignment horizontal="center" vertical="center"/>
    </xf>
    <xf numFmtId="38" fontId="18" fillId="0" borderId="31" xfId="2" applyFont="1" applyFill="1" applyBorder="1" applyAlignment="1">
      <alignment horizontal="center" vertical="center"/>
    </xf>
    <xf numFmtId="38" fontId="18" fillId="0" borderId="12" xfId="2" applyFont="1" applyFill="1" applyBorder="1" applyAlignment="1">
      <alignment horizontal="center" vertical="center"/>
    </xf>
    <xf numFmtId="38" fontId="18" fillId="0" borderId="13" xfId="2" applyFont="1" applyFill="1" applyBorder="1" applyAlignment="1">
      <alignment horizontal="center" vertical="center"/>
    </xf>
    <xf numFmtId="38" fontId="18" fillId="0" borderId="39" xfId="2" applyFont="1" applyFill="1" applyBorder="1" applyAlignment="1">
      <alignment horizontal="center" vertical="center"/>
    </xf>
    <xf numFmtId="38" fontId="21" fillId="0" borderId="0" xfId="2" applyFont="1" applyFill="1" applyAlignment="1">
      <alignment horizontal="center" vertical="center"/>
    </xf>
    <xf numFmtId="38" fontId="18" fillId="0" borderId="29" xfId="2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8" fontId="17" fillId="0" borderId="26" xfId="2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38" fontId="18" fillId="0" borderId="9" xfId="2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38" fontId="18" fillId="0" borderId="12" xfId="2" applyFont="1" applyFill="1" applyBorder="1" applyAlignment="1">
      <alignment horizontal="center" vertical="center" wrapText="1"/>
    </xf>
    <xf numFmtId="38" fontId="18" fillId="0" borderId="13" xfId="2" applyFont="1" applyFill="1" applyBorder="1" applyAlignment="1">
      <alignment horizontal="center" vertical="center" wrapText="1"/>
    </xf>
    <xf numFmtId="38" fontId="18" fillId="0" borderId="14" xfId="2" applyFont="1" applyFill="1" applyBorder="1" applyAlignment="1">
      <alignment horizontal="center" vertical="center" wrapText="1"/>
    </xf>
    <xf numFmtId="38" fontId="18" fillId="0" borderId="6" xfId="2" applyFont="1" applyFill="1" applyBorder="1" applyAlignment="1">
      <alignment horizontal="center" vertical="center" wrapText="1"/>
    </xf>
    <xf numFmtId="38" fontId="17" fillId="0" borderId="12" xfId="2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186" fontId="4" fillId="0" borderId="0" xfId="2" applyNumberFormat="1" applyFont="1" applyFill="1" applyAlignment="1">
      <alignment horizontal="center" vertical="center"/>
    </xf>
    <xf numFmtId="185" fontId="4" fillId="0" borderId="0" xfId="2" applyNumberFormat="1" applyFont="1" applyFill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vertical="center"/>
    </xf>
    <xf numFmtId="38" fontId="18" fillId="0" borderId="1" xfId="2" applyFont="1" applyFill="1" applyBorder="1" applyAlignment="1">
      <alignment vertical="center"/>
    </xf>
    <xf numFmtId="38" fontId="17" fillId="0" borderId="12" xfId="2" applyFont="1" applyFill="1" applyBorder="1" applyAlignment="1">
      <alignment vertical="top" wrapText="1"/>
    </xf>
    <xf numFmtId="38" fontId="17" fillId="0" borderId="26" xfId="2" applyFont="1" applyFill="1" applyBorder="1" applyAlignment="1">
      <alignment vertical="top" wrapText="1"/>
    </xf>
    <xf numFmtId="0" fontId="22" fillId="0" borderId="26" xfId="0" applyFont="1" applyFill="1" applyBorder="1" applyAlignment="1">
      <alignment vertical="top" wrapText="1"/>
    </xf>
    <xf numFmtId="38" fontId="17" fillId="0" borderId="13" xfId="2" applyFont="1" applyFill="1" applyBorder="1" applyAlignment="1">
      <alignment vertical="top" wrapText="1"/>
    </xf>
    <xf numFmtId="0" fontId="22" fillId="0" borderId="14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38" fontId="17" fillId="0" borderId="0" xfId="2" applyFont="1" applyFill="1" applyBorder="1" applyAlignment="1">
      <alignment vertical="top" wrapText="1"/>
    </xf>
    <xf numFmtId="38" fontId="17" fillId="0" borderId="6" xfId="2" applyFont="1" applyFill="1" applyBorder="1" applyAlignment="1">
      <alignment vertical="top" wrapText="1"/>
    </xf>
    <xf numFmtId="38" fontId="17" fillId="0" borderId="14" xfId="2" applyFont="1" applyFill="1" applyBorder="1" applyAlignment="1">
      <alignment vertical="top" wrapText="1"/>
    </xf>
    <xf numFmtId="38" fontId="17" fillId="0" borderId="35" xfId="2" applyFont="1" applyFill="1" applyBorder="1" applyAlignment="1">
      <alignment vertical="top" wrapText="1"/>
    </xf>
    <xf numFmtId="38" fontId="17" fillId="0" borderId="2" xfId="2" applyFont="1" applyFill="1" applyBorder="1" applyAlignment="1">
      <alignment vertical="top" wrapText="1"/>
    </xf>
    <xf numFmtId="38" fontId="17" fillId="0" borderId="36" xfId="2" applyFont="1" applyFill="1" applyBorder="1" applyAlignment="1">
      <alignment vertical="top" wrapText="1"/>
    </xf>
    <xf numFmtId="0" fontId="22" fillId="0" borderId="33" xfId="0" applyFont="1" applyFill="1" applyBorder="1" applyAlignment="1">
      <alignment horizontal="center" vertical="center"/>
    </xf>
    <xf numFmtId="0" fontId="17" fillId="0" borderId="12" xfId="2" applyNumberFormat="1" applyFont="1" applyFill="1" applyBorder="1" applyAlignment="1">
      <alignment vertical="top" wrapText="1"/>
    </xf>
    <xf numFmtId="0" fontId="17" fillId="0" borderId="26" xfId="2" applyNumberFormat="1" applyFont="1" applyFill="1" applyBorder="1" applyAlignment="1">
      <alignment vertical="top" wrapText="1"/>
    </xf>
    <xf numFmtId="0" fontId="22" fillId="0" borderId="31" xfId="0" applyFont="1" applyFill="1" applyBorder="1" applyAlignment="1">
      <alignment wrapText="1"/>
    </xf>
    <xf numFmtId="0" fontId="17" fillId="0" borderId="14" xfId="2" applyNumberFormat="1" applyFont="1" applyFill="1" applyBorder="1" applyAlignment="1">
      <alignment vertical="top" wrapText="1"/>
    </xf>
    <xf numFmtId="0" fontId="17" fillId="0" borderId="0" xfId="2" applyNumberFormat="1" applyFont="1" applyFill="1" applyBorder="1" applyAlignment="1">
      <alignment vertical="top" wrapText="1"/>
    </xf>
    <xf numFmtId="0" fontId="22" fillId="0" borderId="15" xfId="0" applyFont="1" applyFill="1" applyBorder="1" applyAlignment="1">
      <alignment wrapText="1"/>
    </xf>
    <xf numFmtId="0" fontId="17" fillId="0" borderId="35" xfId="2" applyNumberFormat="1" applyFont="1" applyFill="1" applyBorder="1" applyAlignment="1">
      <alignment vertical="top" wrapText="1"/>
    </xf>
    <xf numFmtId="0" fontId="17" fillId="0" borderId="2" xfId="2" applyNumberFormat="1" applyFont="1" applyFill="1" applyBorder="1" applyAlignment="1">
      <alignment vertical="top" wrapText="1"/>
    </xf>
    <xf numFmtId="0" fontId="22" fillId="0" borderId="22" xfId="0" applyFont="1" applyFill="1" applyBorder="1" applyAlignment="1">
      <alignment wrapText="1"/>
    </xf>
    <xf numFmtId="38" fontId="18" fillId="0" borderId="14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8" fontId="18" fillId="0" borderId="43" xfId="2" applyFont="1" applyFill="1" applyBorder="1" applyAlignment="1">
      <alignment horizontal="center" vertical="center" wrapText="1"/>
    </xf>
    <xf numFmtId="38" fontId="18" fillId="0" borderId="44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center" vertical="center" wrapText="1"/>
    </xf>
    <xf numFmtId="38" fontId="18" fillId="0" borderId="1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27" xfId="0" applyFont="1" applyFill="1" applyBorder="1" applyAlignment="1">
      <alignment horizontal="center"/>
    </xf>
    <xf numFmtId="38" fontId="18" fillId="0" borderId="19" xfId="2" applyFont="1" applyFill="1" applyBorder="1" applyAlignment="1">
      <alignment horizontal="center" vertical="distributed"/>
    </xf>
    <xf numFmtId="38" fontId="18" fillId="0" borderId="27" xfId="2" applyFont="1" applyFill="1" applyBorder="1" applyAlignment="1">
      <alignment horizontal="center" vertical="distributed"/>
    </xf>
    <xf numFmtId="38" fontId="18" fillId="0" borderId="1" xfId="2" applyFont="1" applyFill="1" applyBorder="1" applyAlignment="1">
      <alignment horizontal="center" vertical="distributed"/>
    </xf>
    <xf numFmtId="38" fontId="18" fillId="0" borderId="29" xfId="2" applyFont="1" applyFill="1" applyBorder="1" applyAlignment="1">
      <alignment horizontal="center" vertical="distributed"/>
    </xf>
    <xf numFmtId="0" fontId="22" fillId="0" borderId="38" xfId="0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 vertical="distributed"/>
    </xf>
    <xf numFmtId="0" fontId="22" fillId="0" borderId="33" xfId="0" applyFont="1" applyFill="1" applyBorder="1" applyAlignment="1">
      <alignment horizontal="center" vertical="distributed"/>
    </xf>
    <xf numFmtId="38" fontId="18" fillId="0" borderId="33" xfId="2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0" fontId="17" fillId="0" borderId="6" xfId="2" applyNumberFormat="1" applyFont="1" applyFill="1" applyBorder="1" applyAlignment="1">
      <alignment vertical="top" wrapText="1"/>
    </xf>
    <xf numFmtId="0" fontId="17" fillId="0" borderId="36" xfId="2" applyNumberFormat="1" applyFont="1" applyFill="1" applyBorder="1" applyAlignment="1">
      <alignment vertical="top" wrapText="1"/>
    </xf>
    <xf numFmtId="183" fontId="16" fillId="0" borderId="2" xfId="2" applyNumberFormat="1" applyFont="1" applyFill="1" applyBorder="1" applyAlignment="1">
      <alignment horizontal="right" vertical="center"/>
    </xf>
    <xf numFmtId="38" fontId="21" fillId="0" borderId="0" xfId="2" applyFont="1" applyFill="1" applyAlignment="1">
      <alignment horizontal="center" vertical="distributed"/>
    </xf>
    <xf numFmtId="0" fontId="17" fillId="0" borderId="13" xfId="2" applyNumberFormat="1" applyFont="1" applyFill="1" applyBorder="1" applyAlignment="1">
      <alignment vertical="top" wrapText="1"/>
    </xf>
    <xf numFmtId="38" fontId="17" fillId="0" borderId="5" xfId="2" applyFont="1" applyFill="1" applyBorder="1" applyAlignment="1">
      <alignment vertical="top" wrapText="1"/>
    </xf>
    <xf numFmtId="38" fontId="17" fillId="0" borderId="16" xfId="2" applyFont="1" applyFill="1" applyBorder="1" applyAlignment="1">
      <alignment vertical="top" wrapText="1"/>
    </xf>
    <xf numFmtId="38" fontId="17" fillId="0" borderId="45" xfId="2" applyFont="1" applyFill="1" applyBorder="1" applyAlignment="1">
      <alignment vertical="top" wrapText="1"/>
    </xf>
    <xf numFmtId="38" fontId="18" fillId="0" borderId="33" xfId="2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vertical="top" wrapText="1"/>
    </xf>
    <xf numFmtId="38" fontId="18" fillId="0" borderId="46" xfId="2" applyFont="1" applyFill="1" applyBorder="1" applyAlignment="1">
      <alignment horizontal="center" vertical="center"/>
    </xf>
    <xf numFmtId="38" fontId="18" fillId="0" borderId="47" xfId="2" applyFont="1" applyFill="1" applyBorder="1" applyAlignment="1">
      <alignment horizontal="center" vertical="center"/>
    </xf>
    <xf numFmtId="0" fontId="18" fillId="0" borderId="19" xfId="2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 wrapText="1"/>
    </xf>
  </cellXfs>
  <cellStyles count="3">
    <cellStyle name="スタイル 1" xfId="1"/>
    <cellStyle name="桁区切り" xfId="2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県人口と世帯数の推移</a:t>
            </a:r>
          </a:p>
        </c:rich>
      </c:tx>
      <c:layout>
        <c:manualLayout>
          <c:xMode val="edge"/>
          <c:yMode val="edge"/>
          <c:x val="0.36907762016129309"/>
          <c:y val="3.1249954220838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59800987911531E-2"/>
          <c:y val="8.4860347645223586E-2"/>
          <c:w val="0.84605359523054047"/>
          <c:h val="0.81819566186302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'指標－１'!$B$4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072644237959196E-3"/>
                  <c:y val="2.2760964934209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6.5459004904027951E-3"/>
                  <c:y val="6.6426849589037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165937908872231E-3"/>
                  <c:y val="1.562177428766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8961685619990688E-4"/>
                  <c:y val="8.5309196810870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2021909921653723E-3"/>
                  <c:y val="1.5267834059849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686444439714068E-3"/>
                  <c:y val="0.314957551172863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'指標－１'!$A$11:$A$23</c:f>
              <c:strCache>
                <c:ptCount val="13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平成26年1月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'指標－１'!$C$11:$C$23</c:f>
              <c:numCache>
                <c:formatCode>#,##0_);[Red]\(#,##0\)</c:formatCode>
                <c:ptCount val="13"/>
                <c:pt idx="0">
                  <c:v>1058542</c:v>
                </c:pt>
                <c:pt idx="1">
                  <c:v>1053652</c:v>
                </c:pt>
                <c:pt idx="2">
                  <c:v>1053558</c:v>
                </c:pt>
                <c:pt idx="3">
                  <c:v>1052698</c:v>
                </c:pt>
                <c:pt idx="4">
                  <c:v>1051905</c:v>
                </c:pt>
                <c:pt idx="5">
                  <c:v>1051288</c:v>
                </c:pt>
                <c:pt idx="6">
                  <c:v>1050792</c:v>
                </c:pt>
                <c:pt idx="7">
                  <c:v>1050132</c:v>
                </c:pt>
                <c:pt idx="8">
                  <c:v>1049597</c:v>
                </c:pt>
                <c:pt idx="9">
                  <c:v>1048633</c:v>
                </c:pt>
                <c:pt idx="10">
                  <c:v>1047653</c:v>
                </c:pt>
                <c:pt idx="11">
                  <c:v>1046500</c:v>
                </c:pt>
                <c:pt idx="12">
                  <c:v>1045366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47104"/>
        <c:axId val="122065280"/>
      </c:barChart>
      <c:lineChart>
        <c:grouping val="standard"/>
        <c:varyColors val="0"/>
        <c:ser>
          <c:idx val="0"/>
          <c:order val="0"/>
          <c:tx>
            <c:strRef>
              <c:f>'指標－１'!$K$4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516948642506217E-2"/>
                  <c:y val="-3.8725300064892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2.9188942836955428E-2"/>
                  <c:y val="6.9859303558893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5450282757178E-2"/>
                  <c:y val="6.4865359942690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626426307066467E-2"/>
                  <c:y val="8.351355535269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07952050631045E-2"/>
                  <c:y val="7.052879465696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545211090118987E-2"/>
                  <c:y val="3.3653846153846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'指標－１'!$A$11:$A$14</c:f>
              <c:strCache>
                <c:ptCount val="4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'指標－１'!$L$11:$L$14</c:f>
              <c:numCache>
                <c:formatCode>#,##0_);[Red]\(#,##0\)</c:formatCode>
                <c:ptCount val="4"/>
                <c:pt idx="0">
                  <c:v>391650</c:v>
                </c:pt>
                <c:pt idx="1">
                  <c:v>391024</c:v>
                </c:pt>
                <c:pt idx="2">
                  <c:v>392509</c:v>
                </c:pt>
                <c:pt idx="3">
                  <c:v>392574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8464"/>
        <c:axId val="134562944"/>
      </c:lineChart>
      <c:catAx>
        <c:axId val="122047104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0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65280"/>
        <c:scaling>
          <c:orientation val="minMax"/>
          <c:max val="1200000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10224441789134335"/>
              <c:y val="4.5672953671488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????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047104"/>
        <c:crosses val="autoZero"/>
        <c:crossBetween val="between"/>
        <c:majorUnit val="200000"/>
        <c:dispUnits>
          <c:builtInUnit val="thousands"/>
        </c:dispUnits>
      </c:valAx>
      <c:catAx>
        <c:axId val="134558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4562944"/>
        <c:crossesAt val="0"/>
        <c:auto val="1"/>
        <c:lblAlgn val="ctr"/>
        <c:lblOffset val="100"/>
        <c:noMultiLvlLbl val="0"/>
      </c:catAx>
      <c:valAx>
        <c:axId val="134562944"/>
        <c:scaling>
          <c:orientation val="minMax"/>
          <c:max val="6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（千世帯）</a:t>
                </a:r>
              </a:p>
            </c:rich>
          </c:tx>
          <c:layout>
            <c:manualLayout>
              <c:xMode val="edge"/>
              <c:yMode val="edge"/>
              <c:x val="0.82169633465077563"/>
              <c:y val="6.7307819080754436E-2"/>
            </c:manualLayout>
          </c:layout>
          <c:overlay val="0"/>
          <c:spPr>
            <a:noFill/>
            <a:ln w="25400">
              <a:noFill/>
            </a:ln>
          </c:spPr>
        </c:title>
        <c:numFmt formatCode="??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558464"/>
        <c:crosses val="max"/>
        <c:crossBetween val="between"/>
        <c:majorUnit val="100000"/>
        <c:minorUnit val="2000"/>
        <c:dispUnits>
          <c:builtInUnit val="thousan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465724372002137"/>
          <c:y val="1.4151010193493255E-2"/>
          <c:w val="0.23735435794261128"/>
          <c:h val="4.2452786424952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県人口と世帯数の推移</a:t>
            </a:r>
          </a:p>
        </c:rich>
      </c:tx>
      <c:layout>
        <c:manualLayout>
          <c:xMode val="edge"/>
          <c:yMode val="edge"/>
          <c:x val="0.3802995851325035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41165015663362E-2"/>
          <c:y val="0.10081748045957065"/>
          <c:w val="0.84039951415377212"/>
          <c:h val="0.8710274839623248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'指標－１'!$B$4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275505884345103E-3"/>
                  <c:y val="1.7914578859460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0859055841160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204301075268817E-3"/>
                  <c:y val="1.1018994526510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546693756900101E-7"/>
                  <c:y val="7.30598757799903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204301075268817E-3"/>
                  <c:y val="7.46621548339515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3.91285800018799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3081708550705516E-17"/>
                  <c:y val="7.66548809497986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7205655744644823E-3"/>
                  <c:y val="7.58595258237348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065786131572265E-5"/>
                  <c:y val="9.12286790597456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198543730420794E-3"/>
                  <c:y val="1.21269965221289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5996105325543984E-4"/>
                  <c:y val="1.31120799982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607230547794427E-3"/>
                  <c:y val="1.2077250674244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3709254085174838E-4"/>
                  <c:y val="1.08015010520379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401236135805605E-3"/>
                  <c:y val="-3.5216374519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'指標－１'!$A$11:$A$23</c:f>
              <c:strCache>
                <c:ptCount val="13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平成26年1月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'指標－１'!$C$11:$C$23</c:f>
              <c:numCache>
                <c:formatCode>#,##0_);[Red]\(#,##0\)</c:formatCode>
                <c:ptCount val="13"/>
                <c:pt idx="0">
                  <c:v>1058542</c:v>
                </c:pt>
                <c:pt idx="1">
                  <c:v>1053652</c:v>
                </c:pt>
                <c:pt idx="2">
                  <c:v>1053558</c:v>
                </c:pt>
                <c:pt idx="3">
                  <c:v>1052698</c:v>
                </c:pt>
                <c:pt idx="4">
                  <c:v>1051905</c:v>
                </c:pt>
                <c:pt idx="5">
                  <c:v>1051288</c:v>
                </c:pt>
                <c:pt idx="6">
                  <c:v>1050792</c:v>
                </c:pt>
                <c:pt idx="7">
                  <c:v>1050132</c:v>
                </c:pt>
                <c:pt idx="8">
                  <c:v>1049597</c:v>
                </c:pt>
                <c:pt idx="9">
                  <c:v>1048633</c:v>
                </c:pt>
                <c:pt idx="10">
                  <c:v>1047653</c:v>
                </c:pt>
                <c:pt idx="11">
                  <c:v>1046500</c:v>
                </c:pt>
                <c:pt idx="12">
                  <c:v>1045366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52032"/>
        <c:axId val="159617024"/>
      </c:barChart>
      <c:lineChart>
        <c:grouping val="standard"/>
        <c:varyColors val="0"/>
        <c:ser>
          <c:idx val="0"/>
          <c:order val="0"/>
          <c:tx>
            <c:strRef>
              <c:f>'指標－１'!$K$4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.0;[Red]\-#,##0.0" sourceLinked="0"/>
            <c:txPr>
              <a:bodyPr/>
              <a:lstStyle/>
              <a:p>
                <a:pPr>
                  <a:defRPr sz="9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'指標－１'!$A$11:$A$23</c:f>
              <c:strCache>
                <c:ptCount val="13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平成26年1月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'指標－１'!$L$11:$L$23</c:f>
              <c:numCache>
                <c:formatCode>#,##0_);[Red]\(#,##0\)</c:formatCode>
                <c:ptCount val="13"/>
                <c:pt idx="0">
                  <c:v>391650</c:v>
                </c:pt>
                <c:pt idx="1">
                  <c:v>391024</c:v>
                </c:pt>
                <c:pt idx="2">
                  <c:v>392509</c:v>
                </c:pt>
                <c:pt idx="3">
                  <c:v>392574</c:v>
                </c:pt>
                <c:pt idx="4">
                  <c:v>392552</c:v>
                </c:pt>
                <c:pt idx="5">
                  <c:v>392668</c:v>
                </c:pt>
                <c:pt idx="6">
                  <c:v>392761</c:v>
                </c:pt>
                <c:pt idx="7">
                  <c:v>392715</c:v>
                </c:pt>
                <c:pt idx="8">
                  <c:v>392789</c:v>
                </c:pt>
                <c:pt idx="9">
                  <c:v>392703</c:v>
                </c:pt>
                <c:pt idx="10">
                  <c:v>392517</c:v>
                </c:pt>
                <c:pt idx="11">
                  <c:v>392319</c:v>
                </c:pt>
                <c:pt idx="12">
                  <c:v>392121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19712"/>
        <c:axId val="159830784"/>
      </c:lineChart>
      <c:catAx>
        <c:axId val="143452032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6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17024"/>
        <c:scaling>
          <c:orientation val="minMax"/>
          <c:max val="111000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3.1359376852087041E-2"/>
              <c:y val="2.54314078508781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452032"/>
        <c:crosses val="autoZero"/>
        <c:crossBetween val="between"/>
        <c:majorUnit val="10000"/>
        <c:minorUnit val="1000"/>
        <c:dispUnits>
          <c:builtInUnit val="thousands"/>
        </c:dispUnits>
      </c:valAx>
      <c:catAx>
        <c:axId val="15961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830784"/>
        <c:crossesAt val="0"/>
        <c:auto val="1"/>
        <c:lblAlgn val="ctr"/>
        <c:lblOffset val="100"/>
        <c:noMultiLvlLbl val="0"/>
      </c:catAx>
      <c:valAx>
        <c:axId val="159830784"/>
        <c:scaling>
          <c:orientation val="minMax"/>
          <c:max val="393000"/>
          <c:min val="387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（千世帯）</a:t>
                </a:r>
              </a:p>
            </c:rich>
          </c:tx>
          <c:layout>
            <c:manualLayout>
              <c:xMode val="edge"/>
              <c:yMode val="edge"/>
              <c:x val="0.918813716027432"/>
              <c:y val="3.54222251144226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619712"/>
        <c:crosses val="max"/>
        <c:crossBetween val="between"/>
        <c:majorUnit val="1000"/>
        <c:minorUnit val="1000"/>
        <c:dispUnits>
          <c:builtInUnit val="thousan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387137414274831"/>
          <c:y val="3.0303030303030304E-2"/>
          <c:w val="0.23741949030564724"/>
          <c:h val="4.68319559228650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有効求人倍率の推移</a:t>
            </a:r>
          </a:p>
        </c:rich>
      </c:tx>
      <c:layout>
        <c:manualLayout>
          <c:xMode val="edge"/>
          <c:yMode val="edge"/>
          <c:x val="0.34950287347910508"/>
          <c:y val="1.7291066282420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52302848761002E-2"/>
          <c:y val="0.12776176753121998"/>
          <c:w val="0.9228866931051446"/>
          <c:h val="0.68876080691642649"/>
        </c:manualLayout>
      </c:layout>
      <c:lineChart>
        <c:grouping val="standard"/>
        <c:varyColors val="0"/>
        <c:ser>
          <c:idx val="4"/>
          <c:order val="0"/>
          <c:tx>
            <c:strRef>
              <c:f>'指標－２'!$K$6</c:f>
              <c:strCache>
                <c:ptCount val="1"/>
                <c:pt idx="0">
                  <c:v>秋田県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CCFF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'指標－２'!$A$14:$A$26</c:f>
              <c:strCache>
                <c:ptCount val="13"/>
                <c:pt idx="0">
                  <c:v>平成25年2月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平成26年1月</c:v>
                </c:pt>
                <c:pt idx="12">
                  <c:v>2月</c:v>
                </c:pt>
              </c:strCache>
            </c:strRef>
          </c:cat>
          <c:val>
            <c:numRef>
              <c:f>'指標－２'!$L$14:$L$26</c:f>
              <c:numCache>
                <c:formatCode>#,##0.00_);[Red]\(#,##0.00\)</c:formatCode>
                <c:ptCount val="13"/>
                <c:pt idx="0">
                  <c:v>0.69</c:v>
                </c:pt>
                <c:pt idx="1">
                  <c:v>0.69</c:v>
                </c:pt>
                <c:pt idx="2">
                  <c:v>0.7</c:v>
                </c:pt>
                <c:pt idx="3">
                  <c:v>0.7</c:v>
                </c:pt>
                <c:pt idx="4">
                  <c:v>0.71</c:v>
                </c:pt>
                <c:pt idx="5">
                  <c:v>0.71</c:v>
                </c:pt>
                <c:pt idx="6">
                  <c:v>0.72</c:v>
                </c:pt>
                <c:pt idx="7">
                  <c:v>0.73</c:v>
                </c:pt>
                <c:pt idx="8">
                  <c:v>0.75</c:v>
                </c:pt>
                <c:pt idx="9">
                  <c:v>0.78</c:v>
                </c:pt>
                <c:pt idx="10">
                  <c:v>0.79</c:v>
                </c:pt>
                <c:pt idx="11">
                  <c:v>0.86</c:v>
                </c:pt>
                <c:pt idx="12">
                  <c:v>0.88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'指標－２'!$M$6:$N$6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'指標－２'!$A$14:$A$26</c:f>
              <c:strCache>
                <c:ptCount val="13"/>
                <c:pt idx="0">
                  <c:v>平成25年2月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平成26年1月</c:v>
                </c:pt>
                <c:pt idx="12">
                  <c:v>2月</c:v>
                </c:pt>
              </c:strCache>
            </c:strRef>
          </c:cat>
          <c:val>
            <c:numRef>
              <c:f>'指標－２'!$N$14:$N$26</c:f>
              <c:numCache>
                <c:formatCode>#,##0.00</c:formatCode>
                <c:ptCount val="13"/>
                <c:pt idx="0">
                  <c:v>0.85</c:v>
                </c:pt>
                <c:pt idx="1">
                  <c:v>0.87</c:v>
                </c:pt>
                <c:pt idx="2">
                  <c:v>0.88</c:v>
                </c:pt>
                <c:pt idx="3">
                  <c:v>0.9</c:v>
                </c:pt>
                <c:pt idx="4">
                  <c:v>0.92</c:v>
                </c:pt>
                <c:pt idx="5">
                  <c:v>0.94</c:v>
                </c:pt>
                <c:pt idx="6">
                  <c:v>0.95</c:v>
                </c:pt>
                <c:pt idx="7">
                  <c:v>0.96</c:v>
                </c:pt>
                <c:pt idx="8">
                  <c:v>0.98</c:v>
                </c:pt>
                <c:pt idx="9">
                  <c:v>1.01</c:v>
                </c:pt>
                <c:pt idx="10">
                  <c:v>1.03</c:v>
                </c:pt>
                <c:pt idx="11">
                  <c:v>1.04</c:v>
                </c:pt>
                <c:pt idx="12">
                  <c:v>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2048"/>
        <c:axId val="225391360"/>
      </c:lineChart>
      <c:catAx>
        <c:axId val="178322048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39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5391360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（倍）</a:t>
                </a:r>
              </a:p>
            </c:rich>
          </c:tx>
          <c:layout>
            <c:manualLayout>
              <c:xMode val="edge"/>
              <c:yMode val="edge"/>
              <c:x val="6.4676859630464406E-2"/>
              <c:y val="4.61095100864553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22048"/>
        <c:crosses val="autoZero"/>
        <c:crossBetween val="between"/>
        <c:majorUnit val="0.2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36522293449382"/>
          <c:y val="4.0345821325648415E-2"/>
          <c:w val="0.19454796774938443"/>
          <c:h val="5.7636887608069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鉱工業生産指数の推移　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平成２２年＝１００</a:t>
            </a:r>
          </a:p>
        </c:rich>
      </c:tx>
      <c:layout>
        <c:manualLayout>
          <c:xMode val="edge"/>
          <c:yMode val="edge"/>
          <c:x val="0.39723661417322836"/>
          <c:y val="7.8733595800524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5301257511626E-2"/>
          <c:y val="5.9879047772545435E-2"/>
          <c:w val="0.90886502816916859"/>
          <c:h val="0.76373854337726499"/>
        </c:manualLayout>
      </c:layout>
      <c:lineChart>
        <c:grouping val="standard"/>
        <c:varyColors val="0"/>
        <c:ser>
          <c:idx val="0"/>
          <c:order val="0"/>
          <c:tx>
            <c:strRef>
              <c:f>'指標－３'!$M$4:$O$4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'指標－３'!$A$13:$A$25</c:f>
              <c:strCache>
                <c:ptCount val="13"/>
                <c:pt idx="0">
                  <c:v>平成25年1月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平成26年 1月</c:v>
                </c:pt>
              </c:strCache>
            </c:strRef>
          </c:cat>
          <c:val>
            <c:numRef>
              <c:f>'指標－３'!$N$13:$N$25</c:f>
              <c:numCache>
                <c:formatCode>0.0;"△ "0.0</c:formatCode>
                <c:ptCount val="13"/>
                <c:pt idx="0">
                  <c:v>94.1</c:v>
                </c:pt>
                <c:pt idx="1">
                  <c:v>94.9</c:v>
                </c:pt>
                <c:pt idx="2">
                  <c:v>95</c:v>
                </c:pt>
                <c:pt idx="3">
                  <c:v>95.9</c:v>
                </c:pt>
                <c:pt idx="4">
                  <c:v>97.7</c:v>
                </c:pt>
                <c:pt idx="5">
                  <c:v>94.7</c:v>
                </c:pt>
                <c:pt idx="6">
                  <c:v>97.9</c:v>
                </c:pt>
                <c:pt idx="7">
                  <c:v>97</c:v>
                </c:pt>
                <c:pt idx="8">
                  <c:v>98.3</c:v>
                </c:pt>
                <c:pt idx="9">
                  <c:v>99.3</c:v>
                </c:pt>
                <c:pt idx="10">
                  <c:v>99.2</c:v>
                </c:pt>
                <c:pt idx="11">
                  <c:v>100.1</c:v>
                </c:pt>
                <c:pt idx="12">
                  <c:v>103.9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'指標－３'!$H$4:$L$4</c:f>
              <c:strCache>
                <c:ptCount val="1"/>
                <c:pt idx="0">
                  <c:v>秋田県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solidFill>
                <a:srgbClr val="EDBDCB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'指標－３'!$A$13:$A$25</c:f>
              <c:strCache>
                <c:ptCount val="13"/>
                <c:pt idx="0">
                  <c:v>平成25年1月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平成26年 1月</c:v>
                </c:pt>
              </c:strCache>
            </c:strRef>
          </c:cat>
          <c:val>
            <c:numRef>
              <c:f>'指標－３'!$I$13:$I$25</c:f>
              <c:numCache>
                <c:formatCode>0.0;"△ "0.0</c:formatCode>
                <c:ptCount val="13"/>
                <c:pt idx="0">
                  <c:v>90.5</c:v>
                </c:pt>
                <c:pt idx="1">
                  <c:v>87.6</c:v>
                </c:pt>
                <c:pt idx="2">
                  <c:v>90.3</c:v>
                </c:pt>
                <c:pt idx="3">
                  <c:v>90.2</c:v>
                </c:pt>
                <c:pt idx="4">
                  <c:v>92.1</c:v>
                </c:pt>
                <c:pt idx="5">
                  <c:v>89.9</c:v>
                </c:pt>
                <c:pt idx="6">
                  <c:v>92</c:v>
                </c:pt>
                <c:pt idx="7">
                  <c:v>90.9</c:v>
                </c:pt>
                <c:pt idx="8">
                  <c:v>95.3</c:v>
                </c:pt>
                <c:pt idx="9">
                  <c:v>96.4</c:v>
                </c:pt>
                <c:pt idx="10">
                  <c:v>98.3</c:v>
                </c:pt>
                <c:pt idx="11">
                  <c:v>98.5</c:v>
                </c:pt>
                <c:pt idx="12">
                  <c:v>102.2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81792"/>
        <c:axId val="178083328"/>
      </c:lineChart>
      <c:catAx>
        <c:axId val="17808179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08332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（指数）</a:t>
                </a:r>
              </a:p>
            </c:rich>
          </c:tx>
          <c:layout>
            <c:manualLayout>
              <c:xMode val="edge"/>
              <c:yMode val="edge"/>
              <c:x val="9.5797900262467196E-3"/>
              <c:y val="2.995659196446598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81792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97375328084"/>
          <c:y val="8.8942307692307696E-2"/>
          <c:w val="0.18851456692913382"/>
          <c:h val="4.8076923076923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企業倒産件数と負債総額の推移</a:t>
            </a:r>
          </a:p>
        </c:rich>
      </c:tx>
      <c:layout>
        <c:manualLayout>
          <c:xMode val="edge"/>
          <c:yMode val="edge"/>
          <c:x val="0.34478525411596278"/>
          <c:y val="1.3513428314933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130279169649249E-2"/>
          <c:y val="0.17488757769508576"/>
          <c:w val="0.87730061349693256"/>
          <c:h val="0.65405491719662845"/>
        </c:manualLayout>
      </c:layout>
      <c:lineChart>
        <c:grouping val="standard"/>
        <c:varyColors val="0"/>
        <c:ser>
          <c:idx val="1"/>
          <c:order val="0"/>
          <c:tx>
            <c:strRef>
              <c:f>'指標－４'!$B$4</c:f>
              <c:strCache>
                <c:ptCount val="1"/>
                <c:pt idx="0">
                  <c:v>件   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800080"/>
                </a:solidFill>
                <a:prstDash val="dash"/>
              </a:ln>
            </c:spPr>
          </c:dPt>
          <c:cat>
            <c:strRef>
              <c:f>'指標－４'!$A$12:$A$24</c:f>
              <c:strCache>
                <c:ptCount val="13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平成26年1月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'指標－４'!$B$12:$B$24</c:f>
              <c:numCache>
                <c:formatCode>#,##0_);[Red]\(#,##0\)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5</c:v>
                </c:pt>
                <c:pt idx="12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20960"/>
        <c:axId val="203751424"/>
      </c:lineChart>
      <c:lineChart>
        <c:grouping val="standard"/>
        <c:varyColors val="0"/>
        <c:ser>
          <c:idx val="0"/>
          <c:order val="1"/>
          <c:tx>
            <c:strRef>
              <c:f>'指標－４'!$C$4</c:f>
              <c:strCache>
                <c:ptCount val="1"/>
                <c:pt idx="0">
                  <c:v>負債総額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616161616161616E-2"/>
                  <c:y val="-4.2520483768699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66666666666665E-2"/>
                  <c:y val="3.769248693228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210503990031547E-2"/>
                  <c:y val="3.5502678517416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781144781144781E-2"/>
                  <c:y val="3.3256017422125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831649831649833E-2"/>
                  <c:y val="3.739029953240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515151515151516E-2"/>
                  <c:y val="3.6031331592689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8501683501683499E-2"/>
                  <c:y val="1.1209220104452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65789124844243E-2"/>
                  <c:y val="4.3371313537771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882154882154881E-2"/>
                  <c:y val="4.4805513421713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515151515151516E-2"/>
                  <c:y val="3.6812810729305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843500623028181E-2"/>
                  <c:y val="-3.0766262107100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831649831649833E-2"/>
                  <c:y val="3.6812810729305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8375487155014716E-2"/>
                  <c:y val="4.6022104770247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'指標－４'!$A$12:$A$24</c:f>
              <c:strCache>
                <c:ptCount val="13"/>
                <c:pt idx="0">
                  <c:v>平成25年3月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平成26年1月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'指標－４'!$C$12:$C$24</c:f>
              <c:numCache>
                <c:formatCode>#,##0_);[Red]\(#,##0\)</c:formatCode>
                <c:ptCount val="13"/>
                <c:pt idx="0">
                  <c:v>114300</c:v>
                </c:pt>
                <c:pt idx="1">
                  <c:v>34000</c:v>
                </c:pt>
                <c:pt idx="2">
                  <c:v>12500</c:v>
                </c:pt>
                <c:pt idx="3">
                  <c:v>33100</c:v>
                </c:pt>
                <c:pt idx="4">
                  <c:v>25600</c:v>
                </c:pt>
                <c:pt idx="5">
                  <c:v>27500</c:v>
                </c:pt>
                <c:pt idx="6">
                  <c:v>150800</c:v>
                </c:pt>
                <c:pt idx="7">
                  <c:v>89600</c:v>
                </c:pt>
                <c:pt idx="8">
                  <c:v>56700</c:v>
                </c:pt>
                <c:pt idx="9">
                  <c:v>60800</c:v>
                </c:pt>
                <c:pt idx="10">
                  <c:v>118400</c:v>
                </c:pt>
                <c:pt idx="11">
                  <c:v>19800</c:v>
                </c:pt>
                <c:pt idx="12">
                  <c:v>76400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53344"/>
        <c:axId val="203754880"/>
      </c:lineChart>
      <c:catAx>
        <c:axId val="178120960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75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3751424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7177947453538005E-2"/>
              <c:y val="5.4053987376904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120960"/>
        <c:crosses val="autoZero"/>
        <c:crossBetween val="between"/>
      </c:valAx>
      <c:catAx>
        <c:axId val="20375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3754880"/>
        <c:crosses val="autoZero"/>
        <c:auto val="0"/>
        <c:lblAlgn val="ctr"/>
        <c:lblOffset val="100"/>
        <c:noMultiLvlLbl val="0"/>
      </c:catAx>
      <c:valAx>
        <c:axId val="203754880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（百万円）</a:t>
                </a:r>
              </a:p>
            </c:rich>
          </c:tx>
          <c:layout>
            <c:manualLayout>
              <c:xMode val="edge"/>
              <c:yMode val="edge"/>
              <c:x val="0.92143654391685881"/>
              <c:y val="5.1351466184220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753344"/>
        <c:crosses val="max"/>
        <c:crossBetween val="between"/>
        <c:dispUnits>
          <c:builtInUnit val="hundre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707203266258373E-2"/>
          <c:y val="9.1383812010443863E-2"/>
          <c:w val="0.7310615339749198"/>
          <c:h val="6.2663185378590072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22" name="Line 1"/>
        <xdr:cNvSpPr>
          <a:spLocks noChangeShapeType="1"/>
        </xdr:cNvSpPr>
      </xdr:nvSpPr>
      <xdr:spPr bwMode="auto">
        <a:xfrm>
          <a:off x="9525" y="523875"/>
          <a:ext cx="790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34</xdr:row>
      <xdr:rowOff>133350</xdr:rowOff>
    </xdr:from>
    <xdr:to>
      <xdr:col>12</xdr:col>
      <xdr:colOff>38100</xdr:colOff>
      <xdr:row>53</xdr:row>
      <xdr:rowOff>57150</xdr:rowOff>
    </xdr:to>
    <xdr:graphicFrame macro="">
      <xdr:nvGraphicFramePr>
        <xdr:cNvPr id="20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34</xdr:row>
      <xdr:rowOff>0</xdr:rowOff>
    </xdr:from>
    <xdr:to>
      <xdr:col>12</xdr:col>
      <xdr:colOff>9525</xdr:colOff>
      <xdr:row>49</xdr:row>
      <xdr:rowOff>28575</xdr:rowOff>
    </xdr:to>
    <xdr:graphicFrame macro="">
      <xdr:nvGraphicFramePr>
        <xdr:cNvPr id="20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48</xdr:row>
      <xdr:rowOff>28575</xdr:rowOff>
    </xdr:from>
    <xdr:to>
      <xdr:col>11</xdr:col>
      <xdr:colOff>238125</xdr:colOff>
      <xdr:row>49</xdr:row>
      <xdr:rowOff>76200</xdr:rowOff>
    </xdr:to>
    <xdr:sp macro="" textlink="">
      <xdr:nvSpPr>
        <xdr:cNvPr id="2025" name="AutoShape 13"/>
        <xdr:cNvSpPr>
          <a:spLocks noChangeArrowheads="1"/>
        </xdr:cNvSpPr>
      </xdr:nvSpPr>
      <xdr:spPr bwMode="auto">
        <a:xfrm>
          <a:off x="657225" y="10287000"/>
          <a:ext cx="6343650" cy="276225"/>
        </a:xfrm>
        <a:prstGeom prst="doubleWave">
          <a:avLst>
            <a:gd name="adj1" fmla="val 10319"/>
            <a:gd name="adj2" fmla="val -1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171450</xdr:rowOff>
    </xdr:from>
    <xdr:to>
      <xdr:col>12</xdr:col>
      <xdr:colOff>9525</xdr:colOff>
      <xdr:row>53</xdr:row>
      <xdr:rowOff>85725</xdr:rowOff>
    </xdr:to>
    <xdr:sp macro="" textlink="">
      <xdr:nvSpPr>
        <xdr:cNvPr id="2026" name="Rectangle 15"/>
        <xdr:cNvSpPr>
          <a:spLocks noChangeArrowheads="1"/>
        </xdr:cNvSpPr>
      </xdr:nvSpPr>
      <xdr:spPr bwMode="auto">
        <a:xfrm>
          <a:off x="9525" y="6848475"/>
          <a:ext cx="7381875" cy="4467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234315</xdr:colOff>
      <xdr:row>49</xdr:row>
      <xdr:rowOff>9525</xdr:rowOff>
    </xdr:from>
    <xdr:to>
      <xdr:col>11</xdr:col>
      <xdr:colOff>449433</xdr:colOff>
      <xdr:row>49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924675" y="10467975"/>
          <a:ext cx="219075" cy="14287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255270</xdr:colOff>
      <xdr:row>48</xdr:row>
      <xdr:rowOff>209550</xdr:rowOff>
    </xdr:from>
    <xdr:to>
      <xdr:col>0</xdr:col>
      <xdr:colOff>548652</xdr:colOff>
      <xdr:row>49</xdr:row>
      <xdr:rowOff>124213</xdr:rowOff>
    </xdr:to>
    <xdr:sp macro="" textlink="">
      <xdr:nvSpPr>
        <xdr:cNvPr id="3" name="テキスト ボックス 2"/>
        <xdr:cNvSpPr txBox="1"/>
      </xdr:nvSpPr>
      <xdr:spPr>
        <a:xfrm>
          <a:off x="257175" y="10448925"/>
          <a:ext cx="2952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327" name="Line 1"/>
        <xdr:cNvSpPr>
          <a:spLocks noChangeShapeType="1"/>
        </xdr:cNvSpPr>
      </xdr:nvSpPr>
      <xdr:spPr bwMode="auto">
        <a:xfrm>
          <a:off x="9525" y="457200"/>
          <a:ext cx="80010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14</xdr:col>
      <xdr:colOff>800100</xdr:colOff>
      <xdr:row>60</xdr:row>
      <xdr:rowOff>104775</xdr:rowOff>
    </xdr:to>
    <xdr:graphicFrame macro="">
      <xdr:nvGraphicFramePr>
        <xdr:cNvPr id="232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490" name="Line 1"/>
        <xdr:cNvSpPr>
          <a:spLocks noChangeShapeType="1"/>
        </xdr:cNvSpPr>
      </xdr:nvSpPr>
      <xdr:spPr bwMode="auto">
        <a:xfrm>
          <a:off x="9525" y="457200"/>
          <a:ext cx="8001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491" name="Line 5"/>
        <xdr:cNvSpPr>
          <a:spLocks noChangeShapeType="1"/>
        </xdr:cNvSpPr>
      </xdr:nvSpPr>
      <xdr:spPr bwMode="auto">
        <a:xfrm>
          <a:off x="9525" y="457200"/>
          <a:ext cx="8001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38</xdr:row>
      <xdr:rowOff>76200</xdr:rowOff>
    </xdr:from>
    <xdr:to>
      <xdr:col>15</xdr:col>
      <xdr:colOff>0</xdr:colOff>
      <xdr:row>61</xdr:row>
      <xdr:rowOff>123825</xdr:rowOff>
    </xdr:to>
    <xdr:graphicFrame macro="">
      <xdr:nvGraphicFramePr>
        <xdr:cNvPr id="349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375" name="Line 1"/>
        <xdr:cNvSpPr>
          <a:spLocks noChangeShapeType="1"/>
        </xdr:cNvSpPr>
      </xdr:nvSpPr>
      <xdr:spPr bwMode="auto">
        <a:xfrm>
          <a:off x="9525" y="533400"/>
          <a:ext cx="9525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0</xdr:colOff>
      <xdr:row>36</xdr:row>
      <xdr:rowOff>190500</xdr:rowOff>
    </xdr:from>
    <xdr:to>
      <xdr:col>9</xdr:col>
      <xdr:colOff>685800</xdr:colOff>
      <xdr:row>60</xdr:row>
      <xdr:rowOff>133350</xdr:rowOff>
    </xdr:to>
    <xdr:graphicFrame macro="">
      <xdr:nvGraphicFramePr>
        <xdr:cNvPr id="437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0.35142</cdr:x>
      <cdr:y>0.09654</cdr:y>
    </cdr:from>
    <cdr:to>
      <cdr:x>0.44298</cdr:x>
      <cdr:y>0.14614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5184" y="344709"/>
          <a:ext cx="726142" cy="177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左目盛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0.63331</cdr:x>
      <cdr:y>0.10201</cdr:y>
    </cdr:from>
    <cdr:to>
      <cdr:x>0.72244</cdr:x>
      <cdr:y>0.14614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7582" y="364242"/>
          <a:ext cx="672374" cy="15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右目盛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) 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55"/>
  <sheetViews>
    <sheetView tabSelected="1" view="pageBreakPreview" zoomScale="115" zoomScaleNormal="100" zoomScaleSheetLayoutView="115" workbookViewId="0">
      <pane ySplit="5" topLeftCell="A6" activePane="bottomLeft" state="frozen"/>
      <selection activeCell="A27" sqref="A27"/>
      <selection pane="bottomLeft" activeCell="A2" sqref="A2"/>
    </sheetView>
  </sheetViews>
  <sheetFormatPr defaultRowHeight="13.5" x14ac:dyDescent="0.15"/>
  <cols>
    <col min="1" max="1" width="10.5" style="2" bestFit="1" customWidth="1"/>
    <col min="2" max="2" width="2.75" style="2" customWidth="1"/>
    <col min="3" max="3" width="8.5" style="2" customWidth="1"/>
    <col min="4" max="4" width="9.5" style="2" customWidth="1"/>
    <col min="5" max="5" width="9.125" style="22" customWidth="1"/>
    <col min="6" max="6" width="9.125" style="3" customWidth="1"/>
    <col min="7" max="10" width="9.125" style="2" customWidth="1"/>
    <col min="11" max="11" width="2.75" style="2" customWidth="1"/>
    <col min="12" max="12" width="8.125" style="2" customWidth="1"/>
    <col min="13" max="13" width="9" style="2"/>
    <col min="14" max="14" width="5.25" style="2" bestFit="1" customWidth="1"/>
    <col min="15" max="15" width="5.25" style="2" customWidth="1"/>
    <col min="16" max="16" width="6.5" style="2" customWidth="1"/>
    <col min="17" max="17" width="2.75" style="2" customWidth="1"/>
    <col min="18" max="18" width="2.75" customWidth="1"/>
    <col min="19" max="19" width="8.5" customWidth="1"/>
    <col min="20" max="20" width="9.5" customWidth="1"/>
    <col min="21" max="26" width="9.125" customWidth="1"/>
    <col min="27" max="27" width="2.75" customWidth="1"/>
    <col min="28" max="28" width="8.125" customWidth="1"/>
    <col min="29" max="16384" width="9" style="2"/>
  </cols>
  <sheetData>
    <row r="1" spans="1:28" s="9" customFormat="1" ht="25.5" x14ac:dyDescent="0.15">
      <c r="A1" s="358" t="s">
        <v>176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R1"/>
      <c r="S1"/>
      <c r="T1"/>
      <c r="U1"/>
      <c r="V1"/>
      <c r="W1"/>
      <c r="X1"/>
      <c r="Y1"/>
      <c r="Z1"/>
      <c r="AA1"/>
      <c r="AB1"/>
    </row>
    <row r="2" spans="1:28" s="9" customFormat="1" ht="15.95" customHeight="1" thickBot="1" x14ac:dyDescent="0.2">
      <c r="A2" s="38"/>
      <c r="B2" s="39"/>
      <c r="C2" s="38"/>
      <c r="D2" s="39"/>
      <c r="E2" s="40"/>
      <c r="F2" s="41"/>
      <c r="G2" s="38"/>
      <c r="H2" s="42"/>
      <c r="I2" s="355" t="s">
        <v>220</v>
      </c>
      <c r="J2" s="355"/>
      <c r="K2" s="355"/>
      <c r="L2" s="43" t="s">
        <v>96</v>
      </c>
      <c r="R2"/>
      <c r="S2"/>
      <c r="T2"/>
      <c r="U2"/>
      <c r="V2"/>
      <c r="W2"/>
      <c r="X2"/>
      <c r="Y2"/>
      <c r="Z2"/>
      <c r="AA2"/>
      <c r="AB2"/>
    </row>
    <row r="3" spans="1:28" s="10" customFormat="1" ht="15.75" customHeight="1" x14ac:dyDescent="0.15">
      <c r="A3" s="44" t="s">
        <v>85</v>
      </c>
      <c r="B3" s="272"/>
      <c r="C3" s="365" t="s">
        <v>1</v>
      </c>
      <c r="D3" s="365"/>
      <c r="E3" s="365"/>
      <c r="F3" s="365"/>
      <c r="G3" s="365"/>
      <c r="H3" s="365"/>
      <c r="I3" s="365"/>
      <c r="J3" s="366"/>
      <c r="K3" s="365" t="s">
        <v>0</v>
      </c>
      <c r="L3" s="371"/>
      <c r="R3"/>
      <c r="S3"/>
      <c r="T3"/>
      <c r="U3"/>
      <c r="V3"/>
      <c r="W3"/>
      <c r="X3"/>
      <c r="Y3"/>
      <c r="Z3"/>
      <c r="AA3"/>
      <c r="AB3"/>
    </row>
    <row r="4" spans="1:28" s="10" customFormat="1" ht="15.75" customHeight="1" x14ac:dyDescent="0.15">
      <c r="A4" s="45"/>
      <c r="B4" s="369" t="s">
        <v>3</v>
      </c>
      <c r="C4" s="370"/>
      <c r="D4" s="46" t="s">
        <v>89</v>
      </c>
      <c r="E4" s="47" t="s">
        <v>4</v>
      </c>
      <c r="F4" s="47"/>
      <c r="G4" s="48"/>
      <c r="H4" s="362" t="s">
        <v>86</v>
      </c>
      <c r="I4" s="363"/>
      <c r="J4" s="364"/>
      <c r="K4" s="367" t="s">
        <v>2</v>
      </c>
      <c r="L4" s="368"/>
      <c r="R4"/>
      <c r="S4"/>
      <c r="T4"/>
      <c r="U4"/>
      <c r="V4"/>
      <c r="W4"/>
      <c r="X4"/>
      <c r="Y4"/>
      <c r="Z4"/>
      <c r="AA4"/>
      <c r="AB4"/>
    </row>
    <row r="5" spans="1:28" s="10" customFormat="1" ht="15.75" customHeight="1" x14ac:dyDescent="0.15">
      <c r="A5" s="49" t="s">
        <v>87</v>
      </c>
      <c r="B5" s="50"/>
      <c r="C5" s="52"/>
      <c r="D5" s="53"/>
      <c r="E5" s="54" t="s">
        <v>6</v>
      </c>
      <c r="F5" s="54" t="s">
        <v>7</v>
      </c>
      <c r="G5" s="54" t="s">
        <v>8</v>
      </c>
      <c r="H5" s="54" t="s">
        <v>9</v>
      </c>
      <c r="I5" s="54" t="s">
        <v>10</v>
      </c>
      <c r="J5" s="54" t="s">
        <v>11</v>
      </c>
      <c r="K5" s="51"/>
      <c r="L5" s="225"/>
      <c r="R5"/>
      <c r="S5"/>
      <c r="T5"/>
      <c r="U5"/>
      <c r="V5"/>
      <c r="W5"/>
      <c r="X5"/>
      <c r="Y5"/>
      <c r="Z5"/>
      <c r="AA5"/>
      <c r="AB5"/>
    </row>
    <row r="6" spans="1:28" s="10" customFormat="1" ht="15.75" customHeight="1" x14ac:dyDescent="0.15">
      <c r="A6" s="45"/>
      <c r="B6" s="57"/>
      <c r="C6" s="58" t="s">
        <v>13</v>
      </c>
      <c r="D6" s="59" t="s">
        <v>13</v>
      </c>
      <c r="E6" s="60" t="s">
        <v>13</v>
      </c>
      <c r="F6" s="60" t="s">
        <v>13</v>
      </c>
      <c r="G6" s="60" t="s">
        <v>13</v>
      </c>
      <c r="H6" s="60" t="s">
        <v>13</v>
      </c>
      <c r="I6" s="60" t="s">
        <v>13</v>
      </c>
      <c r="J6" s="60" t="s">
        <v>13</v>
      </c>
      <c r="K6" s="288"/>
      <c r="L6" s="286" t="s">
        <v>12</v>
      </c>
      <c r="R6"/>
      <c r="S6"/>
      <c r="T6"/>
      <c r="U6"/>
      <c r="V6"/>
      <c r="W6"/>
      <c r="X6"/>
      <c r="Y6"/>
      <c r="Z6"/>
      <c r="AA6"/>
      <c r="AB6"/>
    </row>
    <row r="7" spans="1:28" s="10" customFormat="1" ht="15.75" customHeight="1" x14ac:dyDescent="0.15">
      <c r="A7" s="62" t="s">
        <v>170</v>
      </c>
      <c r="B7" s="274" t="s">
        <v>118</v>
      </c>
      <c r="C7" s="58">
        <v>1085997</v>
      </c>
      <c r="D7" s="63">
        <v>-10610</v>
      </c>
      <c r="E7" s="60" t="s">
        <v>119</v>
      </c>
      <c r="F7" s="60" t="s">
        <v>120</v>
      </c>
      <c r="G7" s="64" t="s">
        <v>121</v>
      </c>
      <c r="H7" s="60" t="s">
        <v>122</v>
      </c>
      <c r="I7" s="60" t="s">
        <v>123</v>
      </c>
      <c r="J7" s="64" t="s">
        <v>124</v>
      </c>
      <c r="K7" s="171" t="s">
        <v>118</v>
      </c>
      <c r="L7" s="61">
        <v>390136</v>
      </c>
      <c r="R7"/>
      <c r="S7"/>
      <c r="T7"/>
      <c r="U7"/>
      <c r="V7"/>
      <c r="W7"/>
      <c r="X7"/>
      <c r="Y7"/>
      <c r="Z7"/>
      <c r="AA7"/>
      <c r="AB7"/>
    </row>
    <row r="8" spans="1:28" s="10" customFormat="1" ht="15.75" customHeight="1" x14ac:dyDescent="0.15">
      <c r="A8" s="62" t="s">
        <v>171</v>
      </c>
      <c r="B8" s="274" t="s">
        <v>117</v>
      </c>
      <c r="C8" s="58">
        <v>1074858</v>
      </c>
      <c r="D8" s="63">
        <v>-11139</v>
      </c>
      <c r="E8" s="60" t="s">
        <v>131</v>
      </c>
      <c r="F8" s="60" t="s">
        <v>132</v>
      </c>
      <c r="G8" s="64" t="s">
        <v>133</v>
      </c>
      <c r="H8" s="60" t="s">
        <v>134</v>
      </c>
      <c r="I8" s="60" t="s">
        <v>135</v>
      </c>
      <c r="J8" s="64" t="s">
        <v>136</v>
      </c>
      <c r="K8" s="171" t="s">
        <v>116</v>
      </c>
      <c r="L8" s="61">
        <v>391082</v>
      </c>
      <c r="R8"/>
      <c r="S8"/>
      <c r="T8"/>
      <c r="U8"/>
      <c r="V8"/>
      <c r="W8"/>
      <c r="X8"/>
      <c r="Y8"/>
      <c r="Z8"/>
      <c r="AA8"/>
      <c r="AB8"/>
    </row>
    <row r="9" spans="1:28" s="10" customFormat="1" ht="15.75" customHeight="1" x14ac:dyDescent="0.15">
      <c r="A9" s="62" t="s">
        <v>172</v>
      </c>
      <c r="B9" s="274" t="s">
        <v>117</v>
      </c>
      <c r="C9" s="58">
        <v>1062761</v>
      </c>
      <c r="D9" s="63">
        <v>-12097</v>
      </c>
      <c r="E9" s="60" t="s">
        <v>207</v>
      </c>
      <c r="F9" s="60" t="s">
        <v>208</v>
      </c>
      <c r="G9" s="64" t="s">
        <v>209</v>
      </c>
      <c r="H9" s="60" t="s">
        <v>210</v>
      </c>
      <c r="I9" s="60" t="s">
        <v>211</v>
      </c>
      <c r="J9" s="64" t="s">
        <v>212</v>
      </c>
      <c r="K9" s="171" t="s">
        <v>116</v>
      </c>
      <c r="L9" s="61">
        <v>392187</v>
      </c>
      <c r="R9"/>
      <c r="S9"/>
      <c r="T9"/>
      <c r="U9"/>
      <c r="V9"/>
      <c r="W9"/>
      <c r="X9"/>
      <c r="Y9"/>
      <c r="Z9"/>
      <c r="AA9"/>
      <c r="AB9"/>
    </row>
    <row r="10" spans="1:28" s="10" customFormat="1" ht="15.75" customHeight="1" x14ac:dyDescent="0.15">
      <c r="A10" s="187" t="s">
        <v>213</v>
      </c>
      <c r="B10" s="67" t="s">
        <v>125</v>
      </c>
      <c r="C10" s="69">
        <v>1050244</v>
      </c>
      <c r="D10" s="70">
        <v>-12517</v>
      </c>
      <c r="E10" s="68" t="s">
        <v>214</v>
      </c>
      <c r="F10" s="68" t="s">
        <v>215</v>
      </c>
      <c r="G10" s="71" t="s">
        <v>216</v>
      </c>
      <c r="H10" s="68" t="s">
        <v>217</v>
      </c>
      <c r="I10" s="68" t="s">
        <v>218</v>
      </c>
      <c r="J10" s="71" t="s">
        <v>219</v>
      </c>
      <c r="K10" s="273" t="s">
        <v>116</v>
      </c>
      <c r="L10" s="175">
        <v>392715</v>
      </c>
      <c r="M10" s="10">
        <f>C10-C9</f>
        <v>-12517</v>
      </c>
      <c r="O10" s="10">
        <v>-8749</v>
      </c>
      <c r="P10" s="10">
        <v>-3768</v>
      </c>
      <c r="R10"/>
      <c r="S10"/>
      <c r="T10"/>
      <c r="U10"/>
      <c r="V10"/>
      <c r="W10"/>
      <c r="X10"/>
      <c r="Y10"/>
      <c r="Z10"/>
      <c r="AA10"/>
      <c r="AB10"/>
    </row>
    <row r="11" spans="1:28" s="18" customFormat="1" ht="15.75" customHeight="1" x14ac:dyDescent="0.15">
      <c r="A11" s="73" t="s">
        <v>200</v>
      </c>
      <c r="B11" s="74"/>
      <c r="C11" s="75">
        <v>1058542</v>
      </c>
      <c r="D11" s="76">
        <v>-1132</v>
      </c>
      <c r="E11" s="60">
        <v>440</v>
      </c>
      <c r="F11" s="60">
        <v>1274</v>
      </c>
      <c r="G11" s="64">
        <v>-834</v>
      </c>
      <c r="H11" s="60">
        <v>653</v>
      </c>
      <c r="I11" s="60">
        <v>951</v>
      </c>
      <c r="J11" s="64">
        <v>-298</v>
      </c>
      <c r="K11" s="78"/>
      <c r="L11" s="61">
        <v>391650</v>
      </c>
      <c r="R11"/>
      <c r="S11"/>
      <c r="T11"/>
      <c r="U11"/>
      <c r="V11"/>
      <c r="W11"/>
      <c r="X11"/>
      <c r="Y11"/>
      <c r="Z11"/>
      <c r="AA11"/>
      <c r="AB11"/>
    </row>
    <row r="12" spans="1:28" s="18" customFormat="1" ht="15.75" customHeight="1" x14ac:dyDescent="0.15">
      <c r="A12" s="73" t="s">
        <v>137</v>
      </c>
      <c r="B12" s="74"/>
      <c r="C12" s="75">
        <v>1053652</v>
      </c>
      <c r="D12" s="76">
        <v>-4890</v>
      </c>
      <c r="E12" s="60">
        <v>447</v>
      </c>
      <c r="F12" s="60">
        <v>1277</v>
      </c>
      <c r="G12" s="64">
        <v>-830</v>
      </c>
      <c r="H12" s="60">
        <v>2163</v>
      </c>
      <c r="I12" s="60">
        <v>6223</v>
      </c>
      <c r="J12" s="64">
        <v>-4060</v>
      </c>
      <c r="K12" s="82"/>
      <c r="L12" s="61">
        <v>391024</v>
      </c>
      <c r="R12"/>
      <c r="S12"/>
      <c r="T12"/>
      <c r="U12"/>
      <c r="V12"/>
      <c r="W12"/>
      <c r="X12"/>
      <c r="Y12"/>
      <c r="Z12"/>
      <c r="AA12"/>
      <c r="AB12"/>
    </row>
    <row r="13" spans="1:28" s="18" customFormat="1" ht="15.75" customHeight="1" x14ac:dyDescent="0.15">
      <c r="A13" s="73" t="s">
        <v>106</v>
      </c>
      <c r="B13" s="74"/>
      <c r="C13" s="75">
        <v>1053558</v>
      </c>
      <c r="D13" s="76">
        <v>-94</v>
      </c>
      <c r="E13" s="60">
        <v>535</v>
      </c>
      <c r="F13" s="60">
        <v>1328</v>
      </c>
      <c r="G13" s="64">
        <v>-793</v>
      </c>
      <c r="H13" s="60">
        <v>2914</v>
      </c>
      <c r="I13" s="60">
        <v>2215</v>
      </c>
      <c r="J13" s="64">
        <v>699</v>
      </c>
      <c r="K13" s="82"/>
      <c r="L13" s="61">
        <v>392509</v>
      </c>
      <c r="R13"/>
      <c r="S13"/>
      <c r="T13"/>
      <c r="U13"/>
      <c r="V13"/>
      <c r="W13"/>
      <c r="X13"/>
      <c r="Y13"/>
      <c r="Z13"/>
      <c r="AA13"/>
      <c r="AB13"/>
    </row>
    <row r="14" spans="1:28" s="18" customFormat="1" ht="15.75" customHeight="1" x14ac:dyDescent="0.15">
      <c r="A14" s="73" t="s">
        <v>159</v>
      </c>
      <c r="B14" s="74"/>
      <c r="C14" s="75">
        <v>1052698</v>
      </c>
      <c r="D14" s="76">
        <v>-860</v>
      </c>
      <c r="E14" s="60">
        <v>524</v>
      </c>
      <c r="F14" s="60">
        <v>1240</v>
      </c>
      <c r="G14" s="64">
        <v>-716</v>
      </c>
      <c r="H14" s="60">
        <v>842</v>
      </c>
      <c r="I14" s="60">
        <v>986</v>
      </c>
      <c r="J14" s="64">
        <v>-144</v>
      </c>
      <c r="K14" s="78"/>
      <c r="L14" s="61">
        <v>392574</v>
      </c>
      <c r="R14"/>
      <c r="S14"/>
      <c r="T14"/>
      <c r="U14"/>
      <c r="V14"/>
      <c r="W14"/>
      <c r="X14"/>
      <c r="Y14"/>
      <c r="Z14"/>
      <c r="AA14"/>
      <c r="AB14"/>
    </row>
    <row r="15" spans="1:28" s="18" customFormat="1" ht="15.75" customHeight="1" x14ac:dyDescent="0.15">
      <c r="A15" s="73" t="s">
        <v>166</v>
      </c>
      <c r="B15" s="74"/>
      <c r="C15" s="75">
        <v>1051905</v>
      </c>
      <c r="D15" s="76">
        <v>-793</v>
      </c>
      <c r="E15" s="60">
        <v>476</v>
      </c>
      <c r="F15" s="60">
        <v>1056</v>
      </c>
      <c r="G15" s="64">
        <v>-580</v>
      </c>
      <c r="H15" s="60">
        <v>695</v>
      </c>
      <c r="I15" s="60">
        <v>908</v>
      </c>
      <c r="J15" s="64">
        <v>-213</v>
      </c>
      <c r="K15" s="78"/>
      <c r="L15" s="61">
        <v>392552</v>
      </c>
      <c r="R15"/>
      <c r="S15"/>
      <c r="T15"/>
      <c r="U15"/>
      <c r="V15"/>
      <c r="W15"/>
      <c r="X15"/>
      <c r="Y15"/>
      <c r="Z15"/>
      <c r="AA15"/>
      <c r="AB15"/>
    </row>
    <row r="16" spans="1:28" s="10" customFormat="1" ht="15.75" customHeight="1" x14ac:dyDescent="0.15">
      <c r="A16" s="73" t="s">
        <v>168</v>
      </c>
      <c r="B16" s="74"/>
      <c r="C16" s="75">
        <v>1051288</v>
      </c>
      <c r="D16" s="76">
        <v>-617</v>
      </c>
      <c r="E16" s="60">
        <v>559</v>
      </c>
      <c r="F16" s="60">
        <v>1157</v>
      </c>
      <c r="G16" s="64">
        <v>-598</v>
      </c>
      <c r="H16" s="60">
        <v>1140</v>
      </c>
      <c r="I16" s="60">
        <v>1159</v>
      </c>
      <c r="J16" s="64">
        <v>-19</v>
      </c>
      <c r="K16" s="78"/>
      <c r="L16" s="61">
        <v>392668</v>
      </c>
      <c r="R16"/>
      <c r="S16"/>
      <c r="T16"/>
      <c r="U16"/>
      <c r="V16"/>
      <c r="W16"/>
      <c r="X16"/>
      <c r="Y16"/>
      <c r="Z16"/>
      <c r="AA16"/>
      <c r="AB16"/>
    </row>
    <row r="17" spans="1:28" s="10" customFormat="1" ht="15.75" customHeight="1" x14ac:dyDescent="0.15">
      <c r="A17" s="73" t="s">
        <v>114</v>
      </c>
      <c r="B17" s="74"/>
      <c r="C17" s="75">
        <v>1050792</v>
      </c>
      <c r="D17" s="76">
        <v>-496</v>
      </c>
      <c r="E17" s="60">
        <v>577</v>
      </c>
      <c r="F17" s="60">
        <v>1143</v>
      </c>
      <c r="G17" s="64">
        <v>-566</v>
      </c>
      <c r="H17" s="60">
        <v>1195</v>
      </c>
      <c r="I17" s="60">
        <v>1125</v>
      </c>
      <c r="J17" s="64">
        <v>70</v>
      </c>
      <c r="K17" s="78"/>
      <c r="L17" s="61">
        <v>392761</v>
      </c>
      <c r="R17"/>
      <c r="S17"/>
      <c r="T17"/>
      <c r="U17"/>
      <c r="V17"/>
      <c r="W17"/>
      <c r="X17"/>
      <c r="Y17"/>
      <c r="Z17"/>
      <c r="AA17"/>
      <c r="AB17"/>
    </row>
    <row r="18" spans="1:28" s="10" customFormat="1" ht="15.75" customHeight="1" x14ac:dyDescent="0.15">
      <c r="A18" s="73" t="s">
        <v>115</v>
      </c>
      <c r="B18" s="74"/>
      <c r="C18" s="75">
        <v>1050132</v>
      </c>
      <c r="D18" s="76">
        <v>-660</v>
      </c>
      <c r="E18" s="60">
        <v>544</v>
      </c>
      <c r="F18" s="60">
        <v>1115</v>
      </c>
      <c r="G18" s="64">
        <v>-571</v>
      </c>
      <c r="H18" s="60">
        <v>987</v>
      </c>
      <c r="I18" s="60">
        <v>1076</v>
      </c>
      <c r="J18" s="64">
        <v>-89</v>
      </c>
      <c r="K18" s="82"/>
      <c r="L18" s="61">
        <v>392715</v>
      </c>
      <c r="R18"/>
      <c r="S18"/>
      <c r="T18"/>
      <c r="U18"/>
      <c r="V18"/>
      <c r="W18"/>
      <c r="X18"/>
      <c r="Y18"/>
      <c r="Z18"/>
      <c r="AA18"/>
      <c r="AB18"/>
    </row>
    <row r="19" spans="1:28" s="10" customFormat="1" ht="15.75" customHeight="1" x14ac:dyDescent="0.15">
      <c r="A19" s="73" t="s">
        <v>127</v>
      </c>
      <c r="B19" s="74"/>
      <c r="C19" s="58">
        <v>1049597</v>
      </c>
      <c r="D19" s="79">
        <v>-535</v>
      </c>
      <c r="E19" s="80">
        <v>597</v>
      </c>
      <c r="F19" s="60">
        <v>1173</v>
      </c>
      <c r="G19" s="64">
        <v>-576</v>
      </c>
      <c r="H19" s="60">
        <v>1022</v>
      </c>
      <c r="I19" s="60">
        <v>981</v>
      </c>
      <c r="J19" s="64">
        <v>41</v>
      </c>
      <c r="K19" s="78"/>
      <c r="L19" s="61">
        <v>392789</v>
      </c>
      <c r="R19"/>
      <c r="S19"/>
      <c r="T19"/>
      <c r="U19"/>
      <c r="V19"/>
      <c r="W19"/>
      <c r="X19"/>
      <c r="Y19"/>
      <c r="Z19"/>
      <c r="AA19"/>
      <c r="AB19"/>
    </row>
    <row r="20" spans="1:28" s="10" customFormat="1" ht="15.75" customHeight="1" x14ac:dyDescent="0.15">
      <c r="A20" s="73" t="s">
        <v>128</v>
      </c>
      <c r="B20" s="74"/>
      <c r="C20" s="58">
        <v>1048633</v>
      </c>
      <c r="D20" s="79">
        <v>-964</v>
      </c>
      <c r="E20" s="80">
        <v>471</v>
      </c>
      <c r="F20" s="60">
        <v>1286</v>
      </c>
      <c r="G20" s="64">
        <v>-815</v>
      </c>
      <c r="H20" s="60">
        <v>633</v>
      </c>
      <c r="I20" s="60">
        <v>782</v>
      </c>
      <c r="J20" s="64">
        <v>-149</v>
      </c>
      <c r="K20" s="82"/>
      <c r="L20" s="61">
        <v>392703</v>
      </c>
      <c r="R20"/>
      <c r="S20"/>
      <c r="T20"/>
      <c r="U20"/>
      <c r="V20"/>
      <c r="W20"/>
      <c r="X20"/>
      <c r="Y20"/>
      <c r="Z20"/>
      <c r="AA20"/>
      <c r="AB20"/>
    </row>
    <row r="21" spans="1:28" s="10" customFormat="1" ht="15.75" customHeight="1" x14ac:dyDescent="0.15">
      <c r="A21" s="73" t="s">
        <v>198</v>
      </c>
      <c r="B21" s="74"/>
      <c r="C21" s="58">
        <v>1047653</v>
      </c>
      <c r="D21" s="79">
        <v>-980</v>
      </c>
      <c r="E21" s="80">
        <v>521</v>
      </c>
      <c r="F21" s="60">
        <v>1283</v>
      </c>
      <c r="G21" s="64">
        <v>-762</v>
      </c>
      <c r="H21" s="60">
        <v>679</v>
      </c>
      <c r="I21" s="60">
        <v>897</v>
      </c>
      <c r="J21" s="64">
        <v>-218</v>
      </c>
      <c r="K21" s="82"/>
      <c r="L21" s="61">
        <v>392517</v>
      </c>
      <c r="R21"/>
      <c r="S21"/>
      <c r="T21"/>
      <c r="U21"/>
      <c r="V21"/>
      <c r="W21"/>
      <c r="X21"/>
      <c r="Y21"/>
      <c r="Z21"/>
      <c r="AA21"/>
      <c r="AB21"/>
    </row>
    <row r="22" spans="1:28" s="10" customFormat="1" ht="15.75" customHeight="1" x14ac:dyDescent="0.15">
      <c r="A22" s="73" t="s">
        <v>199</v>
      </c>
      <c r="B22" s="74"/>
      <c r="C22" s="58">
        <v>1046500</v>
      </c>
      <c r="D22" s="79">
        <v>-1153</v>
      </c>
      <c r="E22" s="80">
        <v>519</v>
      </c>
      <c r="F22" s="60">
        <v>1512</v>
      </c>
      <c r="G22" s="64">
        <v>-993</v>
      </c>
      <c r="H22" s="60">
        <v>639</v>
      </c>
      <c r="I22" s="60">
        <v>799</v>
      </c>
      <c r="J22" s="64">
        <v>-160</v>
      </c>
      <c r="K22" s="82"/>
      <c r="L22" s="61">
        <v>392319</v>
      </c>
      <c r="R22"/>
      <c r="S22"/>
      <c r="T22"/>
      <c r="U22"/>
      <c r="V22"/>
      <c r="W22"/>
      <c r="X22"/>
      <c r="Y22"/>
      <c r="Z22"/>
      <c r="AA22"/>
      <c r="AB22"/>
    </row>
    <row r="23" spans="1:28" s="10" customFormat="1" ht="15.75" customHeight="1" x14ac:dyDescent="0.15">
      <c r="A23" s="81" t="s">
        <v>201</v>
      </c>
      <c r="B23" s="77"/>
      <c r="C23" s="83">
        <v>1045366</v>
      </c>
      <c r="D23" s="290">
        <f>C23-C22</f>
        <v>-1134</v>
      </c>
      <c r="E23" s="84">
        <v>401</v>
      </c>
      <c r="F23" s="85">
        <v>1193</v>
      </c>
      <c r="G23" s="86">
        <v>-792</v>
      </c>
      <c r="H23" s="85">
        <v>620</v>
      </c>
      <c r="I23" s="85">
        <v>962</v>
      </c>
      <c r="J23" s="86">
        <v>-342</v>
      </c>
      <c r="K23" s="82"/>
      <c r="L23" s="287">
        <v>392121</v>
      </c>
      <c r="M23" s="32" t="b">
        <f>C23-C22=D23</f>
        <v>1</v>
      </c>
      <c r="N23" s="31" t="b">
        <f>E23-F23=G23</f>
        <v>1</v>
      </c>
      <c r="O23" s="31" t="b">
        <f>H23-I23=J23</f>
        <v>1</v>
      </c>
      <c r="R23"/>
      <c r="S23"/>
      <c r="T23"/>
      <c r="U23"/>
      <c r="V23"/>
      <c r="W23"/>
      <c r="X23"/>
      <c r="Y23"/>
      <c r="Z23"/>
      <c r="AA23"/>
      <c r="AB23"/>
    </row>
    <row r="24" spans="1:28" s="10" customFormat="1" ht="24" customHeight="1" x14ac:dyDescent="0.15">
      <c r="A24" s="88" t="s">
        <v>97</v>
      </c>
      <c r="B24" s="89"/>
      <c r="C24" s="90">
        <v>-0.11</v>
      </c>
      <c r="D24" s="91" t="s">
        <v>158</v>
      </c>
      <c r="E24" s="291">
        <f>(E23-E22)/E22*100</f>
        <v>-22.736030828516377</v>
      </c>
      <c r="F24" s="292">
        <f>(F23-F22)/F22*100</f>
        <v>-21.097883597883598</v>
      </c>
      <c r="G24" s="92" t="s">
        <v>158</v>
      </c>
      <c r="H24" s="292">
        <f>(H23-H22)/H22*100</f>
        <v>-2.9733959311424099</v>
      </c>
      <c r="I24" s="292">
        <f>(I23-I22)/I22*100</f>
        <v>20.400500625782229</v>
      </c>
      <c r="J24" s="194" t="s">
        <v>158</v>
      </c>
      <c r="K24" s="289"/>
      <c r="L24" s="293">
        <f>(L23-L22)/L22*100</f>
        <v>-5.0469133536739229E-2</v>
      </c>
      <c r="M24" s="33" t="b">
        <f>ROUND((C23-C22)/C22*100,2)=C24</f>
        <v>1</v>
      </c>
      <c r="N24" s="19"/>
      <c r="O24" s="19"/>
      <c r="R24"/>
      <c r="S24"/>
      <c r="T24"/>
      <c r="U24"/>
      <c r="V24"/>
      <c r="W24"/>
      <c r="X24"/>
      <c r="Y24"/>
      <c r="Z24"/>
      <c r="AA24"/>
      <c r="AB24"/>
    </row>
    <row r="25" spans="1:28" s="10" customFormat="1" ht="24" customHeight="1" x14ac:dyDescent="0.15">
      <c r="A25" s="93" t="s">
        <v>99</v>
      </c>
      <c r="B25" s="89"/>
      <c r="C25" s="90">
        <v>-1.24</v>
      </c>
      <c r="D25" s="91" t="s">
        <v>158</v>
      </c>
      <c r="E25" s="292">
        <f>(E23-E11)/E11*100</f>
        <v>-8.8636363636363633</v>
      </c>
      <c r="F25" s="292">
        <f>(F23-F11)/F11*100</f>
        <v>-6.3579277864992152</v>
      </c>
      <c r="G25" s="92" t="s">
        <v>158</v>
      </c>
      <c r="H25" s="292">
        <f>(H23-H11)/H11*100</f>
        <v>-5.0535987748851454</v>
      </c>
      <c r="I25" s="292">
        <f>(I23-I11)/I11*100</f>
        <v>1.1566771819137749</v>
      </c>
      <c r="J25" s="194" t="s">
        <v>158</v>
      </c>
      <c r="K25" s="289"/>
      <c r="L25" s="293">
        <f>(L23-L11)/L11*100</f>
        <v>0.12026043661432402</v>
      </c>
      <c r="M25" s="33" t="b">
        <f>ROUND((C23-C11)/C11*100,2)=C25</f>
        <v>1</v>
      </c>
      <c r="N25" s="19"/>
      <c r="O25" s="19"/>
      <c r="R25"/>
      <c r="S25"/>
      <c r="T25"/>
      <c r="U25"/>
      <c r="V25"/>
      <c r="W25"/>
      <c r="X25"/>
      <c r="Y25"/>
      <c r="Z25"/>
      <c r="AA25"/>
      <c r="AB25"/>
    </row>
    <row r="26" spans="1:28" s="10" customFormat="1" ht="24" customHeight="1" x14ac:dyDescent="0.15">
      <c r="A26" s="94" t="s">
        <v>15</v>
      </c>
      <c r="B26" s="271"/>
      <c r="C26" s="359" t="s">
        <v>102</v>
      </c>
      <c r="D26" s="359"/>
      <c r="E26" s="359"/>
      <c r="F26" s="360"/>
      <c r="G26" s="359"/>
      <c r="H26" s="359"/>
      <c r="I26" s="359"/>
      <c r="J26" s="359"/>
      <c r="K26" s="359"/>
      <c r="L26" s="361"/>
      <c r="R26"/>
      <c r="S26"/>
      <c r="T26"/>
      <c r="U26"/>
      <c r="V26"/>
      <c r="W26"/>
      <c r="X26"/>
      <c r="Y26"/>
      <c r="Z26"/>
      <c r="AA26"/>
      <c r="AB26"/>
    </row>
    <row r="27" spans="1:28" s="10" customFormat="1" ht="13.5" customHeight="1" x14ac:dyDescent="0.15">
      <c r="A27" s="62" t="s">
        <v>51</v>
      </c>
      <c r="B27" s="328" t="s">
        <v>194</v>
      </c>
      <c r="C27" s="331"/>
      <c r="D27" s="331"/>
      <c r="E27" s="331"/>
      <c r="F27" s="331"/>
      <c r="G27" s="95" t="s">
        <v>189</v>
      </c>
      <c r="H27" s="95"/>
      <c r="I27" s="95"/>
      <c r="J27" s="95"/>
      <c r="K27" s="95"/>
      <c r="L27" s="96"/>
      <c r="R27"/>
      <c r="S27"/>
      <c r="T27"/>
      <c r="U27"/>
      <c r="V27"/>
      <c r="W27"/>
      <c r="X27"/>
      <c r="Y27"/>
      <c r="Z27"/>
      <c r="AA27"/>
      <c r="AB27"/>
    </row>
    <row r="28" spans="1:28" s="9" customFormat="1" ht="13.5" customHeight="1" x14ac:dyDescent="0.15">
      <c r="A28" s="62"/>
      <c r="B28" s="332" t="s">
        <v>192</v>
      </c>
      <c r="C28" s="333"/>
      <c r="D28" s="253"/>
      <c r="E28" s="253"/>
      <c r="F28" s="253"/>
      <c r="G28" s="330" t="s">
        <v>188</v>
      </c>
      <c r="H28" s="95"/>
      <c r="I28" s="95"/>
      <c r="J28" s="95"/>
      <c r="K28" s="95"/>
      <c r="L28" s="96"/>
      <c r="R28"/>
      <c r="S28"/>
      <c r="T28"/>
      <c r="U28"/>
      <c r="V28"/>
      <c r="W28"/>
      <c r="X28"/>
      <c r="Y28"/>
      <c r="Z28"/>
      <c r="AA28"/>
      <c r="AB28"/>
    </row>
    <row r="29" spans="1:28" s="9" customFormat="1" ht="13.5" customHeight="1" x14ac:dyDescent="0.15">
      <c r="A29" s="62"/>
      <c r="B29" s="332" t="s">
        <v>183</v>
      </c>
      <c r="C29" s="333"/>
      <c r="D29" s="253"/>
      <c r="E29" s="253"/>
      <c r="F29" s="253"/>
      <c r="G29" s="330" t="s">
        <v>187</v>
      </c>
      <c r="H29" s="95"/>
      <c r="I29" s="95"/>
      <c r="J29" s="95"/>
      <c r="K29" s="95"/>
      <c r="L29" s="96"/>
      <c r="R29"/>
      <c r="S29"/>
      <c r="T29"/>
      <c r="U29"/>
      <c r="V29"/>
      <c r="W29"/>
      <c r="X29"/>
      <c r="Y29"/>
      <c r="Z29"/>
      <c r="AA29"/>
      <c r="AB29"/>
    </row>
    <row r="30" spans="1:28" s="9" customFormat="1" ht="13.5" customHeight="1" x14ac:dyDescent="0.15">
      <c r="A30" s="62"/>
      <c r="B30" s="332" t="s">
        <v>184</v>
      </c>
      <c r="C30" s="333"/>
      <c r="D30" s="253"/>
      <c r="E30" s="253"/>
      <c r="F30" s="253"/>
      <c r="G30" s="95" t="s">
        <v>190</v>
      </c>
      <c r="H30" s="95"/>
      <c r="I30" s="95"/>
      <c r="J30" s="95"/>
      <c r="K30" s="95"/>
      <c r="L30" s="96"/>
      <c r="R30"/>
      <c r="S30"/>
      <c r="T30"/>
      <c r="U30"/>
      <c r="V30"/>
      <c r="W30"/>
      <c r="X30"/>
      <c r="Y30"/>
      <c r="Z30"/>
      <c r="AA30"/>
      <c r="AB30"/>
    </row>
    <row r="31" spans="1:28" s="9" customFormat="1" ht="13.5" customHeight="1" thickBot="1" x14ac:dyDescent="0.2">
      <c r="A31" s="98"/>
      <c r="B31" s="356" t="s">
        <v>191</v>
      </c>
      <c r="C31" s="357"/>
      <c r="D31" s="357"/>
      <c r="E31" s="357"/>
      <c r="F31" s="357"/>
      <c r="G31" s="329" t="s">
        <v>186</v>
      </c>
      <c r="H31" s="99"/>
      <c r="I31" s="99"/>
      <c r="J31" s="99"/>
      <c r="K31" s="99"/>
      <c r="L31" s="100"/>
      <c r="R31"/>
      <c r="S31"/>
      <c r="T31"/>
      <c r="U31"/>
      <c r="V31"/>
      <c r="W31"/>
      <c r="X31"/>
      <c r="Y31"/>
      <c r="Z31"/>
      <c r="AA31"/>
      <c r="AB31"/>
    </row>
    <row r="32" spans="1:28" s="9" customFormat="1" ht="14.25" customHeight="1" x14ac:dyDescent="0.15">
      <c r="A32" s="101"/>
      <c r="B32" s="101"/>
      <c r="C32" s="102"/>
      <c r="D32" s="102"/>
      <c r="E32" s="103"/>
      <c r="F32" s="104"/>
      <c r="G32" s="102"/>
      <c r="H32" s="102"/>
      <c r="I32" s="102"/>
      <c r="J32" s="102"/>
      <c r="K32" s="102"/>
      <c r="L32" s="105" t="s">
        <v>88</v>
      </c>
      <c r="R32"/>
      <c r="S32"/>
      <c r="T32"/>
      <c r="U32"/>
      <c r="V32"/>
      <c r="W32"/>
      <c r="X32"/>
      <c r="Y32"/>
      <c r="Z32"/>
      <c r="AA32"/>
      <c r="AB32"/>
    </row>
    <row r="33" spans="1:28" s="10" customFormat="1" ht="15" customHeight="1" x14ac:dyDescent="0.15">
      <c r="A33" s="23"/>
      <c r="B33" s="23"/>
      <c r="C33" s="24"/>
      <c r="D33" s="24"/>
      <c r="E33" s="25"/>
      <c r="F33" s="26"/>
      <c r="G33" s="24"/>
      <c r="H33" s="24"/>
      <c r="I33" s="24"/>
      <c r="J33" s="24"/>
      <c r="K33" s="24"/>
      <c r="L33" s="27"/>
      <c r="R33"/>
      <c r="S33"/>
      <c r="T33"/>
      <c r="U33"/>
      <c r="V33"/>
      <c r="W33"/>
      <c r="X33"/>
      <c r="Y33"/>
      <c r="Z33"/>
      <c r="AA33"/>
      <c r="AB33"/>
    </row>
    <row r="34" spans="1:28" s="10" customFormat="1" ht="15" customHeight="1" x14ac:dyDescent="0.15">
      <c r="A34" s="2"/>
      <c r="B34" s="2"/>
      <c r="C34" s="2"/>
      <c r="D34" s="2"/>
      <c r="E34" s="22"/>
      <c r="F34" s="3"/>
      <c r="G34" s="2"/>
      <c r="H34" s="2"/>
      <c r="I34" s="2"/>
      <c r="J34" s="2"/>
      <c r="K34" s="2"/>
      <c r="L34" s="2"/>
      <c r="R34"/>
      <c r="S34"/>
      <c r="T34"/>
      <c r="U34"/>
      <c r="V34"/>
      <c r="W34"/>
      <c r="X34"/>
      <c r="Y34"/>
      <c r="Z34"/>
      <c r="AA34"/>
      <c r="AB34"/>
    </row>
    <row r="35" spans="1:28" ht="18" customHeight="1" x14ac:dyDescent="0.15"/>
    <row r="36" spans="1:28" ht="18" customHeight="1" x14ac:dyDescent="0.15"/>
    <row r="37" spans="1:28" ht="18" customHeight="1" x14ac:dyDescent="0.15"/>
    <row r="38" spans="1:28" ht="18" customHeight="1" x14ac:dyDescent="0.15"/>
    <row r="39" spans="1:28" ht="18" customHeight="1" x14ac:dyDescent="0.15"/>
    <row r="40" spans="1:28" ht="18" customHeight="1" x14ac:dyDescent="0.15"/>
    <row r="41" spans="1:28" ht="18" customHeight="1" x14ac:dyDescent="0.15"/>
    <row r="42" spans="1:28" ht="18" customHeight="1" x14ac:dyDescent="0.15"/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5" ht="18" customHeight="1" x14ac:dyDescent="0.15"/>
  </sheetData>
  <mergeCells count="9">
    <mergeCell ref="I2:K2"/>
    <mergeCell ref="B31:F31"/>
    <mergeCell ref="A1:L1"/>
    <mergeCell ref="C26:L26"/>
    <mergeCell ref="H4:J4"/>
    <mergeCell ref="C3:J3"/>
    <mergeCell ref="K4:L4"/>
    <mergeCell ref="B4:C4"/>
    <mergeCell ref="K3:L3"/>
  </mergeCells>
  <phoneticPr fontId="2"/>
  <printOptions horizontalCentered="1"/>
  <pageMargins left="0.78740157480314965" right="0.39370078740157483" top="0.78740157480314965" bottom="0.51181102362204722" header="0" footer="0"/>
  <pageSetup paperSize="9" scale="86" orientation="portrait" r:id="rId1"/>
  <headerFooter alignWithMargins="0">
    <oddFooter>&amp;C&amp;P／&amp;N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9"/>
  <sheetViews>
    <sheetView zoomScaleNormal="100" zoomScaleSheetLayoutView="115" workbookViewId="0">
      <pane ySplit="6" topLeftCell="A7" activePane="bottomLeft" state="frozen"/>
      <selection activeCell="G11" sqref="G11"/>
      <selection pane="bottomLeft" activeCell="A2" sqref="A2"/>
    </sheetView>
  </sheetViews>
  <sheetFormatPr defaultRowHeight="12" x14ac:dyDescent="0.15"/>
  <cols>
    <col min="1" max="1" width="10.625" style="2" customWidth="1"/>
    <col min="2" max="2" width="10.125" style="2" customWidth="1"/>
    <col min="3" max="3" width="1.25" style="2" customWidth="1"/>
    <col min="4" max="4" width="7.125" style="2" customWidth="1"/>
    <col min="5" max="5" width="1.5" style="2" customWidth="1"/>
    <col min="6" max="6" width="6.75" style="2" customWidth="1"/>
    <col min="7" max="8" width="7.625" style="2" customWidth="1"/>
    <col min="9" max="10" width="9.625" style="2" customWidth="1"/>
    <col min="11" max="11" width="2.125" style="2" customWidth="1"/>
    <col min="12" max="12" width="7.125" style="2" customWidth="1"/>
    <col min="13" max="13" width="2.125" style="2" customWidth="1"/>
    <col min="14" max="14" width="7.125" style="2" customWidth="1"/>
    <col min="15" max="15" width="10.625" style="2" customWidth="1"/>
    <col min="16" max="16" width="9" style="2"/>
    <col min="17" max="19" width="9" style="2" customWidth="1"/>
    <col min="20" max="16384" width="9" style="2"/>
  </cols>
  <sheetData>
    <row r="1" spans="1:16" s="9" customFormat="1" ht="21" x14ac:dyDescent="0.15">
      <c r="A1" s="372" t="s">
        <v>177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6" s="9" customFormat="1" ht="15" thickBot="1" x14ac:dyDescent="0.2">
      <c r="A2" s="38"/>
      <c r="B2" s="38"/>
      <c r="C2" s="106"/>
      <c r="D2" s="38"/>
      <c r="E2" s="106"/>
      <c r="F2" s="38"/>
      <c r="G2" s="38"/>
      <c r="H2" s="38"/>
      <c r="I2" s="38"/>
      <c r="J2" s="38"/>
      <c r="K2" s="38"/>
      <c r="L2" s="355" t="str">
        <f>'指標－１'!I2</f>
        <v>（平成26年 4月18日</v>
      </c>
      <c r="M2" s="355"/>
      <c r="N2" s="355"/>
      <c r="O2" s="43" t="s">
        <v>96</v>
      </c>
    </row>
    <row r="3" spans="1:16" s="10" customFormat="1" ht="15.75" customHeight="1" x14ac:dyDescent="0.15">
      <c r="A3" s="107" t="s">
        <v>46</v>
      </c>
      <c r="B3" s="373" t="s">
        <v>77</v>
      </c>
      <c r="C3" s="365"/>
      <c r="D3" s="374"/>
      <c r="E3" s="374"/>
      <c r="F3" s="374"/>
      <c r="G3" s="374"/>
      <c r="H3" s="375"/>
      <c r="I3" s="373" t="s">
        <v>78</v>
      </c>
      <c r="J3" s="374"/>
      <c r="K3" s="374"/>
      <c r="L3" s="374"/>
      <c r="M3" s="374"/>
      <c r="N3" s="374"/>
      <c r="O3" s="376"/>
    </row>
    <row r="4" spans="1:16" s="10" customFormat="1" ht="15.75" customHeight="1" x14ac:dyDescent="0.15">
      <c r="A4" s="108" t="s">
        <v>103</v>
      </c>
      <c r="B4" s="109" t="s">
        <v>16</v>
      </c>
      <c r="C4" s="381" t="s">
        <v>91</v>
      </c>
      <c r="D4" s="382"/>
      <c r="E4" s="381" t="s">
        <v>90</v>
      </c>
      <c r="F4" s="382"/>
      <c r="G4" s="110"/>
      <c r="H4" s="110"/>
      <c r="I4" s="111" t="s">
        <v>17</v>
      </c>
      <c r="J4" s="111"/>
      <c r="K4" s="47"/>
      <c r="L4" s="47"/>
      <c r="M4" s="47"/>
      <c r="N4" s="112"/>
      <c r="O4" s="113" t="s">
        <v>18</v>
      </c>
    </row>
    <row r="5" spans="1:16" s="10" customFormat="1" ht="22.5" customHeight="1" x14ac:dyDescent="0.15">
      <c r="A5" s="108"/>
      <c r="B5" s="109" t="s">
        <v>19</v>
      </c>
      <c r="C5" s="383"/>
      <c r="D5" s="384"/>
      <c r="E5" s="383"/>
      <c r="F5" s="384"/>
      <c r="G5" s="114" t="s">
        <v>92</v>
      </c>
      <c r="H5" s="114" t="s">
        <v>20</v>
      </c>
      <c r="I5" s="48" t="s">
        <v>21</v>
      </c>
      <c r="J5" s="48" t="s">
        <v>22</v>
      </c>
      <c r="K5" s="385" t="s">
        <v>76</v>
      </c>
      <c r="L5" s="386"/>
      <c r="M5" s="377" t="s">
        <v>76</v>
      </c>
      <c r="N5" s="378"/>
      <c r="O5" s="113" t="s">
        <v>81</v>
      </c>
    </row>
    <row r="6" spans="1:16" s="10" customFormat="1" ht="15.75" customHeight="1" x14ac:dyDescent="0.15">
      <c r="A6" s="115" t="s">
        <v>5</v>
      </c>
      <c r="B6" s="116" t="s">
        <v>84</v>
      </c>
      <c r="C6" s="50"/>
      <c r="D6" s="117"/>
      <c r="E6" s="50"/>
      <c r="F6" s="118"/>
      <c r="G6" s="118"/>
      <c r="H6" s="118"/>
      <c r="I6" s="117" t="s">
        <v>23</v>
      </c>
      <c r="J6" s="117" t="s">
        <v>23</v>
      </c>
      <c r="K6" s="387" t="s">
        <v>54</v>
      </c>
      <c r="L6" s="388"/>
      <c r="M6" s="379" t="s">
        <v>53</v>
      </c>
      <c r="N6" s="380"/>
      <c r="O6" s="119" t="s">
        <v>82</v>
      </c>
    </row>
    <row r="7" spans="1:16" s="10" customFormat="1" ht="15.75" customHeight="1" x14ac:dyDescent="0.15">
      <c r="A7" s="73"/>
      <c r="B7" s="120" t="s">
        <v>24</v>
      </c>
      <c r="C7" s="121"/>
      <c r="D7" s="78"/>
      <c r="E7" s="55"/>
      <c r="F7" s="56"/>
      <c r="G7" s="78" t="s">
        <v>25</v>
      </c>
      <c r="H7" s="120" t="s">
        <v>25</v>
      </c>
      <c r="I7" s="120" t="s">
        <v>13</v>
      </c>
      <c r="J7" s="78" t="s">
        <v>13</v>
      </c>
      <c r="K7" s="74"/>
      <c r="L7" s="60" t="s">
        <v>26</v>
      </c>
      <c r="M7" s="122"/>
      <c r="N7" s="56" t="s">
        <v>26</v>
      </c>
      <c r="O7" s="61" t="s">
        <v>13</v>
      </c>
    </row>
    <row r="8" spans="1:16" s="10" customFormat="1" ht="15.75" customHeight="1" x14ac:dyDescent="0.15">
      <c r="A8" s="62" t="s">
        <v>155</v>
      </c>
      <c r="B8" s="123">
        <v>262386</v>
      </c>
      <c r="C8" s="124"/>
      <c r="D8" s="125">
        <v>99.1</v>
      </c>
      <c r="E8" s="126"/>
      <c r="F8" s="127">
        <v>103</v>
      </c>
      <c r="G8" s="128">
        <v>1.63</v>
      </c>
      <c r="H8" s="129">
        <v>1.55</v>
      </c>
      <c r="I8" s="130">
        <v>98362</v>
      </c>
      <c r="J8" s="78">
        <v>63235</v>
      </c>
      <c r="K8" s="74"/>
      <c r="L8" s="131">
        <v>0.32</v>
      </c>
      <c r="M8" s="128"/>
      <c r="N8" s="131">
        <v>0.45</v>
      </c>
      <c r="O8" s="65">
        <v>117496</v>
      </c>
    </row>
    <row r="9" spans="1:16" s="10" customFormat="1" ht="15.75" customHeight="1" x14ac:dyDescent="0.15">
      <c r="A9" s="62" t="s">
        <v>156</v>
      </c>
      <c r="B9" s="123">
        <v>262213</v>
      </c>
      <c r="C9" s="124"/>
      <c r="D9" s="125">
        <v>100</v>
      </c>
      <c r="E9" s="126"/>
      <c r="F9" s="127">
        <v>100</v>
      </c>
      <c r="G9" s="128">
        <v>1.47</v>
      </c>
      <c r="H9" s="129">
        <v>1.53</v>
      </c>
      <c r="I9" s="130">
        <v>91924</v>
      </c>
      <c r="J9" s="78">
        <v>73657</v>
      </c>
      <c r="K9" s="74"/>
      <c r="L9" s="131">
        <v>0.45</v>
      </c>
      <c r="M9" s="128"/>
      <c r="N9" s="132">
        <v>0.56000000000000005</v>
      </c>
      <c r="O9" s="65">
        <v>81149</v>
      </c>
    </row>
    <row r="10" spans="1:16" s="10" customFormat="1" ht="15.75" customHeight="1" x14ac:dyDescent="0.15">
      <c r="A10" s="62" t="s">
        <v>157</v>
      </c>
      <c r="B10" s="123">
        <v>249558</v>
      </c>
      <c r="C10" s="124"/>
      <c r="D10" s="125">
        <v>95.5</v>
      </c>
      <c r="E10" s="126"/>
      <c r="F10" s="127">
        <v>99.3</v>
      </c>
      <c r="G10" s="128">
        <v>1.8</v>
      </c>
      <c r="H10" s="129">
        <v>1.78</v>
      </c>
      <c r="I10" s="130">
        <v>83448</v>
      </c>
      <c r="J10" s="78">
        <v>82083</v>
      </c>
      <c r="K10" s="74"/>
      <c r="L10" s="131">
        <v>0.56999999999999995</v>
      </c>
      <c r="M10" s="128"/>
      <c r="N10" s="132">
        <v>0.68</v>
      </c>
      <c r="O10" s="65">
        <v>73703</v>
      </c>
    </row>
    <row r="11" spans="1:16" s="10" customFormat="1" ht="15.75" customHeight="1" x14ac:dyDescent="0.15">
      <c r="A11" s="62" t="s">
        <v>154</v>
      </c>
      <c r="B11" s="123">
        <v>252284</v>
      </c>
      <c r="C11" s="124"/>
      <c r="D11" s="125">
        <v>95.9</v>
      </c>
      <c r="E11" s="126"/>
      <c r="F11" s="127">
        <v>99.9</v>
      </c>
      <c r="G11" s="128">
        <v>1.83</v>
      </c>
      <c r="H11" s="129">
        <v>2.02</v>
      </c>
      <c r="I11" s="130">
        <v>80268</v>
      </c>
      <c r="J11" s="78">
        <v>89029</v>
      </c>
      <c r="K11" s="74"/>
      <c r="L11" s="131">
        <v>0.69</v>
      </c>
      <c r="M11" s="128"/>
      <c r="N11" s="132">
        <v>0.82</v>
      </c>
      <c r="O11" s="65">
        <v>68246</v>
      </c>
    </row>
    <row r="12" spans="1:16" s="10" customFormat="1" ht="15.75" customHeight="1" x14ac:dyDescent="0.15">
      <c r="A12" s="66" t="s">
        <v>173</v>
      </c>
      <c r="B12" s="341">
        <v>252163</v>
      </c>
      <c r="C12" s="342"/>
      <c r="D12" s="343">
        <v>95.3</v>
      </c>
      <c r="E12" s="344"/>
      <c r="F12" s="133">
        <v>97.8</v>
      </c>
      <c r="G12" s="345">
        <v>1.7</v>
      </c>
      <c r="H12" s="346">
        <v>1.79</v>
      </c>
      <c r="I12" s="278"/>
      <c r="J12" s="229"/>
      <c r="K12" s="279"/>
      <c r="L12" s="280"/>
      <c r="M12" s="277"/>
      <c r="N12" s="281"/>
      <c r="O12" s="282"/>
    </row>
    <row r="13" spans="1:16" s="10" customFormat="1" ht="15.75" customHeight="1" x14ac:dyDescent="0.15">
      <c r="A13" s="134" t="s">
        <v>126</v>
      </c>
      <c r="B13" s="135">
        <v>217337</v>
      </c>
      <c r="C13" s="121"/>
      <c r="D13" s="127">
        <v>82.5</v>
      </c>
      <c r="E13" s="121"/>
      <c r="F13" s="127">
        <v>99</v>
      </c>
      <c r="G13" s="136">
        <v>0.79</v>
      </c>
      <c r="H13" s="136">
        <v>1.55</v>
      </c>
      <c r="I13" s="64">
        <v>7556</v>
      </c>
      <c r="J13" s="60">
        <v>6526</v>
      </c>
      <c r="K13" s="78"/>
      <c r="L13" s="128">
        <v>0.68</v>
      </c>
      <c r="M13" s="137"/>
      <c r="N13" s="138">
        <v>0.84</v>
      </c>
      <c r="O13" s="65">
        <v>5498</v>
      </c>
      <c r="P13" s="13"/>
    </row>
    <row r="14" spans="1:16" s="10" customFormat="1" ht="15.75" customHeight="1" x14ac:dyDescent="0.15">
      <c r="A14" s="134" t="s">
        <v>203</v>
      </c>
      <c r="B14" s="135">
        <v>216609</v>
      </c>
      <c r="C14" s="139"/>
      <c r="D14" s="127">
        <v>82.3</v>
      </c>
      <c r="E14" s="139"/>
      <c r="F14" s="127">
        <v>99.3</v>
      </c>
      <c r="G14" s="136">
        <v>0.99</v>
      </c>
      <c r="H14" s="136">
        <v>1.52</v>
      </c>
      <c r="I14" s="64">
        <v>7183</v>
      </c>
      <c r="J14" s="60">
        <v>7608</v>
      </c>
      <c r="K14" s="78"/>
      <c r="L14" s="128">
        <v>0.69</v>
      </c>
      <c r="M14" s="137"/>
      <c r="N14" s="138">
        <v>0.85</v>
      </c>
      <c r="O14" s="65">
        <v>5515</v>
      </c>
      <c r="P14" s="13"/>
    </row>
    <row r="15" spans="1:16" s="10" customFormat="1" ht="15.75" customHeight="1" x14ac:dyDescent="0.15">
      <c r="A15" s="134" t="s">
        <v>80</v>
      </c>
      <c r="B15" s="135">
        <v>225724</v>
      </c>
      <c r="C15" s="121"/>
      <c r="D15" s="127">
        <v>85.5</v>
      </c>
      <c r="E15" s="121"/>
      <c r="F15" s="127">
        <v>97.9</v>
      </c>
      <c r="G15" s="136">
        <v>1.73</v>
      </c>
      <c r="H15" s="136">
        <v>2.79</v>
      </c>
      <c r="I15" s="64">
        <v>7646</v>
      </c>
      <c r="J15" s="60">
        <v>8607</v>
      </c>
      <c r="K15" s="78"/>
      <c r="L15" s="128">
        <v>0.69</v>
      </c>
      <c r="M15" s="137"/>
      <c r="N15" s="138">
        <v>0.87</v>
      </c>
      <c r="O15" s="65">
        <v>5526</v>
      </c>
      <c r="P15" s="13"/>
    </row>
    <row r="16" spans="1:16" s="10" customFormat="1" ht="15.75" customHeight="1" x14ac:dyDescent="0.15">
      <c r="A16" s="134" t="s">
        <v>137</v>
      </c>
      <c r="B16" s="135">
        <v>220918</v>
      </c>
      <c r="C16" s="121"/>
      <c r="D16" s="127">
        <v>83.8</v>
      </c>
      <c r="E16" s="121"/>
      <c r="F16" s="127">
        <v>99.6</v>
      </c>
      <c r="G16" s="136">
        <v>5.2</v>
      </c>
      <c r="H16" s="136">
        <v>3.43</v>
      </c>
      <c r="I16" s="64">
        <v>9535</v>
      </c>
      <c r="J16" s="60">
        <v>7432</v>
      </c>
      <c r="K16" s="78"/>
      <c r="L16" s="128">
        <v>0.7</v>
      </c>
      <c r="M16" s="137"/>
      <c r="N16" s="138">
        <v>0.88</v>
      </c>
      <c r="O16" s="65">
        <v>6012</v>
      </c>
      <c r="P16" s="13"/>
    </row>
    <row r="17" spans="1:20" s="10" customFormat="1" ht="15.75" customHeight="1" x14ac:dyDescent="0.15">
      <c r="A17" s="134" t="s">
        <v>106</v>
      </c>
      <c r="B17" s="135">
        <v>216509</v>
      </c>
      <c r="C17" s="121"/>
      <c r="D17" s="127">
        <v>82.4</v>
      </c>
      <c r="E17" s="121"/>
      <c r="F17" s="127">
        <v>99.6</v>
      </c>
      <c r="G17" s="136">
        <v>1.77</v>
      </c>
      <c r="H17" s="136">
        <v>1.74</v>
      </c>
      <c r="I17" s="64">
        <v>6721</v>
      </c>
      <c r="J17" s="60">
        <v>6690</v>
      </c>
      <c r="K17" s="78"/>
      <c r="L17" s="128">
        <v>0.7</v>
      </c>
      <c r="M17" s="137"/>
      <c r="N17" s="138">
        <v>0.9</v>
      </c>
      <c r="O17" s="65">
        <v>6273</v>
      </c>
      <c r="P17" s="13"/>
    </row>
    <row r="18" spans="1:20" s="10" customFormat="1" ht="15.75" customHeight="1" x14ac:dyDescent="0.15">
      <c r="A18" s="134" t="s">
        <v>159</v>
      </c>
      <c r="B18" s="135">
        <v>339442</v>
      </c>
      <c r="C18" s="121"/>
      <c r="D18" s="127">
        <v>129</v>
      </c>
      <c r="E18" s="121"/>
      <c r="F18" s="127">
        <v>100.2</v>
      </c>
      <c r="G18" s="136">
        <v>1.44</v>
      </c>
      <c r="H18" s="136">
        <v>1.2</v>
      </c>
      <c r="I18" s="64">
        <v>5269</v>
      </c>
      <c r="J18" s="60">
        <v>7131</v>
      </c>
      <c r="K18" s="78"/>
      <c r="L18" s="128">
        <v>0.71</v>
      </c>
      <c r="M18" s="137"/>
      <c r="N18" s="138">
        <v>0.92</v>
      </c>
      <c r="O18" s="65">
        <v>5899</v>
      </c>
      <c r="P18" s="13"/>
    </row>
    <row r="19" spans="1:20" s="10" customFormat="1" ht="15.75" customHeight="1" x14ac:dyDescent="0.15">
      <c r="A19" s="134" t="s">
        <v>111</v>
      </c>
      <c r="B19" s="135">
        <v>259760</v>
      </c>
      <c r="C19" s="121"/>
      <c r="D19" s="127">
        <v>98.3</v>
      </c>
      <c r="E19" s="121"/>
      <c r="F19" s="127">
        <v>97.2</v>
      </c>
      <c r="G19" s="136">
        <v>1.72</v>
      </c>
      <c r="H19" s="136">
        <v>1.66</v>
      </c>
      <c r="I19" s="64">
        <v>5651</v>
      </c>
      <c r="J19" s="60">
        <v>7485</v>
      </c>
      <c r="K19" s="78"/>
      <c r="L19" s="128">
        <v>0.71</v>
      </c>
      <c r="M19" s="137"/>
      <c r="N19" s="138">
        <v>0.94</v>
      </c>
      <c r="O19" s="65">
        <v>6066</v>
      </c>
      <c r="P19" s="13"/>
    </row>
    <row r="20" spans="1:20" s="10" customFormat="1" ht="15.75" customHeight="1" x14ac:dyDescent="0.15">
      <c r="A20" s="134" t="s">
        <v>112</v>
      </c>
      <c r="B20" s="135">
        <v>229792</v>
      </c>
      <c r="C20" s="121"/>
      <c r="D20" s="127">
        <v>86.8</v>
      </c>
      <c r="E20" s="121"/>
      <c r="F20" s="127">
        <v>96</v>
      </c>
      <c r="G20" s="136">
        <v>1.2</v>
      </c>
      <c r="H20" s="136">
        <v>1.65</v>
      </c>
      <c r="I20" s="64">
        <v>5249</v>
      </c>
      <c r="J20" s="60">
        <v>7059</v>
      </c>
      <c r="K20" s="78"/>
      <c r="L20" s="128">
        <v>0.72</v>
      </c>
      <c r="M20" s="137"/>
      <c r="N20" s="138">
        <v>0.95</v>
      </c>
      <c r="O20" s="65">
        <v>5539</v>
      </c>
      <c r="P20" s="13"/>
    </row>
    <row r="21" spans="1:20" s="10" customFormat="1" ht="15.75" customHeight="1" x14ac:dyDescent="0.15">
      <c r="A21" s="134" t="s">
        <v>114</v>
      </c>
      <c r="B21" s="135">
        <v>215005</v>
      </c>
      <c r="C21" s="121"/>
      <c r="D21" s="127">
        <v>80.8</v>
      </c>
      <c r="E21" s="121"/>
      <c r="F21" s="127">
        <v>96.6</v>
      </c>
      <c r="G21" s="136">
        <v>1.1399999999999999</v>
      </c>
      <c r="H21" s="136">
        <v>1.28</v>
      </c>
      <c r="I21" s="64">
        <v>5778</v>
      </c>
      <c r="J21" s="60">
        <v>7650</v>
      </c>
      <c r="K21" s="78"/>
      <c r="L21" s="128">
        <v>0.73</v>
      </c>
      <c r="M21" s="137"/>
      <c r="N21" s="138">
        <v>0.96</v>
      </c>
      <c r="O21" s="65">
        <v>5178</v>
      </c>
      <c r="P21" s="13"/>
    </row>
    <row r="22" spans="1:20" s="10" customFormat="1" ht="15.75" customHeight="1" x14ac:dyDescent="0.15">
      <c r="A22" s="134" t="s">
        <v>115</v>
      </c>
      <c r="B22" s="135">
        <v>215433</v>
      </c>
      <c r="C22" s="121"/>
      <c r="D22" s="127">
        <v>80.8</v>
      </c>
      <c r="E22" s="121"/>
      <c r="F22" s="127">
        <v>96</v>
      </c>
      <c r="G22" s="136">
        <v>1.49</v>
      </c>
      <c r="H22" s="136">
        <v>1.64</v>
      </c>
      <c r="I22" s="64">
        <v>5767</v>
      </c>
      <c r="J22" s="60">
        <v>7749</v>
      </c>
      <c r="K22" s="78"/>
      <c r="L22" s="128">
        <v>0.75</v>
      </c>
      <c r="M22" s="137"/>
      <c r="N22" s="138">
        <v>0.98</v>
      </c>
      <c r="O22" s="65">
        <v>4898</v>
      </c>
      <c r="P22" s="13"/>
    </row>
    <row r="23" spans="1:20" s="10" customFormat="1" ht="15.75" customHeight="1" x14ac:dyDescent="0.15">
      <c r="A23" s="134" t="s">
        <v>127</v>
      </c>
      <c r="B23" s="135">
        <v>223182</v>
      </c>
      <c r="C23" s="121"/>
      <c r="D23" s="127">
        <v>83.7</v>
      </c>
      <c r="E23" s="121"/>
      <c r="F23" s="127">
        <v>96.2</v>
      </c>
      <c r="G23" s="136">
        <v>1.45</v>
      </c>
      <c r="H23" s="136">
        <v>1.52</v>
      </c>
      <c r="I23" s="64">
        <v>5191</v>
      </c>
      <c r="J23" s="60">
        <v>6911</v>
      </c>
      <c r="K23" s="78"/>
      <c r="L23" s="128">
        <v>0.78</v>
      </c>
      <c r="M23" s="137"/>
      <c r="N23" s="138">
        <v>1.01</v>
      </c>
      <c r="O23" s="65">
        <v>4531</v>
      </c>
      <c r="P23" s="13"/>
    </row>
    <row r="24" spans="1:20" s="10" customFormat="1" ht="15.75" customHeight="1" x14ac:dyDescent="0.15">
      <c r="A24" s="134" t="s">
        <v>202</v>
      </c>
      <c r="B24" s="135">
        <v>447350</v>
      </c>
      <c r="C24" s="121"/>
      <c r="D24" s="127">
        <v>167.1</v>
      </c>
      <c r="E24" s="121"/>
      <c r="F24" s="127">
        <v>96.5</v>
      </c>
      <c r="G24" s="136">
        <v>1.49</v>
      </c>
      <c r="H24" s="136">
        <v>1.48</v>
      </c>
      <c r="I24" s="64">
        <v>4948</v>
      </c>
      <c r="J24" s="60">
        <v>6196</v>
      </c>
      <c r="K24" s="78"/>
      <c r="L24" s="128">
        <v>0.79</v>
      </c>
      <c r="M24" s="137"/>
      <c r="N24" s="138">
        <v>1.03</v>
      </c>
      <c r="O24" s="65">
        <v>4490</v>
      </c>
      <c r="P24" s="13"/>
    </row>
    <row r="25" spans="1:20" s="10" customFormat="1" ht="15.75" customHeight="1" x14ac:dyDescent="0.15">
      <c r="A25" s="134" t="s">
        <v>175</v>
      </c>
      <c r="B25" s="140">
        <v>226237</v>
      </c>
      <c r="C25" s="139"/>
      <c r="D25" s="141">
        <v>84.3</v>
      </c>
      <c r="E25" s="139"/>
      <c r="F25" s="141">
        <v>95.5</v>
      </c>
      <c r="G25" s="142">
        <v>1.38</v>
      </c>
      <c r="H25" s="142">
        <v>2.36</v>
      </c>
      <c r="I25" s="64">
        <v>6637</v>
      </c>
      <c r="J25" s="60">
        <v>7739</v>
      </c>
      <c r="K25" s="78"/>
      <c r="L25" s="128">
        <v>0.86</v>
      </c>
      <c r="M25" s="137"/>
      <c r="N25" s="138">
        <v>1.04</v>
      </c>
      <c r="O25" s="65">
        <v>4535</v>
      </c>
      <c r="P25" s="13"/>
      <c r="Q25" s="389"/>
      <c r="R25" s="389"/>
    </row>
    <row r="26" spans="1:20" s="10" customFormat="1" ht="15.75" customHeight="1" x14ac:dyDescent="0.15">
      <c r="A26" s="143" t="s">
        <v>197</v>
      </c>
      <c r="B26" s="135"/>
      <c r="C26" s="121"/>
      <c r="D26" s="127"/>
      <c r="E26" s="121"/>
      <c r="F26" s="127"/>
      <c r="G26" s="136"/>
      <c r="H26" s="136"/>
      <c r="I26" s="86">
        <v>6518</v>
      </c>
      <c r="J26" s="85">
        <v>8401</v>
      </c>
      <c r="K26" s="82"/>
      <c r="L26" s="144">
        <v>0.88</v>
      </c>
      <c r="M26" s="145"/>
      <c r="N26" s="146">
        <v>1.05</v>
      </c>
      <c r="O26" s="87">
        <v>4278</v>
      </c>
      <c r="P26" s="13"/>
      <c r="Q26" s="389"/>
      <c r="R26" s="389"/>
    </row>
    <row r="27" spans="1:20" s="10" customFormat="1" ht="24" customHeight="1" x14ac:dyDescent="0.15">
      <c r="A27" s="88" t="s">
        <v>97</v>
      </c>
      <c r="B27" s="340">
        <v>-49.4</v>
      </c>
      <c r="C27" s="147"/>
      <c r="D27" s="149">
        <f>(($D$25-$D$24)/$D$24*100)</f>
        <v>-49.55116696588869</v>
      </c>
      <c r="E27" s="148"/>
      <c r="F27" s="149">
        <v>-1</v>
      </c>
      <c r="G27" s="150">
        <v>-0.11</v>
      </c>
      <c r="H27" s="150">
        <v>0.88</v>
      </c>
      <c r="I27" s="149">
        <f>($I$26-$I$25)/$I$25*100</f>
        <v>-1.7929787554618053</v>
      </c>
      <c r="J27" s="149">
        <f>($J$26-$J$25)/$J$25*100</f>
        <v>8.5540767541025975</v>
      </c>
      <c r="K27" s="151"/>
      <c r="L27" s="150">
        <f>$L$26-$L$25</f>
        <v>2.0000000000000018E-2</v>
      </c>
      <c r="M27" s="152"/>
      <c r="N27" s="150">
        <f>$N$26-$N$25</f>
        <v>1.0000000000000009E-2</v>
      </c>
      <c r="O27" s="196">
        <f>($O$26-$O$25)/$O$25*100</f>
        <v>-5.6670341786108045</v>
      </c>
      <c r="Q27" s="35" t="b">
        <f>ROUND((F25-F24)/F24*100,1)=F27</f>
        <v>1</v>
      </c>
      <c r="R27" s="36" t="b">
        <f>ROUND(G25-G24,2)=G27</f>
        <v>1</v>
      </c>
      <c r="S27" s="36" t="b">
        <f>H25-H24=H27</f>
        <v>1</v>
      </c>
    </row>
    <row r="28" spans="1:20" s="10" customFormat="1" ht="24" customHeight="1" x14ac:dyDescent="0.15">
      <c r="A28" s="153" t="s">
        <v>98</v>
      </c>
      <c r="B28" s="127">
        <v>4.0999999999999996</v>
      </c>
      <c r="C28" s="147"/>
      <c r="D28" s="154">
        <v>2.2000000000000002</v>
      </c>
      <c r="E28" s="148"/>
      <c r="F28" s="154">
        <v>-3.5</v>
      </c>
      <c r="G28" s="155">
        <v>0.59</v>
      </c>
      <c r="H28" s="155">
        <v>0.81</v>
      </c>
      <c r="I28" s="149">
        <f>($I$26-$I$14)/$I$14*100</f>
        <v>-9.2579702074342194</v>
      </c>
      <c r="J28" s="149">
        <f>($J$26-$J$14)/$J$14*100</f>
        <v>10.423238696109358</v>
      </c>
      <c r="K28" s="151"/>
      <c r="L28" s="150">
        <f>$L$26-$L$14</f>
        <v>0.19000000000000006</v>
      </c>
      <c r="M28" s="148"/>
      <c r="N28" s="150">
        <f>$N$26-$N$14</f>
        <v>0.20000000000000007</v>
      </c>
      <c r="O28" s="295">
        <f>($O$26-$O$14)/$O$14*100</f>
        <v>-22.42973708068903</v>
      </c>
      <c r="P28" s="36" t="b">
        <f>ROUND((D25-D13)/D13*100,1)=D28</f>
        <v>1</v>
      </c>
      <c r="Q28" s="35" t="b">
        <f>ROUND(F25-F13,1)=F28</f>
        <v>1</v>
      </c>
      <c r="R28" s="36" t="b">
        <f>G25-G13=G28</f>
        <v>1</v>
      </c>
      <c r="S28" s="36" t="b">
        <f>H25-H13=H28</f>
        <v>1</v>
      </c>
    </row>
    <row r="29" spans="1:20" s="10" customFormat="1" ht="24" customHeight="1" x14ac:dyDescent="0.15">
      <c r="A29" s="156" t="s">
        <v>15</v>
      </c>
      <c r="B29" s="362" t="s">
        <v>50</v>
      </c>
      <c r="C29" s="363"/>
      <c r="D29" s="391"/>
      <c r="E29" s="391"/>
      <c r="F29" s="391"/>
      <c r="G29" s="392"/>
      <c r="H29" s="393"/>
      <c r="I29" s="362" t="s">
        <v>140</v>
      </c>
      <c r="J29" s="363"/>
      <c r="K29" s="363"/>
      <c r="L29" s="363"/>
      <c r="M29" s="363"/>
      <c r="N29" s="363"/>
      <c r="O29" s="406"/>
      <c r="P29" s="20"/>
      <c r="Q29" s="390"/>
      <c r="R29" s="390"/>
      <c r="S29" s="390"/>
      <c r="T29" s="390"/>
    </row>
    <row r="30" spans="1:20" s="10" customFormat="1" ht="12" customHeight="1" x14ac:dyDescent="0.15">
      <c r="A30" s="157" t="s">
        <v>48</v>
      </c>
      <c r="B30" s="394" t="s">
        <v>165</v>
      </c>
      <c r="C30" s="395"/>
      <c r="D30" s="396"/>
      <c r="E30" s="396"/>
      <c r="F30" s="396"/>
      <c r="G30" s="395"/>
      <c r="H30" s="397"/>
      <c r="I30" s="407" t="s">
        <v>181</v>
      </c>
      <c r="J30" s="408"/>
      <c r="K30" s="408"/>
      <c r="L30" s="408"/>
      <c r="M30" s="408"/>
      <c r="N30" s="408"/>
      <c r="O30" s="409"/>
      <c r="Q30" s="20"/>
    </row>
    <row r="31" spans="1:20" s="9" customFormat="1" ht="15.75" customHeight="1" x14ac:dyDescent="0.15">
      <c r="A31" s="158"/>
      <c r="B31" s="398"/>
      <c r="C31" s="399"/>
      <c r="D31" s="399"/>
      <c r="E31" s="399"/>
      <c r="F31" s="399"/>
      <c r="G31" s="400"/>
      <c r="H31" s="401"/>
      <c r="I31" s="410"/>
      <c r="J31" s="411"/>
      <c r="K31" s="411"/>
      <c r="L31" s="411"/>
      <c r="M31" s="411"/>
      <c r="N31" s="411"/>
      <c r="O31" s="412"/>
    </row>
    <row r="32" spans="1:20" s="9" customFormat="1" ht="15.75" customHeight="1" x14ac:dyDescent="0.15">
      <c r="A32" s="158"/>
      <c r="B32" s="402"/>
      <c r="C32" s="400"/>
      <c r="D32" s="400"/>
      <c r="E32" s="400"/>
      <c r="F32" s="400"/>
      <c r="G32" s="400"/>
      <c r="H32" s="401"/>
      <c r="I32" s="410"/>
      <c r="J32" s="411"/>
      <c r="K32" s="411"/>
      <c r="L32" s="411"/>
      <c r="M32" s="411"/>
      <c r="N32" s="411"/>
      <c r="O32" s="412"/>
    </row>
    <row r="33" spans="1:15" s="9" customFormat="1" ht="15.75" customHeight="1" x14ac:dyDescent="0.15">
      <c r="A33" s="158"/>
      <c r="B33" s="402"/>
      <c r="C33" s="400"/>
      <c r="D33" s="400"/>
      <c r="E33" s="400"/>
      <c r="F33" s="400"/>
      <c r="G33" s="400"/>
      <c r="H33" s="401"/>
      <c r="I33" s="410"/>
      <c r="J33" s="411"/>
      <c r="K33" s="411"/>
      <c r="L33" s="411"/>
      <c r="M33" s="411"/>
      <c r="N33" s="411"/>
      <c r="O33" s="412"/>
    </row>
    <row r="34" spans="1:15" s="9" customFormat="1" ht="15.75" customHeight="1" x14ac:dyDescent="0.15">
      <c r="A34" s="159"/>
      <c r="B34" s="402"/>
      <c r="C34" s="400"/>
      <c r="D34" s="400"/>
      <c r="E34" s="400"/>
      <c r="F34" s="400"/>
      <c r="G34" s="400"/>
      <c r="H34" s="401"/>
      <c r="I34" s="410"/>
      <c r="J34" s="411"/>
      <c r="K34" s="411"/>
      <c r="L34" s="411"/>
      <c r="M34" s="411"/>
      <c r="N34" s="411"/>
      <c r="O34" s="412"/>
    </row>
    <row r="35" spans="1:15" s="9" customFormat="1" ht="15.95" customHeight="1" x14ac:dyDescent="0.15">
      <c r="A35" s="160"/>
      <c r="B35" s="402"/>
      <c r="C35" s="400"/>
      <c r="D35" s="400"/>
      <c r="E35" s="400"/>
      <c r="F35" s="400"/>
      <c r="G35" s="400"/>
      <c r="H35" s="401"/>
      <c r="I35" s="410"/>
      <c r="J35" s="411"/>
      <c r="K35" s="411"/>
      <c r="L35" s="411"/>
      <c r="M35" s="411"/>
      <c r="N35" s="411"/>
      <c r="O35" s="412"/>
    </row>
    <row r="36" spans="1:15" s="9" customFormat="1" ht="15.95" customHeight="1" x14ac:dyDescent="0.15">
      <c r="A36" s="160"/>
      <c r="B36" s="402"/>
      <c r="C36" s="400"/>
      <c r="D36" s="400"/>
      <c r="E36" s="400"/>
      <c r="F36" s="400"/>
      <c r="G36" s="400"/>
      <c r="H36" s="401"/>
      <c r="I36" s="410"/>
      <c r="J36" s="411"/>
      <c r="K36" s="411"/>
      <c r="L36" s="411"/>
      <c r="M36" s="411"/>
      <c r="N36" s="411"/>
      <c r="O36" s="412"/>
    </row>
    <row r="37" spans="1:15" s="9" customFormat="1" ht="15.95" customHeight="1" thickBot="1" x14ac:dyDescent="0.2">
      <c r="A37" s="161"/>
      <c r="B37" s="403"/>
      <c r="C37" s="404"/>
      <c r="D37" s="404"/>
      <c r="E37" s="404"/>
      <c r="F37" s="404"/>
      <c r="G37" s="404"/>
      <c r="H37" s="405"/>
      <c r="I37" s="413"/>
      <c r="J37" s="414"/>
      <c r="K37" s="414"/>
      <c r="L37" s="414"/>
      <c r="M37" s="414"/>
      <c r="N37" s="414"/>
      <c r="O37" s="415"/>
    </row>
    <row r="38" spans="1:15" s="339" customFormat="1" ht="15.95" customHeight="1" x14ac:dyDescent="0.15">
      <c r="A38" s="335"/>
      <c r="B38" s="336"/>
      <c r="C38" s="337"/>
      <c r="D38" s="336"/>
      <c r="E38" s="337"/>
      <c r="F38" s="336"/>
      <c r="G38" s="336"/>
      <c r="H38" s="336"/>
      <c r="I38" s="336"/>
      <c r="J38" s="336"/>
      <c r="K38" s="336"/>
      <c r="L38" s="336"/>
      <c r="M38" s="336"/>
      <c r="N38" s="338"/>
      <c r="O38" s="337" t="s">
        <v>49</v>
      </c>
    </row>
    <row r="39" spans="1:15" s="10" customFormat="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17">
    <mergeCell ref="Q25:R25"/>
    <mergeCell ref="Q26:R26"/>
    <mergeCell ref="Q29:T29"/>
    <mergeCell ref="B29:H29"/>
    <mergeCell ref="B30:H37"/>
    <mergeCell ref="I29:O29"/>
    <mergeCell ref="I30:O37"/>
    <mergeCell ref="A1:O1"/>
    <mergeCell ref="B3:H3"/>
    <mergeCell ref="I3:O3"/>
    <mergeCell ref="M5:N5"/>
    <mergeCell ref="M6:N6"/>
    <mergeCell ref="E4:F5"/>
    <mergeCell ref="C4:D5"/>
    <mergeCell ref="L2:N2"/>
    <mergeCell ref="K5:L5"/>
    <mergeCell ref="K6:L6"/>
  </mergeCells>
  <phoneticPr fontId="2"/>
  <conditionalFormatting sqref="P27:S28">
    <cfRule type="containsText" dxfId="0" priority="1" stopIfTrue="1" operator="containsText" text="false">
      <formula>NOT(ISERROR(SEARCH("false",P27)))</formula>
    </cfRule>
  </conditionalFormatting>
  <printOptions horizontalCentered="1"/>
  <pageMargins left="0.78740157480314965" right="0.39370078740157483" top="0.78740157480314965" bottom="0.51181102362204722" header="0" footer="0"/>
  <pageSetup paperSize="9" scale="86" orientation="portrait" r:id="rId1"/>
  <headerFooter alignWithMargins="0">
    <oddFooter>&amp;C&amp;P／&amp;N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3"/>
  <sheetViews>
    <sheetView zoomScale="115" zoomScaleNormal="115" zoomScaleSheetLayoutView="115" workbookViewId="0">
      <pane xSplit="1" ySplit="7" topLeftCell="B8" activePane="bottomRight" state="frozen"/>
      <selection activeCell="G11" sqref="G11"/>
      <selection pane="topRight" activeCell="G11" sqref="G11"/>
      <selection pane="bottomLeft" activeCell="G11" sqref="G11"/>
      <selection pane="bottomRight" activeCell="A2" sqref="A2"/>
    </sheetView>
  </sheetViews>
  <sheetFormatPr defaultRowHeight="12" x14ac:dyDescent="0.15"/>
  <cols>
    <col min="1" max="1" width="10.625" style="2" customWidth="1"/>
    <col min="2" max="2" width="9.375" style="4" customWidth="1"/>
    <col min="3" max="3" width="6.125" style="2" customWidth="1"/>
    <col min="4" max="4" width="7.625" style="2" customWidth="1"/>
    <col min="5" max="5" width="8.625" style="4" customWidth="1"/>
    <col min="6" max="6" width="9.375" style="2" customWidth="1"/>
    <col min="7" max="7" width="7.875" style="2" customWidth="1"/>
    <col min="8" max="8" width="1.875" style="2" customWidth="1"/>
    <col min="9" max="9" width="6.875" style="2" customWidth="1"/>
    <col min="10" max="10" width="7.5" style="2" customWidth="1"/>
    <col min="11" max="11" width="1.875" style="2" customWidth="1"/>
    <col min="12" max="12" width="6.625" style="2" customWidth="1"/>
    <col min="13" max="13" width="1.875" style="2" customWidth="1"/>
    <col min="14" max="14" width="6.875" style="2" customWidth="1"/>
    <col min="15" max="15" width="7.5" style="2" customWidth="1"/>
    <col min="16" max="17" width="6.875" style="2" customWidth="1"/>
    <col min="18" max="18" width="6.75" style="2" customWidth="1"/>
    <col min="19" max="16384" width="9" style="2"/>
  </cols>
  <sheetData>
    <row r="1" spans="1:18" s="9" customFormat="1" ht="21" x14ac:dyDescent="0.15">
      <c r="A1" s="372" t="s">
        <v>178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8" s="9" customFormat="1" ht="15" thickBot="1" x14ac:dyDescent="0.2">
      <c r="A2" s="38"/>
      <c r="B2" s="38"/>
      <c r="C2" s="38"/>
      <c r="D2" s="38"/>
      <c r="E2" s="38"/>
      <c r="F2" s="106"/>
      <c r="G2" s="38"/>
      <c r="H2" s="38"/>
      <c r="I2" s="38"/>
      <c r="J2" s="38"/>
      <c r="L2" s="334" t="str">
        <f>'指標－１'!I2</f>
        <v>（平成26年 4月18日</v>
      </c>
      <c r="M2" s="162"/>
      <c r="N2" s="162"/>
      <c r="O2" s="43" t="s">
        <v>96</v>
      </c>
    </row>
    <row r="3" spans="1:18" s="10" customFormat="1" ht="15.75" customHeight="1" x14ac:dyDescent="0.15">
      <c r="A3" s="44" t="s">
        <v>55</v>
      </c>
      <c r="B3" s="373" t="s">
        <v>79</v>
      </c>
      <c r="C3" s="365"/>
      <c r="D3" s="365"/>
      <c r="E3" s="375"/>
      <c r="F3" s="163" t="s">
        <v>56</v>
      </c>
      <c r="G3" s="164"/>
      <c r="H3" s="428" t="s">
        <v>66</v>
      </c>
      <c r="I3" s="429"/>
      <c r="J3" s="429"/>
      <c r="K3" s="429"/>
      <c r="L3" s="429"/>
      <c r="M3" s="429"/>
      <c r="N3" s="429"/>
      <c r="O3" s="430"/>
      <c r="P3" s="12"/>
      <c r="Q3" s="12"/>
    </row>
    <row r="4" spans="1:18" s="10" customFormat="1" ht="15.75" customHeight="1" x14ac:dyDescent="0.15">
      <c r="A4" s="108"/>
      <c r="B4" s="362" t="s">
        <v>65</v>
      </c>
      <c r="C4" s="391"/>
      <c r="D4" s="391"/>
      <c r="E4" s="423"/>
      <c r="F4" s="165" t="s">
        <v>57</v>
      </c>
      <c r="G4" s="166"/>
      <c r="H4" s="425" t="s">
        <v>69</v>
      </c>
      <c r="I4" s="426"/>
      <c r="J4" s="426"/>
      <c r="K4" s="426"/>
      <c r="L4" s="427"/>
      <c r="M4" s="426" t="s">
        <v>70</v>
      </c>
      <c r="N4" s="426"/>
      <c r="O4" s="433"/>
      <c r="P4" s="11"/>
      <c r="Q4" s="11"/>
    </row>
    <row r="5" spans="1:18" s="10" customFormat="1" ht="15.75" customHeight="1" x14ac:dyDescent="0.15">
      <c r="A5" s="108"/>
      <c r="B5" s="167"/>
      <c r="C5" s="51"/>
      <c r="D5" s="168"/>
      <c r="E5" s="167"/>
      <c r="F5" s="165" t="s">
        <v>144</v>
      </c>
      <c r="G5" s="169"/>
      <c r="H5" s="55"/>
      <c r="I5" s="121"/>
      <c r="J5" s="110"/>
      <c r="K5" s="55"/>
      <c r="L5" s="224"/>
      <c r="M5" s="121"/>
      <c r="N5" s="121"/>
      <c r="O5" s="225"/>
      <c r="P5" s="11"/>
      <c r="Q5" s="12"/>
    </row>
    <row r="6" spans="1:18" s="10" customFormat="1" ht="15.75" customHeight="1" x14ac:dyDescent="0.15">
      <c r="A6" s="108"/>
      <c r="B6" s="170" t="s">
        <v>129</v>
      </c>
      <c r="C6" s="421" t="s">
        <v>59</v>
      </c>
      <c r="D6" s="170" t="s">
        <v>83</v>
      </c>
      <c r="E6" s="170" t="s">
        <v>129</v>
      </c>
      <c r="F6" s="171" t="s">
        <v>27</v>
      </c>
      <c r="G6" s="169"/>
      <c r="H6" s="57"/>
      <c r="I6" s="171" t="s">
        <v>28</v>
      </c>
      <c r="J6" s="421" t="s">
        <v>59</v>
      </c>
      <c r="K6" s="416" t="s">
        <v>29</v>
      </c>
      <c r="L6" s="417"/>
      <c r="M6" s="121"/>
      <c r="N6" s="171" t="s">
        <v>28</v>
      </c>
      <c r="O6" s="419" t="s">
        <v>59</v>
      </c>
      <c r="P6" s="12"/>
      <c r="Q6" s="12"/>
    </row>
    <row r="7" spans="1:18" s="10" customFormat="1" ht="22.5" x14ac:dyDescent="0.15">
      <c r="A7" s="115" t="s">
        <v>5</v>
      </c>
      <c r="B7" s="67" t="s">
        <v>68</v>
      </c>
      <c r="C7" s="422"/>
      <c r="D7" s="275" t="s">
        <v>68</v>
      </c>
      <c r="E7" s="275" t="s">
        <v>130</v>
      </c>
      <c r="F7" s="117" t="s">
        <v>68</v>
      </c>
      <c r="G7" s="173" t="s">
        <v>58</v>
      </c>
      <c r="H7" s="57"/>
      <c r="I7" s="273" t="s">
        <v>47</v>
      </c>
      <c r="J7" s="422"/>
      <c r="K7" s="57"/>
      <c r="L7" s="68"/>
      <c r="M7" s="51"/>
      <c r="N7" s="174" t="s">
        <v>47</v>
      </c>
      <c r="O7" s="420"/>
      <c r="P7" s="12"/>
      <c r="Q7" s="12"/>
    </row>
    <row r="8" spans="1:18" s="10" customFormat="1" ht="15.75" customHeight="1" x14ac:dyDescent="0.15">
      <c r="A8" s="108"/>
      <c r="B8" s="80"/>
      <c r="C8" s="60" t="s">
        <v>25</v>
      </c>
      <c r="D8" s="110"/>
      <c r="E8" s="60"/>
      <c r="F8" s="60" t="s">
        <v>24</v>
      </c>
      <c r="G8" s="60" t="s">
        <v>25</v>
      </c>
      <c r="H8" s="55"/>
      <c r="I8" s="176"/>
      <c r="J8" s="60" t="s">
        <v>25</v>
      </c>
      <c r="K8" s="55"/>
      <c r="L8" s="176"/>
      <c r="M8" s="121"/>
      <c r="N8" s="176"/>
      <c r="O8" s="61" t="s">
        <v>25</v>
      </c>
      <c r="P8" s="12"/>
      <c r="Q8" s="12"/>
    </row>
    <row r="9" spans="1:18" s="10" customFormat="1" ht="15.75" customHeight="1" x14ac:dyDescent="0.15">
      <c r="A9" s="158" t="s">
        <v>170</v>
      </c>
      <c r="B9" s="178">
        <v>100</v>
      </c>
      <c r="C9" s="179">
        <v>-0.3</v>
      </c>
      <c r="D9" s="127">
        <v>100</v>
      </c>
      <c r="E9" s="127">
        <v>100</v>
      </c>
      <c r="F9" s="60">
        <v>294894</v>
      </c>
      <c r="G9" s="179">
        <v>1.3</v>
      </c>
      <c r="H9" s="180"/>
      <c r="I9" s="181">
        <v>100</v>
      </c>
      <c r="J9" s="181">
        <v>16.100000000000001</v>
      </c>
      <c r="K9" s="180"/>
      <c r="L9" s="181">
        <v>100</v>
      </c>
      <c r="M9" s="182"/>
      <c r="N9" s="181">
        <v>100</v>
      </c>
      <c r="O9" s="183">
        <v>15.6</v>
      </c>
      <c r="P9" s="16"/>
      <c r="Q9" s="12"/>
    </row>
    <row r="10" spans="1:18" s="10" customFormat="1" ht="15.75" customHeight="1" x14ac:dyDescent="0.15">
      <c r="A10" s="62" t="s">
        <v>171</v>
      </c>
      <c r="B10" s="178">
        <v>100</v>
      </c>
      <c r="C10" s="184">
        <v>0</v>
      </c>
      <c r="D10" s="178">
        <v>98.8</v>
      </c>
      <c r="E10" s="125">
        <v>99.7</v>
      </c>
      <c r="F10" s="80">
        <v>298488</v>
      </c>
      <c r="G10" s="179">
        <v>1.2</v>
      </c>
      <c r="H10" s="180"/>
      <c r="I10" s="181">
        <v>95.2</v>
      </c>
      <c r="J10" s="185">
        <v>-4.8</v>
      </c>
      <c r="K10" s="180"/>
      <c r="L10" s="181">
        <v>95.2</v>
      </c>
      <c r="M10" s="182"/>
      <c r="N10" s="181">
        <v>97.2</v>
      </c>
      <c r="O10" s="183">
        <v>-2.8</v>
      </c>
      <c r="P10" s="16"/>
      <c r="Q10" s="16"/>
      <c r="R10" s="16"/>
    </row>
    <row r="11" spans="1:18" s="10" customFormat="1" ht="15.75" customHeight="1" x14ac:dyDescent="0.15">
      <c r="A11" s="158" t="s">
        <v>172</v>
      </c>
      <c r="B11" s="178">
        <v>99.7</v>
      </c>
      <c r="C11" s="186">
        <v>-0.3</v>
      </c>
      <c r="D11" s="127">
        <v>98.5</v>
      </c>
      <c r="E11" s="127">
        <v>99.7</v>
      </c>
      <c r="F11" s="60">
        <v>301381</v>
      </c>
      <c r="G11" s="186">
        <v>1</v>
      </c>
      <c r="H11" s="180"/>
      <c r="I11" s="181">
        <v>93.9</v>
      </c>
      <c r="J11" s="181">
        <v>-1.4</v>
      </c>
      <c r="K11" s="180"/>
      <c r="L11" s="181">
        <v>93.8</v>
      </c>
      <c r="M11" s="182"/>
      <c r="N11" s="181">
        <v>97.8</v>
      </c>
      <c r="O11" s="183">
        <v>0.6</v>
      </c>
      <c r="P11" s="15"/>
      <c r="Q11" s="15"/>
      <c r="R11" s="15"/>
    </row>
    <row r="12" spans="1:18" s="10" customFormat="1" ht="15.75" customHeight="1" x14ac:dyDescent="0.15">
      <c r="A12" s="347" t="s">
        <v>204</v>
      </c>
      <c r="B12" s="348">
        <v>100</v>
      </c>
      <c r="C12" s="349">
        <v>0.3</v>
      </c>
      <c r="D12" s="276">
        <v>98.1</v>
      </c>
      <c r="E12" s="276">
        <v>100</v>
      </c>
      <c r="F12" s="228">
        <v>301634</v>
      </c>
      <c r="G12" s="349">
        <f>ROUND((F12-F11)/F11*100,1)</f>
        <v>0.1</v>
      </c>
      <c r="H12" s="350"/>
      <c r="I12" s="351">
        <v>92.6</v>
      </c>
      <c r="J12" s="351">
        <v>-1.4</v>
      </c>
      <c r="K12" s="350"/>
      <c r="L12" s="351">
        <v>92.5</v>
      </c>
      <c r="M12" s="352"/>
      <c r="N12" s="351">
        <v>97</v>
      </c>
      <c r="O12" s="353">
        <v>-0.8</v>
      </c>
      <c r="P12" s="15"/>
      <c r="Q12" s="15"/>
      <c r="R12" s="15"/>
    </row>
    <row r="13" spans="1:18" s="10" customFormat="1" ht="15.75" customHeight="1" x14ac:dyDescent="0.15">
      <c r="A13" s="134" t="s">
        <v>126</v>
      </c>
      <c r="B13" s="178">
        <v>99.5</v>
      </c>
      <c r="C13" s="179">
        <v>0.4</v>
      </c>
      <c r="D13" s="127">
        <v>99</v>
      </c>
      <c r="E13" s="127">
        <v>99.3</v>
      </c>
      <c r="F13" s="78">
        <v>286612</v>
      </c>
      <c r="G13" s="188">
        <v>-7.3</v>
      </c>
      <c r="H13" s="190"/>
      <c r="I13" s="181">
        <v>90.5</v>
      </c>
      <c r="J13" s="181">
        <v>-1.8</v>
      </c>
      <c r="K13" s="190"/>
      <c r="L13" s="181">
        <v>90.2</v>
      </c>
      <c r="M13" s="191"/>
      <c r="N13" s="189">
        <v>94.1</v>
      </c>
      <c r="O13" s="284">
        <v>-0.6</v>
      </c>
      <c r="P13" s="15"/>
      <c r="Q13" s="15"/>
    </row>
    <row r="14" spans="1:18" s="10" customFormat="1" ht="15.75" customHeight="1" x14ac:dyDescent="0.15">
      <c r="A14" s="134" t="s">
        <v>52</v>
      </c>
      <c r="B14" s="178">
        <v>99.5</v>
      </c>
      <c r="C14" s="179">
        <v>-0.1</v>
      </c>
      <c r="D14" s="127">
        <v>97.9</v>
      </c>
      <c r="E14" s="127">
        <v>99.2</v>
      </c>
      <c r="F14" s="78">
        <v>301285</v>
      </c>
      <c r="G14" s="188">
        <v>1.7638137828772931</v>
      </c>
      <c r="H14" s="190"/>
      <c r="I14" s="181">
        <v>87.6</v>
      </c>
      <c r="J14" s="181">
        <v>-3.2</v>
      </c>
      <c r="K14" s="190"/>
      <c r="L14" s="181">
        <v>87.2</v>
      </c>
      <c r="M14" s="182"/>
      <c r="N14" s="189">
        <v>94.9</v>
      </c>
      <c r="O14" s="284">
        <v>0.9</v>
      </c>
      <c r="P14" s="15"/>
      <c r="Q14" s="15"/>
    </row>
    <row r="15" spans="1:18" s="10" customFormat="1" ht="15.75" customHeight="1" x14ac:dyDescent="0.15">
      <c r="A15" s="134" t="s">
        <v>80</v>
      </c>
      <c r="B15" s="178">
        <v>99.9</v>
      </c>
      <c r="C15" s="179">
        <v>0.4</v>
      </c>
      <c r="D15" s="127">
        <v>97.8</v>
      </c>
      <c r="E15" s="127">
        <v>99.4</v>
      </c>
      <c r="F15" s="78">
        <v>300036</v>
      </c>
      <c r="G15" s="188">
        <v>-13.76293400781789</v>
      </c>
      <c r="H15" s="190"/>
      <c r="I15" s="181">
        <v>90.3</v>
      </c>
      <c r="J15" s="181">
        <v>3.1</v>
      </c>
      <c r="K15" s="190"/>
      <c r="L15" s="181">
        <v>90</v>
      </c>
      <c r="M15" s="182"/>
      <c r="N15" s="189">
        <v>95</v>
      </c>
      <c r="O15" s="284">
        <v>0.1</v>
      </c>
      <c r="P15" s="15"/>
      <c r="Q15" s="15"/>
    </row>
    <row r="16" spans="1:18" s="10" customFormat="1" ht="15.75" customHeight="1" x14ac:dyDescent="0.15">
      <c r="A16" s="134" t="s">
        <v>105</v>
      </c>
      <c r="B16" s="178">
        <v>99.7</v>
      </c>
      <c r="C16" s="179">
        <v>-0.1</v>
      </c>
      <c r="D16" s="127">
        <v>97.8</v>
      </c>
      <c r="E16" s="127">
        <v>99.7</v>
      </c>
      <c r="F16" s="78">
        <v>345712</v>
      </c>
      <c r="G16" s="188">
        <v>5.3</v>
      </c>
      <c r="H16" s="190"/>
      <c r="I16" s="181">
        <v>90.2</v>
      </c>
      <c r="J16" s="181">
        <v>-0.1</v>
      </c>
      <c r="K16" s="190"/>
      <c r="L16" s="181">
        <v>90.2</v>
      </c>
      <c r="M16" s="191"/>
      <c r="N16" s="189">
        <v>95.9</v>
      </c>
      <c r="O16" s="284">
        <v>0.9</v>
      </c>
      <c r="P16" s="15"/>
      <c r="Q16" s="15"/>
    </row>
    <row r="17" spans="1:18" s="10" customFormat="1" ht="15.75" customHeight="1" x14ac:dyDescent="0.15">
      <c r="A17" s="134" t="s">
        <v>104</v>
      </c>
      <c r="B17" s="178">
        <v>99.4</v>
      </c>
      <c r="C17" s="179">
        <v>-0.3</v>
      </c>
      <c r="D17" s="127">
        <v>97.1</v>
      </c>
      <c r="E17" s="127">
        <v>99.8</v>
      </c>
      <c r="F17" s="78">
        <v>300381</v>
      </c>
      <c r="G17" s="188">
        <v>2.9096776845913501</v>
      </c>
      <c r="H17" s="190"/>
      <c r="I17" s="181">
        <v>92.1</v>
      </c>
      <c r="J17" s="181">
        <v>2.1</v>
      </c>
      <c r="K17" s="190"/>
      <c r="L17" s="181">
        <v>92</v>
      </c>
      <c r="M17" s="182"/>
      <c r="N17" s="189">
        <v>97.7</v>
      </c>
      <c r="O17" s="284">
        <v>1.9</v>
      </c>
      <c r="P17" s="15"/>
      <c r="Q17" s="15"/>
    </row>
    <row r="18" spans="1:18" s="10" customFormat="1" ht="15.75" customHeight="1" x14ac:dyDescent="0.15">
      <c r="A18" s="134" t="s">
        <v>167</v>
      </c>
      <c r="B18" s="178">
        <v>99.5</v>
      </c>
      <c r="C18" s="179">
        <v>0</v>
      </c>
      <c r="D18" s="127">
        <v>97.4</v>
      </c>
      <c r="E18" s="127">
        <v>99.8</v>
      </c>
      <c r="F18" s="78">
        <v>303583</v>
      </c>
      <c r="G18" s="188">
        <v>11.6</v>
      </c>
      <c r="H18" s="190"/>
      <c r="I18" s="181">
        <v>89.9</v>
      </c>
      <c r="J18" s="181">
        <v>-2.4</v>
      </c>
      <c r="K18" s="190"/>
      <c r="L18" s="181">
        <v>89.6</v>
      </c>
      <c r="M18" s="182"/>
      <c r="N18" s="189">
        <v>94.7</v>
      </c>
      <c r="O18" s="284">
        <v>-3.1</v>
      </c>
      <c r="P18" s="15"/>
      <c r="Q18" s="15"/>
    </row>
    <row r="19" spans="1:18" s="10" customFormat="1" ht="15.75" customHeight="1" x14ac:dyDescent="0.15">
      <c r="A19" s="134" t="s">
        <v>111</v>
      </c>
      <c r="B19" s="178">
        <v>99.8</v>
      </c>
      <c r="C19" s="179">
        <v>0.4</v>
      </c>
      <c r="D19" s="127">
        <v>98</v>
      </c>
      <c r="E19" s="127">
        <v>100</v>
      </c>
      <c r="F19" s="78">
        <v>299277</v>
      </c>
      <c r="G19" s="188">
        <v>1.8</v>
      </c>
      <c r="H19" s="190"/>
      <c r="I19" s="181">
        <v>92</v>
      </c>
      <c r="J19" s="181">
        <v>2.2999999999999998</v>
      </c>
      <c r="K19" s="190"/>
      <c r="L19" s="181">
        <v>91.9</v>
      </c>
      <c r="M19" s="191"/>
      <c r="N19" s="189">
        <v>97.9</v>
      </c>
      <c r="O19" s="284">
        <v>3.4</v>
      </c>
      <c r="P19" s="15"/>
      <c r="Q19" s="15"/>
    </row>
    <row r="20" spans="1:18" s="10" customFormat="1" ht="15.75" customHeight="1" x14ac:dyDescent="0.15">
      <c r="A20" s="134" t="s">
        <v>112</v>
      </c>
      <c r="B20" s="178">
        <v>99.9</v>
      </c>
      <c r="C20" s="179">
        <v>0.1</v>
      </c>
      <c r="D20" s="127">
        <v>97.5</v>
      </c>
      <c r="E20" s="127">
        <v>100.3</v>
      </c>
      <c r="F20" s="78">
        <v>250111</v>
      </c>
      <c r="G20" s="188">
        <v>-12</v>
      </c>
      <c r="H20" s="190"/>
      <c r="I20" s="181">
        <v>90.9</v>
      </c>
      <c r="J20" s="181">
        <v>-1.2</v>
      </c>
      <c r="K20" s="190"/>
      <c r="L20" s="181">
        <v>90.9</v>
      </c>
      <c r="M20" s="182"/>
      <c r="N20" s="189">
        <v>97</v>
      </c>
      <c r="O20" s="284">
        <v>-0.9</v>
      </c>
      <c r="P20" s="15"/>
      <c r="Q20" s="15"/>
    </row>
    <row r="21" spans="1:18" s="10" customFormat="1" ht="15.75" customHeight="1" x14ac:dyDescent="0.15">
      <c r="A21" s="134" t="s">
        <v>114</v>
      </c>
      <c r="B21" s="178">
        <v>100.4</v>
      </c>
      <c r="C21" s="179">
        <v>0.4</v>
      </c>
      <c r="D21" s="127">
        <v>98.7</v>
      </c>
      <c r="E21" s="127">
        <v>100.6</v>
      </c>
      <c r="F21" s="78">
        <v>282662</v>
      </c>
      <c r="G21" s="188">
        <v>11.7</v>
      </c>
      <c r="H21" s="190"/>
      <c r="I21" s="181">
        <v>95.3</v>
      </c>
      <c r="J21" s="181">
        <v>4.8</v>
      </c>
      <c r="K21" s="190"/>
      <c r="L21" s="181">
        <v>95.4</v>
      </c>
      <c r="M21" s="182"/>
      <c r="N21" s="189">
        <v>98.3</v>
      </c>
      <c r="O21" s="284">
        <v>1.3</v>
      </c>
      <c r="P21" s="15"/>
      <c r="Q21" s="15"/>
    </row>
    <row r="22" spans="1:18" s="10" customFormat="1" ht="15.75" customHeight="1" x14ac:dyDescent="0.15">
      <c r="A22" s="134" t="s">
        <v>115</v>
      </c>
      <c r="B22" s="178">
        <v>100.6</v>
      </c>
      <c r="C22" s="179">
        <v>0.2</v>
      </c>
      <c r="D22" s="127">
        <v>98</v>
      </c>
      <c r="E22" s="127">
        <v>100.7</v>
      </c>
      <c r="F22" s="78">
        <v>293059</v>
      </c>
      <c r="G22" s="188">
        <v>-9.8000000000000007</v>
      </c>
      <c r="H22" s="190"/>
      <c r="I22" s="181">
        <v>96.4</v>
      </c>
      <c r="J22" s="181">
        <v>1.2</v>
      </c>
      <c r="K22" s="190"/>
      <c r="L22" s="181">
        <v>96.5</v>
      </c>
      <c r="M22" s="191"/>
      <c r="N22" s="189">
        <v>99.3</v>
      </c>
      <c r="O22" s="284">
        <v>1</v>
      </c>
      <c r="P22" s="15"/>
      <c r="Q22" s="15"/>
    </row>
    <row r="23" spans="1:18" s="10" customFormat="1" ht="15.75" customHeight="1" x14ac:dyDescent="0.15">
      <c r="A23" s="134" t="s">
        <v>127</v>
      </c>
      <c r="B23" s="178">
        <v>100.6</v>
      </c>
      <c r="C23" s="179">
        <v>0</v>
      </c>
      <c r="D23" s="127">
        <v>98.4</v>
      </c>
      <c r="E23" s="127">
        <v>100.8</v>
      </c>
      <c r="F23" s="78">
        <v>343231</v>
      </c>
      <c r="G23" s="188">
        <v>25.3</v>
      </c>
      <c r="H23" s="190"/>
      <c r="I23" s="181">
        <v>98.3</v>
      </c>
      <c r="J23" s="181">
        <v>2</v>
      </c>
      <c r="K23" s="190"/>
      <c r="L23" s="181">
        <v>98.5</v>
      </c>
      <c r="M23" s="182"/>
      <c r="N23" s="189">
        <v>99.2</v>
      </c>
      <c r="O23" s="284">
        <v>-0.1</v>
      </c>
      <c r="P23" s="15"/>
      <c r="Q23" s="15"/>
    </row>
    <row r="24" spans="1:18" s="10" customFormat="1" ht="15.75" customHeight="1" x14ac:dyDescent="0.15">
      <c r="A24" s="134" t="s">
        <v>128</v>
      </c>
      <c r="B24" s="178">
        <v>101</v>
      </c>
      <c r="C24" s="179">
        <v>0.3</v>
      </c>
      <c r="D24" s="127">
        <v>99.9</v>
      </c>
      <c r="E24" s="127">
        <v>100.9</v>
      </c>
      <c r="F24" s="78">
        <v>313664</v>
      </c>
      <c r="G24" s="188">
        <v>-8.1</v>
      </c>
      <c r="H24" s="190"/>
      <c r="I24" s="181">
        <v>98.5</v>
      </c>
      <c r="J24" s="181">
        <v>0.2</v>
      </c>
      <c r="K24" s="190"/>
      <c r="L24" s="181">
        <v>98.5</v>
      </c>
      <c r="M24" s="182"/>
      <c r="N24" s="189">
        <v>100.1</v>
      </c>
      <c r="O24" s="284">
        <v>0.9</v>
      </c>
      <c r="P24" s="15"/>
      <c r="Q24" s="15"/>
    </row>
    <row r="25" spans="1:18" s="10" customFormat="1" ht="15.75" customHeight="1" x14ac:dyDescent="0.15">
      <c r="A25" s="296" t="s">
        <v>180</v>
      </c>
      <c r="B25" s="297">
        <v>101.2</v>
      </c>
      <c r="C25" s="298">
        <v>0.2</v>
      </c>
      <c r="D25" s="299">
        <v>101</v>
      </c>
      <c r="E25" s="299">
        <v>100.7</v>
      </c>
      <c r="F25" s="300">
        <v>340073</v>
      </c>
      <c r="G25" s="301">
        <v>-0.3250464561436418</v>
      </c>
      <c r="H25" s="302"/>
      <c r="I25" s="303">
        <v>102.2</v>
      </c>
      <c r="J25" s="303">
        <v>3.8</v>
      </c>
      <c r="K25" s="302"/>
      <c r="L25" s="303">
        <v>102.3</v>
      </c>
      <c r="M25" s="304"/>
      <c r="N25" s="305">
        <v>103.9</v>
      </c>
      <c r="O25" s="306">
        <v>3.8</v>
      </c>
    </row>
    <row r="26" spans="1:18" s="10" customFormat="1" ht="15.75" customHeight="1" x14ac:dyDescent="0.15">
      <c r="A26" s="307" t="s">
        <v>197</v>
      </c>
      <c r="B26" s="308"/>
      <c r="C26" s="303"/>
      <c r="D26" s="303"/>
      <c r="E26" s="303"/>
      <c r="F26" s="309">
        <v>251873</v>
      </c>
      <c r="G26" s="310">
        <f>(F26-F14)/F14*100</f>
        <v>-16.40041820867285</v>
      </c>
      <c r="H26" s="302"/>
      <c r="I26" s="303"/>
      <c r="J26" s="303"/>
      <c r="K26" s="302"/>
      <c r="L26" s="303"/>
      <c r="M26" s="304"/>
      <c r="N26" s="305"/>
      <c r="O26" s="306"/>
      <c r="P26" s="15"/>
      <c r="Q26" s="15"/>
    </row>
    <row r="27" spans="1:18" s="10" customFormat="1" ht="22.5" customHeight="1" x14ac:dyDescent="0.15">
      <c r="A27" s="311" t="s">
        <v>97</v>
      </c>
      <c r="B27" s="327">
        <v>0.2</v>
      </c>
      <c r="C27" s="312" t="s">
        <v>14</v>
      </c>
      <c r="D27" s="313">
        <v>1.1000000000000001</v>
      </c>
      <c r="E27" s="313">
        <v>-0.2</v>
      </c>
      <c r="F27" s="314">
        <f>(F26-F25)/F25*100</f>
        <v>-25.93560794300047</v>
      </c>
      <c r="G27" s="315" t="s">
        <v>14</v>
      </c>
      <c r="H27" s="316"/>
      <c r="I27" s="317">
        <v>3.8</v>
      </c>
      <c r="J27" s="317" t="s">
        <v>14</v>
      </c>
      <c r="K27" s="316"/>
      <c r="L27" s="313">
        <v>3.9</v>
      </c>
      <c r="M27" s="318"/>
      <c r="N27" s="317">
        <v>3.8</v>
      </c>
      <c r="O27" s="319" t="s">
        <v>14</v>
      </c>
      <c r="P27" s="37">
        <f>ROUND((B25-B24)/B24*100,1)</f>
        <v>0.2</v>
      </c>
      <c r="Q27" s="37">
        <f>ROUND((D25-D24)/D24*100,1)</f>
        <v>1.1000000000000001</v>
      </c>
      <c r="R27" s="37">
        <f>ROUND((E25-E24)/E24*100,1)</f>
        <v>-0.2</v>
      </c>
    </row>
    <row r="28" spans="1:18" s="10" customFormat="1" ht="22.5" x14ac:dyDescent="0.15">
      <c r="A28" s="153" t="s">
        <v>100</v>
      </c>
      <c r="B28" s="186">
        <v>1.7</v>
      </c>
      <c r="C28" s="192" t="s">
        <v>14</v>
      </c>
      <c r="D28" s="186">
        <v>2.1</v>
      </c>
      <c r="E28" s="186">
        <v>1.4</v>
      </c>
      <c r="F28" s="179">
        <f>G26</f>
        <v>-16.40041820867285</v>
      </c>
      <c r="G28" s="179" t="s">
        <v>14</v>
      </c>
      <c r="H28" s="193"/>
      <c r="I28" s="179">
        <v>12.9</v>
      </c>
      <c r="J28" s="181" t="s">
        <v>14</v>
      </c>
      <c r="K28" s="193"/>
      <c r="L28" s="283">
        <v>13.4</v>
      </c>
      <c r="M28" s="195"/>
      <c r="N28" s="179">
        <v>10.3</v>
      </c>
      <c r="O28" s="183" t="s">
        <v>14</v>
      </c>
      <c r="P28" s="37">
        <f>B25/B13*100-100</f>
        <v>1.7085427135678373</v>
      </c>
      <c r="Q28" s="37">
        <f>D25/D13*100-100</f>
        <v>2.0202020202020066</v>
      </c>
      <c r="R28" s="37">
        <f>E25/E13*100-100</f>
        <v>1.4098690835850931</v>
      </c>
    </row>
    <row r="29" spans="1:18" s="10" customFormat="1" ht="24" customHeight="1" x14ac:dyDescent="0.15">
      <c r="A29" s="156" t="s">
        <v>15</v>
      </c>
      <c r="B29" s="362" t="s">
        <v>64</v>
      </c>
      <c r="C29" s="424"/>
      <c r="D29" s="424"/>
      <c r="E29" s="424"/>
      <c r="F29" s="424"/>
      <c r="G29" s="393"/>
      <c r="H29" s="362" t="s">
        <v>50</v>
      </c>
      <c r="I29" s="391"/>
      <c r="J29" s="391"/>
      <c r="K29" s="391"/>
      <c r="L29" s="418"/>
      <c r="M29" s="426" t="s">
        <v>60</v>
      </c>
      <c r="N29" s="431"/>
      <c r="O29" s="432"/>
      <c r="P29" s="15"/>
    </row>
    <row r="30" spans="1:18" s="10" customFormat="1" x14ac:dyDescent="0.15">
      <c r="A30" s="157" t="s">
        <v>51</v>
      </c>
      <c r="B30" s="197" t="s">
        <v>161</v>
      </c>
      <c r="C30" s="198"/>
      <c r="D30" s="198"/>
      <c r="E30" s="199"/>
      <c r="F30" s="95" t="s">
        <v>149</v>
      </c>
      <c r="G30" s="200"/>
      <c r="H30" s="55"/>
      <c r="I30" s="198" t="s">
        <v>160</v>
      </c>
      <c r="J30" s="121"/>
      <c r="K30" s="121"/>
      <c r="L30" s="121"/>
      <c r="M30" s="121"/>
      <c r="N30" s="121"/>
      <c r="O30" s="177"/>
    </row>
    <row r="31" spans="1:18" s="10" customFormat="1" ht="12" customHeight="1" x14ac:dyDescent="0.15">
      <c r="A31" s="158"/>
      <c r="B31" s="97" t="s">
        <v>141</v>
      </c>
      <c r="C31" s="95"/>
      <c r="D31" s="95"/>
      <c r="E31" s="201"/>
      <c r="F31" s="202" t="s">
        <v>147</v>
      </c>
      <c r="G31" s="203"/>
      <c r="H31" s="57"/>
      <c r="I31" s="95" t="s">
        <v>169</v>
      </c>
      <c r="J31" s="121"/>
      <c r="K31" s="121"/>
      <c r="L31" s="121"/>
      <c r="M31" s="121"/>
      <c r="N31" s="121"/>
      <c r="O31" s="204"/>
      <c r="Q31" s="17"/>
    </row>
    <row r="32" spans="1:18" s="10" customFormat="1" ht="12" customHeight="1" x14ac:dyDescent="0.15">
      <c r="A32" s="158"/>
      <c r="B32" s="97" t="s">
        <v>109</v>
      </c>
      <c r="C32" s="95"/>
      <c r="D32" s="95"/>
      <c r="E32" s="201"/>
      <c r="F32" s="205" t="s">
        <v>146</v>
      </c>
      <c r="G32" s="206"/>
      <c r="H32" s="57"/>
      <c r="I32" s="95" t="s">
        <v>163</v>
      </c>
      <c r="J32" s="121"/>
      <c r="K32" s="121"/>
      <c r="L32" s="121"/>
      <c r="M32" s="121"/>
      <c r="N32" s="121"/>
      <c r="O32" s="204"/>
      <c r="P32" s="9"/>
      <c r="Q32" s="12"/>
      <c r="R32" s="9"/>
    </row>
    <row r="33" spans="1:26" s="10" customFormat="1" ht="12" customHeight="1" x14ac:dyDescent="0.15">
      <c r="A33" s="207"/>
      <c r="B33" s="97" t="s">
        <v>162</v>
      </c>
      <c r="C33" s="208"/>
      <c r="D33" s="208"/>
      <c r="E33" s="201"/>
      <c r="F33" s="209" t="s">
        <v>110</v>
      </c>
      <c r="G33" s="203"/>
      <c r="H33" s="57"/>
      <c r="I33" s="95" t="s">
        <v>143</v>
      </c>
      <c r="J33" s="121"/>
      <c r="K33" s="121"/>
      <c r="L33" s="121"/>
      <c r="M33" s="121"/>
      <c r="N33" s="121"/>
      <c r="O33" s="204"/>
      <c r="P33" s="12"/>
      <c r="Q33" s="12"/>
      <c r="R33" s="9"/>
    </row>
    <row r="34" spans="1:26" s="10" customFormat="1" ht="12" customHeight="1" x14ac:dyDescent="0.15">
      <c r="A34" s="207"/>
      <c r="B34" s="97"/>
      <c r="C34" s="208"/>
      <c r="D34" s="208"/>
      <c r="E34" s="201"/>
      <c r="F34" s="95" t="s">
        <v>148</v>
      </c>
      <c r="G34" s="203"/>
      <c r="H34" s="57"/>
      <c r="I34" s="95" t="s">
        <v>142</v>
      </c>
      <c r="J34" s="121"/>
      <c r="K34" s="121"/>
      <c r="L34" s="121"/>
      <c r="M34" s="121"/>
      <c r="N34" s="121"/>
      <c r="O34" s="204"/>
      <c r="P34" s="12"/>
      <c r="Q34" s="12"/>
      <c r="R34" s="9"/>
    </row>
    <row r="35" spans="1:26" s="10" customFormat="1" ht="12" customHeight="1" x14ac:dyDescent="0.15">
      <c r="A35" s="207"/>
      <c r="B35" s="97"/>
      <c r="C35" s="208"/>
      <c r="D35" s="208"/>
      <c r="E35" s="201"/>
      <c r="F35" s="210" t="s">
        <v>150</v>
      </c>
      <c r="G35" s="206"/>
      <c r="H35" s="211"/>
      <c r="I35" s="208"/>
      <c r="J35" s="208"/>
      <c r="K35" s="208"/>
      <c r="L35" s="208"/>
      <c r="M35" s="208"/>
      <c r="N35" s="208"/>
      <c r="O35" s="212"/>
      <c r="P35" s="9"/>
      <c r="Q35" s="9"/>
      <c r="R35" s="9"/>
    </row>
    <row r="36" spans="1:26" s="10" customFormat="1" ht="12" customHeight="1" thickBot="1" x14ac:dyDescent="0.2">
      <c r="A36" s="213"/>
      <c r="B36" s="214"/>
      <c r="C36" s="39"/>
      <c r="D36" s="39"/>
      <c r="E36" s="215"/>
      <c r="F36" s="216" t="s">
        <v>145</v>
      </c>
      <c r="G36" s="217"/>
      <c r="H36" s="218"/>
      <c r="I36" s="39"/>
      <c r="J36" s="39"/>
      <c r="K36" s="39"/>
      <c r="L36" s="39"/>
      <c r="M36" s="39"/>
      <c r="N36" s="39"/>
      <c r="O36" s="219"/>
      <c r="P36" s="9"/>
      <c r="Q36" s="9"/>
      <c r="R36" s="9"/>
      <c r="Z36" s="10">
        <v>0</v>
      </c>
    </row>
    <row r="37" spans="1:26" s="9" customFormat="1" ht="12" customHeight="1" x14ac:dyDescent="0.15">
      <c r="A37" s="220"/>
      <c r="B37" s="105"/>
      <c r="C37" s="220"/>
      <c r="D37" s="220"/>
      <c r="E37" s="105"/>
      <c r="F37" s="220"/>
      <c r="G37" s="220"/>
      <c r="H37" s="220"/>
      <c r="I37" s="220"/>
      <c r="J37" s="220"/>
      <c r="K37" s="220"/>
      <c r="L37" s="220"/>
      <c r="M37" s="220"/>
      <c r="N37" s="220"/>
      <c r="O37" s="105" t="s">
        <v>193</v>
      </c>
    </row>
    <row r="38" spans="1:26" s="9" customFormat="1" ht="12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</row>
    <row r="39" spans="1:26" s="9" customFormat="1" ht="12" customHeight="1" x14ac:dyDescent="0.15">
      <c r="A39" s="2"/>
      <c r="B39" s="4"/>
      <c r="C39" s="2"/>
      <c r="D39" s="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  <c r="Q39" s="10"/>
      <c r="R39" s="10"/>
    </row>
    <row r="40" spans="1:26" s="9" customFormat="1" ht="12" customHeight="1" x14ac:dyDescent="0.15">
      <c r="A40" s="2"/>
      <c r="B40" s="4"/>
      <c r="C40" s="2"/>
      <c r="D40" s="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  <c r="Q40" s="8"/>
      <c r="R40" s="8"/>
    </row>
    <row r="41" spans="1:26" s="9" customFormat="1" ht="12" customHeight="1" x14ac:dyDescent="0.15">
      <c r="A41" s="2"/>
      <c r="B41" s="4"/>
      <c r="C41" s="2"/>
      <c r="D41" s="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6" s="9" customFormat="1" ht="12" customHeight="1" x14ac:dyDescent="0.15">
      <c r="A42" s="2"/>
      <c r="B42" s="4"/>
      <c r="C42" s="2"/>
      <c r="D42" s="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6" s="9" customFormat="1" ht="20.25" customHeight="1" x14ac:dyDescent="0.15">
      <c r="A43" s="2"/>
      <c r="B43" s="1"/>
      <c r="C43" s="2"/>
      <c r="D43" s="2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6" s="10" customFormat="1" ht="15" customHeight="1" x14ac:dyDescent="0.15">
      <c r="A44" s="2"/>
      <c r="B44" s="1"/>
      <c r="C44" s="2"/>
      <c r="D44" s="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6" s="8" customFormat="1" ht="22.5" customHeight="1" x14ac:dyDescent="0.15">
      <c r="A45" s="2"/>
      <c r="B45" s="1"/>
      <c r="C45" s="2"/>
      <c r="D45" s="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6" ht="22.5" customHeight="1" x14ac:dyDescent="0.15">
      <c r="B46" s="1"/>
    </row>
    <row r="72" spans="1:1" x14ac:dyDescent="0.15">
      <c r="A72" s="3"/>
    </row>
    <row r="73" spans="1:1" x14ac:dyDescent="0.15">
      <c r="A73" s="3"/>
    </row>
  </sheetData>
  <mergeCells count="13">
    <mergeCell ref="A1:O1"/>
    <mergeCell ref="K6:L6"/>
    <mergeCell ref="H29:L29"/>
    <mergeCell ref="O6:O7"/>
    <mergeCell ref="J6:J7"/>
    <mergeCell ref="C6:C7"/>
    <mergeCell ref="B3:E3"/>
    <mergeCell ref="B4:E4"/>
    <mergeCell ref="B29:G29"/>
    <mergeCell ref="H4:L4"/>
    <mergeCell ref="H3:O3"/>
    <mergeCell ref="M29:O29"/>
    <mergeCell ref="M4:O4"/>
  </mergeCells>
  <phoneticPr fontId="2"/>
  <printOptions horizontalCentered="1"/>
  <pageMargins left="0.78740157480314965" right="0.39370078740157483" top="0.78740157480314965" bottom="0.51181102362204722" header="0" footer="0"/>
  <pageSetup paperSize="9" scale="86" orientation="portrait" r:id="rId1"/>
  <headerFooter alignWithMargins="0">
    <oddFooter>&amp;C&amp;P／&amp;N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37"/>
  <sheetViews>
    <sheetView view="pageBreakPreview" zoomScale="115" zoomScaleNormal="130" zoomScaleSheetLayoutView="115" workbookViewId="0">
      <pane ySplit="5" topLeftCell="A6" activePane="bottomLeft" state="frozen"/>
      <selection activeCell="G11" sqref="G11"/>
      <selection pane="bottomLeft" activeCell="A2" sqref="A2"/>
    </sheetView>
  </sheetViews>
  <sheetFormatPr defaultRowHeight="12" x14ac:dyDescent="0.15"/>
  <cols>
    <col min="1" max="1" width="12.625" style="2" customWidth="1"/>
    <col min="2" max="2" width="9.25" style="2" customWidth="1"/>
    <col min="3" max="3" width="11.875" style="2" customWidth="1"/>
    <col min="4" max="4" width="3.25" style="2" customWidth="1"/>
    <col min="5" max="5" width="9.25" style="2" customWidth="1"/>
    <col min="6" max="6" width="11.5" style="2" customWidth="1"/>
    <col min="7" max="7" width="11.625" style="2" customWidth="1"/>
    <col min="8" max="8" width="10.625" style="2" customWidth="1"/>
    <col min="9" max="9" width="10" style="2" customWidth="1"/>
    <col min="10" max="10" width="11.25" style="5" customWidth="1"/>
    <col min="11" max="11" width="7.375" style="2" customWidth="1"/>
    <col min="12" max="12" width="7.5" style="2" bestFit="1" customWidth="1"/>
    <col min="13" max="13" width="7.5" style="2" customWidth="1"/>
    <col min="14" max="14" width="6.75" style="2" customWidth="1"/>
    <col min="15" max="17" width="9" style="2" customWidth="1"/>
    <col min="18" max="16384" width="9" style="2"/>
  </cols>
  <sheetData>
    <row r="1" spans="1:12" s="9" customFormat="1" ht="27" customHeight="1" x14ac:dyDescent="0.15">
      <c r="A1" s="440" t="s">
        <v>179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9" customFormat="1" ht="15" thickBot="1" x14ac:dyDescent="0.2">
      <c r="A2" s="38"/>
      <c r="B2" s="38"/>
      <c r="C2" s="39"/>
      <c r="D2" s="208"/>
      <c r="E2" s="38"/>
      <c r="F2" s="106"/>
      <c r="G2" s="38"/>
      <c r="H2" s="355" t="str">
        <f>'指標－１'!I2</f>
        <v>（平成26年 4月18日</v>
      </c>
      <c r="I2" s="439"/>
      <c r="J2" s="43" t="s">
        <v>96</v>
      </c>
    </row>
    <row r="3" spans="1:12" s="10" customFormat="1" ht="15.75" customHeight="1" x14ac:dyDescent="0.15">
      <c r="A3" s="107" t="s">
        <v>46</v>
      </c>
      <c r="B3" s="373" t="s">
        <v>30</v>
      </c>
      <c r="C3" s="366"/>
      <c r="D3" s="447" t="s">
        <v>31</v>
      </c>
      <c r="E3" s="448"/>
      <c r="F3" s="221" t="s">
        <v>36</v>
      </c>
      <c r="G3" s="222" t="s">
        <v>67</v>
      </c>
      <c r="H3" s="285" t="s">
        <v>72</v>
      </c>
      <c r="I3" s="163" t="s">
        <v>74</v>
      </c>
      <c r="J3" s="223"/>
      <c r="K3" s="28"/>
      <c r="L3" s="28"/>
    </row>
    <row r="4" spans="1:12" s="10" customFormat="1" ht="15.75" customHeight="1" x14ac:dyDescent="0.15">
      <c r="A4" s="108"/>
      <c r="B4" s="114" t="s">
        <v>63</v>
      </c>
      <c r="C4" s="114" t="s">
        <v>32</v>
      </c>
      <c r="D4" s="416" t="s">
        <v>61</v>
      </c>
      <c r="E4" s="417"/>
      <c r="F4" s="170" t="s">
        <v>37</v>
      </c>
      <c r="G4" s="114" t="s">
        <v>40</v>
      </c>
      <c r="H4" s="114" t="s">
        <v>73</v>
      </c>
      <c r="I4" s="114" t="s">
        <v>41</v>
      </c>
      <c r="J4" s="113" t="s">
        <v>42</v>
      </c>
      <c r="K4" s="29"/>
      <c r="L4" s="28"/>
    </row>
    <row r="5" spans="1:12" s="10" customFormat="1" ht="15.75" customHeight="1" x14ac:dyDescent="0.15">
      <c r="A5" s="115" t="s">
        <v>5</v>
      </c>
      <c r="B5" s="118"/>
      <c r="C5" s="118"/>
      <c r="D5" s="51"/>
      <c r="E5" s="51"/>
      <c r="F5" s="172" t="s">
        <v>38</v>
      </c>
      <c r="G5" s="117" t="s">
        <v>43</v>
      </c>
      <c r="H5" s="118"/>
      <c r="I5" s="118"/>
      <c r="J5" s="225"/>
      <c r="K5" s="28"/>
      <c r="L5" s="28"/>
    </row>
    <row r="6" spans="1:12" s="10" customFormat="1" ht="15.75" customHeight="1" x14ac:dyDescent="0.15">
      <c r="A6" s="108"/>
      <c r="B6" s="60" t="s">
        <v>34</v>
      </c>
      <c r="C6" s="60" t="s">
        <v>35</v>
      </c>
      <c r="D6" s="78"/>
      <c r="E6" s="78" t="s">
        <v>33</v>
      </c>
      <c r="F6" s="80" t="s">
        <v>39</v>
      </c>
      <c r="G6" s="60" t="s">
        <v>113</v>
      </c>
      <c r="H6" s="60" t="s">
        <v>44</v>
      </c>
      <c r="I6" s="60" t="s">
        <v>45</v>
      </c>
      <c r="J6" s="61" t="s">
        <v>45</v>
      </c>
      <c r="K6" s="28"/>
      <c r="L6" s="28"/>
    </row>
    <row r="7" spans="1:12" s="10" customFormat="1" ht="15.75" customHeight="1" x14ac:dyDescent="0.15">
      <c r="A7" s="158" t="s">
        <v>170</v>
      </c>
      <c r="B7" s="60">
        <v>74</v>
      </c>
      <c r="C7" s="60">
        <v>880300</v>
      </c>
      <c r="D7" s="78"/>
      <c r="E7" s="226">
        <v>114619</v>
      </c>
      <c r="F7" s="227">
        <v>36820</v>
      </c>
      <c r="G7" s="135">
        <v>873941</v>
      </c>
      <c r="H7" s="60">
        <v>3950</v>
      </c>
      <c r="I7" s="60">
        <v>2437006</v>
      </c>
      <c r="J7" s="65">
        <v>5162176</v>
      </c>
      <c r="K7" s="28"/>
      <c r="L7" s="28"/>
    </row>
    <row r="8" spans="1:12" s="10" customFormat="1" ht="15.75" customHeight="1" x14ac:dyDescent="0.15">
      <c r="A8" s="158" t="s">
        <v>171</v>
      </c>
      <c r="B8" s="60">
        <v>68</v>
      </c>
      <c r="C8" s="60">
        <v>1285500</v>
      </c>
      <c r="D8" s="78"/>
      <c r="E8" s="226">
        <v>122235</v>
      </c>
      <c r="F8" s="227">
        <v>31322</v>
      </c>
      <c r="G8" s="135">
        <v>945979</v>
      </c>
      <c r="H8" s="60">
        <v>3689</v>
      </c>
      <c r="I8" s="60">
        <v>2326470</v>
      </c>
      <c r="J8" s="65">
        <v>4880985</v>
      </c>
      <c r="K8" s="28"/>
      <c r="L8" s="28"/>
    </row>
    <row r="9" spans="1:12" s="10" customFormat="1" ht="15.75" customHeight="1" x14ac:dyDescent="0.15">
      <c r="A9" s="158" t="s">
        <v>172</v>
      </c>
      <c r="B9" s="60">
        <v>68</v>
      </c>
      <c r="C9" s="60">
        <v>2634500</v>
      </c>
      <c r="D9" s="78"/>
      <c r="E9" s="226">
        <v>123590</v>
      </c>
      <c r="F9" s="227">
        <v>42488</v>
      </c>
      <c r="G9" s="135">
        <v>886518</v>
      </c>
      <c r="H9" s="60">
        <v>3761</v>
      </c>
      <c r="I9" s="60">
        <v>2345867</v>
      </c>
      <c r="J9" s="65">
        <v>5056148</v>
      </c>
      <c r="K9" s="28"/>
      <c r="L9" s="28"/>
    </row>
    <row r="10" spans="1:12" s="10" customFormat="1" ht="15.75" customHeight="1" x14ac:dyDescent="0.15">
      <c r="A10" s="187" t="s">
        <v>173</v>
      </c>
      <c r="B10" s="68">
        <v>58</v>
      </c>
      <c r="C10" s="68">
        <v>964200</v>
      </c>
      <c r="D10" s="229"/>
      <c r="E10" s="230"/>
      <c r="F10" s="354">
        <v>43265</v>
      </c>
      <c r="G10" s="231"/>
      <c r="H10" s="68"/>
      <c r="I10" s="68"/>
      <c r="J10" s="72"/>
      <c r="K10" s="28"/>
      <c r="L10" s="28"/>
    </row>
    <row r="11" spans="1:12" s="10" customFormat="1" ht="15.75" customHeight="1" x14ac:dyDescent="0.15">
      <c r="A11" s="232" t="s">
        <v>205</v>
      </c>
      <c r="B11" s="233">
        <v>7</v>
      </c>
      <c r="C11" s="233">
        <v>300800</v>
      </c>
      <c r="D11" s="234"/>
      <c r="E11" s="235">
        <v>9164</v>
      </c>
      <c r="F11" s="236">
        <v>3143</v>
      </c>
      <c r="G11" s="237">
        <v>50033</v>
      </c>
      <c r="H11" s="233">
        <v>208</v>
      </c>
      <c r="I11" s="233">
        <v>232465</v>
      </c>
      <c r="J11" s="238">
        <v>441226</v>
      </c>
      <c r="K11" s="28"/>
      <c r="L11" s="28"/>
    </row>
    <row r="12" spans="1:12" s="10" customFormat="1" ht="15.75" customHeight="1" x14ac:dyDescent="0.15">
      <c r="A12" s="232" t="s">
        <v>200</v>
      </c>
      <c r="B12" s="233">
        <v>6</v>
      </c>
      <c r="C12" s="233">
        <v>114300</v>
      </c>
      <c r="D12" s="234"/>
      <c r="E12" s="235">
        <v>10527</v>
      </c>
      <c r="F12" s="236">
        <v>5791</v>
      </c>
      <c r="G12" s="237">
        <v>59731</v>
      </c>
      <c r="H12" s="233">
        <v>313</v>
      </c>
      <c r="I12" s="233">
        <v>233603</v>
      </c>
      <c r="J12" s="238">
        <v>438120</v>
      </c>
      <c r="K12" s="28"/>
      <c r="L12" s="28"/>
    </row>
    <row r="13" spans="1:12" s="10" customFormat="1" ht="15.75" customHeight="1" x14ac:dyDescent="0.15">
      <c r="A13" s="232" t="s">
        <v>137</v>
      </c>
      <c r="B13" s="233">
        <v>4</v>
      </c>
      <c r="C13" s="233">
        <v>34000</v>
      </c>
      <c r="D13" s="234"/>
      <c r="E13" s="235">
        <v>9793</v>
      </c>
      <c r="F13" s="236">
        <v>3333</v>
      </c>
      <c r="G13" s="237">
        <v>133633</v>
      </c>
      <c r="H13" s="233">
        <v>427</v>
      </c>
      <c r="I13" s="233">
        <v>195534</v>
      </c>
      <c r="J13" s="238">
        <v>405646</v>
      </c>
      <c r="K13" s="28"/>
      <c r="L13" s="28"/>
    </row>
    <row r="14" spans="1:12" s="10" customFormat="1" ht="15.75" customHeight="1" x14ac:dyDescent="0.15">
      <c r="A14" s="232" t="s">
        <v>104</v>
      </c>
      <c r="B14" s="233">
        <v>2</v>
      </c>
      <c r="C14" s="233">
        <v>12500</v>
      </c>
      <c r="D14" s="234"/>
      <c r="E14" s="235">
        <v>9987</v>
      </c>
      <c r="F14" s="236">
        <v>3058</v>
      </c>
      <c r="G14" s="237">
        <v>95853</v>
      </c>
      <c r="H14" s="233">
        <v>421</v>
      </c>
      <c r="I14" s="233">
        <v>198855</v>
      </c>
      <c r="J14" s="238">
        <v>400151</v>
      </c>
      <c r="K14" s="28"/>
      <c r="L14" s="28"/>
    </row>
    <row r="15" spans="1:12" s="10" customFormat="1" ht="15.75" customHeight="1" x14ac:dyDescent="0.15">
      <c r="A15" s="232" t="s">
        <v>167</v>
      </c>
      <c r="B15" s="233">
        <v>5</v>
      </c>
      <c r="C15" s="233">
        <v>33100</v>
      </c>
      <c r="D15" s="234"/>
      <c r="E15" s="235">
        <v>10361</v>
      </c>
      <c r="F15" s="236">
        <v>3883</v>
      </c>
      <c r="G15" s="237">
        <v>103846</v>
      </c>
      <c r="H15" s="233">
        <v>475</v>
      </c>
      <c r="I15" s="233">
        <v>147576</v>
      </c>
      <c r="J15" s="238">
        <v>412378</v>
      </c>
      <c r="K15" s="28"/>
      <c r="L15" s="28"/>
    </row>
    <row r="16" spans="1:12" s="10" customFormat="1" ht="15.75" customHeight="1" x14ac:dyDescent="0.15">
      <c r="A16" s="232" t="s">
        <v>111</v>
      </c>
      <c r="B16" s="233">
        <v>3</v>
      </c>
      <c r="C16" s="233">
        <v>25600</v>
      </c>
      <c r="D16" s="234"/>
      <c r="E16" s="235">
        <v>10236</v>
      </c>
      <c r="F16" s="236">
        <v>4095</v>
      </c>
      <c r="G16" s="237">
        <v>125254</v>
      </c>
      <c r="H16" s="233">
        <v>483</v>
      </c>
      <c r="I16" s="233">
        <v>158416</v>
      </c>
      <c r="J16" s="238">
        <v>377472</v>
      </c>
      <c r="K16" s="28"/>
      <c r="L16" s="28"/>
    </row>
    <row r="17" spans="1:18" s="10" customFormat="1" ht="15.75" customHeight="1" x14ac:dyDescent="0.15">
      <c r="A17" s="232" t="s">
        <v>112</v>
      </c>
      <c r="B17" s="233">
        <v>5</v>
      </c>
      <c r="C17" s="233">
        <v>27500</v>
      </c>
      <c r="D17" s="234"/>
      <c r="E17" s="235">
        <v>11490</v>
      </c>
      <c r="F17" s="236">
        <v>3047</v>
      </c>
      <c r="G17" s="237">
        <v>98085</v>
      </c>
      <c r="H17" s="233">
        <v>404</v>
      </c>
      <c r="I17" s="233">
        <v>164927</v>
      </c>
      <c r="J17" s="238">
        <v>421437</v>
      </c>
      <c r="K17" s="28"/>
      <c r="L17" s="28"/>
    </row>
    <row r="18" spans="1:18" s="10" customFormat="1" ht="15.75" customHeight="1" x14ac:dyDescent="0.15">
      <c r="A18" s="232" t="s">
        <v>114</v>
      </c>
      <c r="B18" s="233">
        <v>4</v>
      </c>
      <c r="C18" s="233">
        <v>150800</v>
      </c>
      <c r="D18" s="234"/>
      <c r="E18" s="235">
        <v>9468</v>
      </c>
      <c r="F18" s="236">
        <v>4258</v>
      </c>
      <c r="G18" s="237">
        <v>107108</v>
      </c>
      <c r="H18" s="233">
        <v>378</v>
      </c>
      <c r="I18" s="233">
        <v>158704</v>
      </c>
      <c r="J18" s="238">
        <v>408346</v>
      </c>
      <c r="K18" s="28"/>
      <c r="L18" s="28"/>
    </row>
    <row r="19" spans="1:18" s="10" customFormat="1" ht="15.75" customHeight="1" x14ac:dyDescent="0.15">
      <c r="A19" s="232" t="s">
        <v>115</v>
      </c>
      <c r="B19" s="233">
        <v>6</v>
      </c>
      <c r="C19" s="233">
        <v>89600</v>
      </c>
      <c r="D19" s="234"/>
      <c r="E19" s="235">
        <v>9871</v>
      </c>
      <c r="F19" s="236">
        <v>3510</v>
      </c>
      <c r="G19" s="237">
        <v>98449</v>
      </c>
      <c r="H19" s="233">
        <v>427</v>
      </c>
      <c r="I19" s="233">
        <v>158419</v>
      </c>
      <c r="J19" s="238">
        <v>403469</v>
      </c>
      <c r="K19" s="28"/>
      <c r="L19" s="28"/>
    </row>
    <row r="20" spans="1:18" s="10" customFormat="1" ht="15.75" customHeight="1" x14ac:dyDescent="0.15">
      <c r="A20" s="232" t="s">
        <v>127</v>
      </c>
      <c r="B20" s="233">
        <v>7</v>
      </c>
      <c r="C20" s="233">
        <v>56700</v>
      </c>
      <c r="D20" s="234"/>
      <c r="E20" s="235">
        <v>10236</v>
      </c>
      <c r="F20" s="236">
        <v>3567</v>
      </c>
      <c r="G20" s="237">
        <v>78198</v>
      </c>
      <c r="H20" s="233">
        <v>378</v>
      </c>
      <c r="I20" s="233">
        <v>178623</v>
      </c>
      <c r="J20" s="238">
        <v>397230</v>
      </c>
      <c r="K20" s="28"/>
      <c r="L20" s="28"/>
    </row>
    <row r="21" spans="1:18" s="10" customFormat="1" ht="15.75" customHeight="1" x14ac:dyDescent="0.15">
      <c r="A21" s="232" t="s">
        <v>128</v>
      </c>
      <c r="B21" s="233">
        <v>4</v>
      </c>
      <c r="C21" s="233">
        <v>60800</v>
      </c>
      <c r="D21" s="234"/>
      <c r="E21" s="235">
        <v>13236</v>
      </c>
      <c r="F21" s="236">
        <v>3084</v>
      </c>
      <c r="G21" s="237">
        <v>62379</v>
      </c>
      <c r="H21" s="233">
        <v>311</v>
      </c>
      <c r="I21" s="233">
        <v>198745</v>
      </c>
      <c r="J21" s="238">
        <v>423476</v>
      </c>
      <c r="K21" s="28"/>
      <c r="L21" s="28"/>
    </row>
    <row r="22" spans="1:18" s="10" customFormat="1" ht="15.75" customHeight="1" x14ac:dyDescent="0.15">
      <c r="A22" s="232" t="s">
        <v>198</v>
      </c>
      <c r="B22" s="233">
        <v>9</v>
      </c>
      <c r="C22" s="233">
        <v>118400</v>
      </c>
      <c r="D22" s="239"/>
      <c r="E22" s="240">
        <v>9884</v>
      </c>
      <c r="F22" s="236">
        <v>3569</v>
      </c>
      <c r="G22" s="237">
        <v>30282</v>
      </c>
      <c r="H22" s="233">
        <v>208</v>
      </c>
      <c r="I22" s="233">
        <v>273764</v>
      </c>
      <c r="J22" s="238">
        <v>462283</v>
      </c>
      <c r="K22" s="28"/>
      <c r="L22" s="28"/>
    </row>
    <row r="23" spans="1:18" s="10" customFormat="1" ht="15.75" customHeight="1" x14ac:dyDescent="0.15">
      <c r="A23" s="232" t="s">
        <v>199</v>
      </c>
      <c r="B23" s="233">
        <v>5</v>
      </c>
      <c r="C23" s="233">
        <v>19800</v>
      </c>
      <c r="D23" s="239" t="s">
        <v>206</v>
      </c>
      <c r="E23" s="240">
        <v>9128</v>
      </c>
      <c r="F23" s="236">
        <v>4119</v>
      </c>
      <c r="G23" s="241">
        <v>43352</v>
      </c>
      <c r="H23" s="242">
        <v>194</v>
      </c>
      <c r="I23" s="242">
        <v>245173</v>
      </c>
      <c r="J23" s="243">
        <v>450760</v>
      </c>
      <c r="K23" s="28"/>
      <c r="L23" s="28"/>
    </row>
    <row r="24" spans="1:18" s="10" customFormat="1" ht="15.75" customHeight="1" x14ac:dyDescent="0.15">
      <c r="A24" s="244" t="s">
        <v>201</v>
      </c>
      <c r="B24" s="242">
        <v>9</v>
      </c>
      <c r="C24" s="242">
        <v>76400</v>
      </c>
      <c r="D24" s="234"/>
      <c r="E24" s="235"/>
      <c r="F24" s="245">
        <v>6971</v>
      </c>
      <c r="G24" s="237"/>
      <c r="H24" s="233"/>
      <c r="I24" s="233"/>
      <c r="J24" s="238"/>
      <c r="K24" s="28"/>
      <c r="L24" s="28"/>
      <c r="M24" s="34">
        <f>(E23-E22)/E22*100</f>
        <v>-7.6487252124645897</v>
      </c>
      <c r="N24" s="21"/>
      <c r="O24" s="21"/>
      <c r="P24" s="21"/>
      <c r="Q24" s="21"/>
      <c r="R24" s="21"/>
    </row>
    <row r="25" spans="1:18" s="10" customFormat="1" ht="24" customHeight="1" x14ac:dyDescent="0.15">
      <c r="A25" s="311" t="s">
        <v>97</v>
      </c>
      <c r="B25" s="312">
        <v>80</v>
      </c>
      <c r="C25" s="312">
        <v>285.8</v>
      </c>
      <c r="D25" s="320"/>
      <c r="E25" s="321" t="s">
        <v>196</v>
      </c>
      <c r="F25" s="312">
        <f>(F24-F23)/F23*100</f>
        <v>69.240106822044183</v>
      </c>
      <c r="G25" s="313">
        <f>(G23-G22)/G22*100</f>
        <v>43.160953701869097</v>
      </c>
      <c r="H25" s="313">
        <f>(H23-H22)/H22*100</f>
        <v>-6.7307692307692308</v>
      </c>
      <c r="I25" s="313">
        <f>(I23-I22)/I22*100</f>
        <v>-10.44366680790754</v>
      </c>
      <c r="J25" s="322">
        <f>(J23-J22)/J22*100</f>
        <v>-2.4926289740267324</v>
      </c>
      <c r="K25" s="294">
        <f>(B24-B23)/B23*100</f>
        <v>80</v>
      </c>
      <c r="L25" s="294">
        <f>(C24-C23)/C23*100</f>
        <v>285.85858585858585</v>
      </c>
      <c r="M25" s="34">
        <f>(E23-E11)/E11*100</f>
        <v>-0.39284155390659103</v>
      </c>
      <c r="N25" s="21"/>
      <c r="O25" s="21"/>
      <c r="P25" s="21"/>
      <c r="Q25" s="21"/>
      <c r="R25" s="21"/>
    </row>
    <row r="26" spans="1:18" s="10" customFormat="1" ht="24" customHeight="1" x14ac:dyDescent="0.15">
      <c r="A26" s="323" t="s">
        <v>101</v>
      </c>
      <c r="B26" s="324">
        <v>50</v>
      </c>
      <c r="C26" s="324">
        <v>-33.1</v>
      </c>
      <c r="D26" s="325"/>
      <c r="E26" s="326">
        <v>-1.6</v>
      </c>
      <c r="F26" s="324">
        <f>(F24-F12)/F12*100</f>
        <v>20.376446209635642</v>
      </c>
      <c r="G26" s="324">
        <f>(G23-G11)/G11*100</f>
        <v>-13.353186896648211</v>
      </c>
      <c r="H26" s="324">
        <f>(H23-H11)/H11*100</f>
        <v>-6.7307692307692308</v>
      </c>
      <c r="I26" s="324">
        <f>(I23-I11)/I11*100</f>
        <v>5.4666293850687202</v>
      </c>
      <c r="J26" s="322">
        <f>(J23-J11)/J11*100</f>
        <v>2.1607974144769346</v>
      </c>
      <c r="K26" s="270">
        <f>(B24-B12)/B12*100</f>
        <v>50</v>
      </c>
      <c r="L26" s="270">
        <f>(C24-C12)/C12*100</f>
        <v>-33.1583552055993</v>
      </c>
      <c r="M26" s="21"/>
      <c r="N26" s="21"/>
      <c r="O26" s="21"/>
      <c r="P26" s="21"/>
      <c r="Q26" s="21"/>
      <c r="R26" s="21"/>
    </row>
    <row r="27" spans="1:18" s="10" customFormat="1" ht="24" customHeight="1" x14ac:dyDescent="0.15">
      <c r="A27" s="246" t="s">
        <v>15</v>
      </c>
      <c r="B27" s="449" t="s">
        <v>195</v>
      </c>
      <c r="C27" s="450"/>
      <c r="D27" s="449" t="s">
        <v>71</v>
      </c>
      <c r="E27" s="450"/>
      <c r="F27" s="247" t="s">
        <v>93</v>
      </c>
      <c r="G27" s="363" t="s">
        <v>94</v>
      </c>
      <c r="H27" s="418"/>
      <c r="I27" s="362" t="s">
        <v>75</v>
      </c>
      <c r="J27" s="445"/>
      <c r="K27" s="28"/>
      <c r="L27" s="28"/>
      <c r="M27" s="10" t="s">
        <v>182</v>
      </c>
    </row>
    <row r="28" spans="1:18" s="10" customFormat="1" ht="13.5" customHeight="1" x14ac:dyDescent="0.15">
      <c r="A28" s="248" t="s">
        <v>62</v>
      </c>
      <c r="B28" s="407" t="s">
        <v>174</v>
      </c>
      <c r="C28" s="441"/>
      <c r="D28" s="407" t="s">
        <v>164</v>
      </c>
      <c r="E28" s="434"/>
      <c r="F28" s="442" t="s">
        <v>107</v>
      </c>
      <c r="G28" s="198" t="s">
        <v>108</v>
      </c>
      <c r="H28" s="249"/>
      <c r="I28" s="394" t="s">
        <v>139</v>
      </c>
      <c r="J28" s="446"/>
      <c r="K28" s="28"/>
      <c r="L28" s="28"/>
      <c r="M28" s="10" t="s">
        <v>183</v>
      </c>
    </row>
    <row r="29" spans="1:18" s="14" customFormat="1" ht="12" customHeight="1" x14ac:dyDescent="0.15">
      <c r="A29" s="250"/>
      <c r="B29" s="410"/>
      <c r="C29" s="437"/>
      <c r="D29" s="435"/>
      <c r="E29" s="436"/>
      <c r="F29" s="443"/>
      <c r="G29" s="95" t="s">
        <v>95</v>
      </c>
      <c r="H29" s="200"/>
      <c r="I29" s="251" t="s">
        <v>138</v>
      </c>
      <c r="J29" s="252"/>
      <c r="K29" s="30"/>
      <c r="L29" s="30"/>
      <c r="M29" s="14" t="s">
        <v>184</v>
      </c>
    </row>
    <row r="30" spans="1:18" s="14" customFormat="1" ht="12" customHeight="1" x14ac:dyDescent="0.15">
      <c r="A30" s="250"/>
      <c r="B30" s="410"/>
      <c r="C30" s="437"/>
      <c r="D30" s="435"/>
      <c r="E30" s="436"/>
      <c r="F30" s="443"/>
      <c r="G30" s="97" t="s">
        <v>152</v>
      </c>
      <c r="H30" s="201"/>
      <c r="I30" s="253" t="s">
        <v>153</v>
      </c>
      <c r="J30" s="252"/>
      <c r="K30" s="30"/>
      <c r="L30" s="30"/>
      <c r="M30" s="14" t="s">
        <v>185</v>
      </c>
    </row>
    <row r="31" spans="1:18" s="14" customFormat="1" ht="12" customHeight="1" x14ac:dyDescent="0.15">
      <c r="A31" s="250"/>
      <c r="B31" s="410"/>
      <c r="C31" s="437"/>
      <c r="D31" s="435"/>
      <c r="E31" s="436"/>
      <c r="F31" s="443"/>
      <c r="G31" s="251" t="s">
        <v>151</v>
      </c>
      <c r="H31" s="254"/>
      <c r="I31" s="253" t="s">
        <v>151</v>
      </c>
      <c r="J31" s="252"/>
      <c r="K31" s="30"/>
      <c r="L31" s="30"/>
    </row>
    <row r="32" spans="1:18" s="14" customFormat="1" ht="12" customHeight="1" x14ac:dyDescent="0.15">
      <c r="A32" s="250"/>
      <c r="B32" s="410"/>
      <c r="C32" s="437"/>
      <c r="D32" s="410"/>
      <c r="E32" s="437"/>
      <c r="F32" s="443"/>
      <c r="G32" s="255"/>
      <c r="H32" s="256"/>
      <c r="I32" s="257"/>
      <c r="J32" s="258"/>
      <c r="K32" s="30"/>
      <c r="L32" s="30"/>
    </row>
    <row r="33" spans="1:12" s="14" customFormat="1" ht="12" customHeight="1" x14ac:dyDescent="0.15">
      <c r="A33" s="250"/>
      <c r="B33" s="410"/>
      <c r="C33" s="437"/>
      <c r="D33" s="410"/>
      <c r="E33" s="437"/>
      <c r="F33" s="443"/>
      <c r="G33" s="259"/>
      <c r="H33" s="256"/>
      <c r="I33" s="260"/>
      <c r="J33" s="261"/>
      <c r="K33" s="30"/>
      <c r="L33" s="30"/>
    </row>
    <row r="34" spans="1:12" s="14" customFormat="1" ht="12" customHeight="1" x14ac:dyDescent="0.15">
      <c r="A34" s="262"/>
      <c r="B34" s="410"/>
      <c r="C34" s="437"/>
      <c r="D34" s="410"/>
      <c r="E34" s="437"/>
      <c r="F34" s="443"/>
      <c r="G34" s="259"/>
      <c r="H34" s="256"/>
      <c r="I34" s="121"/>
      <c r="J34" s="263"/>
    </row>
    <row r="35" spans="1:12" s="14" customFormat="1" ht="18.75" customHeight="1" thickBot="1" x14ac:dyDescent="0.2">
      <c r="A35" s="264"/>
      <c r="B35" s="413"/>
      <c r="C35" s="438"/>
      <c r="D35" s="413"/>
      <c r="E35" s="438"/>
      <c r="F35" s="444"/>
      <c r="G35" s="265"/>
      <c r="H35" s="266"/>
      <c r="I35" s="267"/>
      <c r="J35" s="268"/>
    </row>
    <row r="36" spans="1:12" s="10" customFormat="1" ht="15.75" customHeight="1" x14ac:dyDescent="0.15">
      <c r="A36" s="269"/>
      <c r="B36" s="269"/>
      <c r="C36" s="269"/>
      <c r="D36" s="269"/>
      <c r="E36" s="269"/>
      <c r="F36" s="269"/>
      <c r="G36" s="269"/>
      <c r="H36" s="269"/>
      <c r="I36" s="269"/>
      <c r="J36" s="105" t="s">
        <v>49</v>
      </c>
    </row>
    <row r="37" spans="1:12" s="1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5"/>
    </row>
  </sheetData>
  <mergeCells count="13">
    <mergeCell ref="D28:E35"/>
    <mergeCell ref="H2:I2"/>
    <mergeCell ref="A1:J1"/>
    <mergeCell ref="B28:C35"/>
    <mergeCell ref="F28:F35"/>
    <mergeCell ref="G27:H27"/>
    <mergeCell ref="I27:J27"/>
    <mergeCell ref="I28:J28"/>
    <mergeCell ref="B3:C3"/>
    <mergeCell ref="D3:E3"/>
    <mergeCell ref="D4:E4"/>
    <mergeCell ref="B27:C27"/>
    <mergeCell ref="D27:E27"/>
  </mergeCells>
  <phoneticPr fontId="2"/>
  <printOptions horizontalCentered="1"/>
  <pageMargins left="0.78740157480314965" right="0.39370078740157483" top="0.78740157480314965" bottom="0.51181102362204722" header="0" footer="0"/>
  <pageSetup paperSize="9" scale="86" orientation="portrait" r:id="rId1"/>
  <headerFooter alignWithMargins="0">
    <oddFooter>&amp;C&amp;P／&amp;N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指標－１</vt:lpstr>
      <vt:lpstr>指標－２</vt:lpstr>
      <vt:lpstr>指標－３</vt:lpstr>
      <vt:lpstr>指標－４</vt:lpstr>
      <vt:lpstr>'指標－１'!Print_Area</vt:lpstr>
      <vt:lpstr>'指標－２'!Print_Area</vt:lpstr>
      <vt:lpstr>'指標－３'!Print_Area</vt:lpstr>
      <vt:lpstr>'指標－４'!Print_Area</vt:lpstr>
    </vt:vector>
  </TitlesOfParts>
  <Company>秋田県庁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秋田県</cp:lastModifiedBy>
  <cp:lastPrinted>2014-04-18T01:34:55Z</cp:lastPrinted>
  <dcterms:created xsi:type="dcterms:W3CDTF">2001-02-23T10:06:15Z</dcterms:created>
  <dcterms:modified xsi:type="dcterms:W3CDTF">2017-07-06T00:55:10Z</dcterms:modified>
</cp:coreProperties>
</file>