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tabRatio="601" activeTab="0"/>
  </bookViews>
  <sheets>
    <sheet name="指標－１" sheetId="1" r:id="rId1"/>
    <sheet name="指標－２" sheetId="2" r:id="rId2"/>
    <sheet name="指標－３" sheetId="3" r:id="rId3"/>
    <sheet name="指標－４" sheetId="4" r:id="rId4"/>
    <sheet name="指標－５" sheetId="5" r:id="rId5"/>
    <sheet name="指標－６" sheetId="6" r:id="rId6"/>
    <sheet name="指標－７" sheetId="7" r:id="rId7"/>
  </sheets>
  <definedNames>
    <definedName name="_xlnm.Print_Area" localSheetId="0">'指標－１'!$A$1:$K$37</definedName>
    <definedName name="_xlnm.Print_Area" localSheetId="1">'指標－２'!$A$1:$K$39</definedName>
    <definedName name="_xlnm.Print_Area" localSheetId="2">'指標－３'!$A$1:$S$39</definedName>
    <definedName name="_xlnm.Print_Area" localSheetId="3">'指標－４'!$A$1:$K$35</definedName>
    <definedName name="_xlnm.Print_Area" localSheetId="4">'指標－５'!$A$1:$H$38</definedName>
    <definedName name="_xlnm.Print_Area" localSheetId="5">'指標－６'!$A:$I</definedName>
    <definedName name="_xlnm.Print_Area" localSheetId="6">'指標－７'!$A$1:$H$40</definedName>
  </definedNames>
  <calcPr fullCalcOnLoad="1"/>
</workbook>
</file>

<file path=xl/sharedStrings.xml><?xml version="1.0" encoding="utf-8"?>
<sst xmlns="http://schemas.openxmlformats.org/spreadsheetml/2006/main" count="535" uniqueCount="314">
  <si>
    <t>気　　象</t>
  </si>
  <si>
    <t>世　　帯</t>
  </si>
  <si>
    <t>人　　　　　　　　　　　　　　口</t>
  </si>
  <si>
    <t>平均</t>
  </si>
  <si>
    <t>降水量</t>
  </si>
  <si>
    <t>世帯数</t>
  </si>
  <si>
    <t>人口総数</t>
  </si>
  <si>
    <t>自　　然　　動　　態</t>
  </si>
  <si>
    <t>社　　会　　動　　態</t>
  </si>
  <si>
    <t xml:space="preserve"> 年月</t>
  </si>
  <si>
    <t>気温</t>
  </si>
  <si>
    <t>出　生</t>
  </si>
  <si>
    <t>死　亡</t>
  </si>
  <si>
    <t>自然増減</t>
  </si>
  <si>
    <t>転　入</t>
  </si>
  <si>
    <t>転　出</t>
  </si>
  <si>
    <t>社会増減</t>
  </si>
  <si>
    <t>℃</t>
  </si>
  <si>
    <t>㎜</t>
  </si>
  <si>
    <t>世帯</t>
  </si>
  <si>
    <t>人</t>
  </si>
  <si>
    <t>平成12年　</t>
  </si>
  <si>
    <t>対前月比(%)</t>
  </si>
  <si>
    <t>－</t>
  </si>
  <si>
    <t>対前年同月比(%)</t>
  </si>
  <si>
    <t>資料出所</t>
  </si>
  <si>
    <t>秋田地方気象台</t>
  </si>
  <si>
    <t>秋田市</t>
  </si>
  <si>
    <t>※国勢調査（10月１日）</t>
  </si>
  <si>
    <t>◎総務省統計局推計（10月１日）</t>
  </si>
  <si>
    <t>☆県推計（10月１日）</t>
  </si>
  <si>
    <t>各月の世帯数・人口総数は県推計</t>
  </si>
  <si>
    <t>賃　　　　　　　　　　　　　金　　　　　　　　　　　　　雇　　　　　　　　　　　　　用</t>
  </si>
  <si>
    <t>全産業平均</t>
  </si>
  <si>
    <t>実質賃金</t>
  </si>
  <si>
    <t>職　　業　　紹　　介</t>
  </si>
  <si>
    <t>雇用保険</t>
  </si>
  <si>
    <t>現金給与総額</t>
  </si>
  <si>
    <t>雇用指数</t>
  </si>
  <si>
    <t>離職率</t>
  </si>
  <si>
    <t>新規求職</t>
  </si>
  <si>
    <t>新規求人</t>
  </si>
  <si>
    <t>受給者</t>
  </si>
  <si>
    <t>（１人１カ月）</t>
  </si>
  <si>
    <t>労働者数</t>
  </si>
  <si>
    <t>（県内）</t>
  </si>
  <si>
    <t>求人倍率</t>
  </si>
  <si>
    <t>実人員</t>
  </si>
  <si>
    <t>円</t>
  </si>
  <si>
    <t>％</t>
  </si>
  <si>
    <t>倍</t>
  </si>
  <si>
    <t>物　　　　　　　　　　　　　価　　　　　　　　　　　　　家　　　　　　　　　　　　　計</t>
  </si>
  <si>
    <t>消　　　　　費　　　　　者　　　　　物　　　　　価　　　　　指　　　　　数</t>
  </si>
  <si>
    <t>総　　合</t>
  </si>
  <si>
    <t>食料</t>
  </si>
  <si>
    <t>住　　居</t>
  </si>
  <si>
    <t>被服</t>
  </si>
  <si>
    <t>保健</t>
  </si>
  <si>
    <t>交通</t>
  </si>
  <si>
    <t>教育</t>
  </si>
  <si>
    <t>教養</t>
  </si>
  <si>
    <t>諸雑費</t>
  </si>
  <si>
    <t>対前</t>
  </si>
  <si>
    <t>対前年</t>
  </si>
  <si>
    <t>及び</t>
  </si>
  <si>
    <t>医療</t>
  </si>
  <si>
    <t>通信</t>
  </si>
  <si>
    <t>娯楽</t>
  </si>
  <si>
    <t>月比</t>
  </si>
  <si>
    <t>同月比</t>
  </si>
  <si>
    <t>履物</t>
  </si>
  <si>
    <t>総合と住居の（）内は、持家の帰属家賃分を除いた数値である。なお、各年は対前年比。</t>
  </si>
  <si>
    <t>勤　　　労　　　者　　　世　　　帯</t>
  </si>
  <si>
    <t>実収入</t>
  </si>
  <si>
    <t>実支出</t>
  </si>
  <si>
    <t>可処分</t>
  </si>
  <si>
    <t>消費支出</t>
  </si>
  <si>
    <t>対前年　同月比</t>
  </si>
  <si>
    <t>鉱          工          業          生          産          指          数</t>
  </si>
  <si>
    <t>全                    国</t>
  </si>
  <si>
    <t>秋　　　　　田　　　　　県</t>
  </si>
  <si>
    <t>鉱工業</t>
  </si>
  <si>
    <t>製造工業</t>
  </si>
  <si>
    <t>鉱　業</t>
  </si>
  <si>
    <t>産業総合</t>
  </si>
  <si>
    <t>対前月比</t>
  </si>
  <si>
    <t>金　　　　　　　　　　融</t>
  </si>
  <si>
    <t>企　業　倒　産</t>
  </si>
  <si>
    <t>大型小売店</t>
  </si>
  <si>
    <t>手形交換高</t>
  </si>
  <si>
    <t>不渡手形実数</t>
  </si>
  <si>
    <t>件数</t>
  </si>
  <si>
    <t>負債総額</t>
  </si>
  <si>
    <t>預金残高</t>
  </si>
  <si>
    <t>貸出残高</t>
  </si>
  <si>
    <t>百万円</t>
  </si>
  <si>
    <t>件</t>
  </si>
  <si>
    <t>万円</t>
  </si>
  <si>
    <t>東京商工リサーチ秋田支店</t>
  </si>
  <si>
    <t>東北経済産業局</t>
  </si>
  <si>
    <t>乗 用 車</t>
  </si>
  <si>
    <t>交    通    事    故</t>
  </si>
  <si>
    <t>自 動 車</t>
  </si>
  <si>
    <t>火　　　　　災</t>
  </si>
  <si>
    <t>（新車）</t>
  </si>
  <si>
    <t>発生件数</t>
  </si>
  <si>
    <t>保有台数</t>
  </si>
  <si>
    <t>損害額</t>
  </si>
  <si>
    <t>販売台数</t>
  </si>
  <si>
    <t>台</t>
  </si>
  <si>
    <t>ｔ</t>
  </si>
  <si>
    <t>千円</t>
  </si>
  <si>
    <t>秋田県自動車販売店協会</t>
  </si>
  <si>
    <t>公共機関からの受注工事</t>
  </si>
  <si>
    <t>着工新設住宅</t>
  </si>
  <si>
    <t>電　力　消　費　量</t>
  </si>
  <si>
    <t>請 負 契 約 額</t>
  </si>
  <si>
    <t>床面積</t>
  </si>
  <si>
    <t>戸　　　数</t>
  </si>
  <si>
    <t>電　　　灯</t>
  </si>
  <si>
    <t>電　　　力</t>
  </si>
  <si>
    <t>の合計</t>
  </si>
  <si>
    <t>予定額</t>
  </si>
  <si>
    <t>千㎡</t>
  </si>
  <si>
    <t>戸</t>
  </si>
  <si>
    <t>千kWh</t>
  </si>
  <si>
    <t>国　土　交　通　省　総　合　政　策　局</t>
  </si>
  <si>
    <t>各年、各月は「建設統計月報」による。各年は年度期間（４月～翌年３月）</t>
  </si>
  <si>
    <t>各年は年度期間（４月～翌年３月）</t>
  </si>
  <si>
    <t>平成13年　</t>
  </si>
  <si>
    <t>平成12年＝100</t>
  </si>
  <si>
    <t>各年は「家計調査年報」による年平均値である。</t>
  </si>
  <si>
    <t>秋田市（標本調査）</t>
  </si>
  <si>
    <t>総　　務　　省　　統　　計　　局</t>
  </si>
  <si>
    <t>◎1,183,867</t>
  </si>
  <si>
    <t>△ 3,222</t>
  </si>
  <si>
    <t>△ 2,190</t>
  </si>
  <si>
    <t>（各月１日）</t>
  </si>
  <si>
    <t>県 総 合 防 災 課</t>
  </si>
  <si>
    <t>101.2(100.1)</t>
  </si>
  <si>
    <t>区分</t>
  </si>
  <si>
    <t xml:space="preserve"> 年月</t>
  </si>
  <si>
    <t>常　　用</t>
  </si>
  <si>
    <t>有　　効</t>
  </si>
  <si>
    <t>指　　数</t>
  </si>
  <si>
    <t>99.6( 99.2)</t>
  </si>
  <si>
    <t>98.5( 98.0)</t>
  </si>
  <si>
    <t>家計の収入と支出（１世帯１カ月当たり）</t>
  </si>
  <si>
    <t>所　得</t>
  </si>
  <si>
    <t>総　合</t>
  </si>
  <si>
    <t>備　　考</t>
  </si>
  <si>
    <t>死　者</t>
  </si>
  <si>
    <t>傷　者</t>
  </si>
  <si>
    <t>工　事</t>
  </si>
  <si>
    <t>秋田労働局職業安定部</t>
  </si>
  <si>
    <t>名目賃金</t>
  </si>
  <si>
    <t>指数(現金</t>
  </si>
  <si>
    <t>給与総額)</t>
  </si>
  <si>
    <t>販  売  額</t>
  </si>
  <si>
    <t>平成14年　</t>
  </si>
  <si>
    <t>☆392,257</t>
  </si>
  <si>
    <t>☆394,749</t>
  </si>
  <si>
    <t>101.3( 99.9)</t>
  </si>
  <si>
    <t>各年は対前年比（原指数による）。各月及び対前月比は季節調整済指数、対前年同月比は原指数による。</t>
  </si>
  <si>
    <t>東北電力秋田支店</t>
  </si>
  <si>
    <t>秋田運輸支局</t>
  </si>
  <si>
    <t>備　　考</t>
  </si>
  <si>
    <t>全国、秋田県：平成12年＝100</t>
  </si>
  <si>
    <t>　ただし、自然増減、社会増減は外国人を含む。)</t>
  </si>
  <si>
    <t>　齢別人口流動調査」による。(外国人を含む。)</t>
  </si>
  <si>
    <t>　人口」(前年10月～当該年9月までの合計)による。(日本人のみ。</t>
  </si>
  <si>
    <t>－</t>
  </si>
  <si>
    <t>県  警  交  通  企  画  課</t>
  </si>
  <si>
    <t>東北農政局
秋田農政事務所</t>
  </si>
  <si>
    <t>98.3( 97.6)</t>
  </si>
  <si>
    <t>平成15年　</t>
  </si>
  <si>
    <t>☆396,346</t>
  </si>
  <si>
    <t>◎1,176,339</t>
  </si>
  <si>
    <t>98.2( 97.6)</t>
  </si>
  <si>
    <t>101.7( 99.9)</t>
  </si>
  <si>
    <t>秋田県の主な統計指標</t>
  </si>
  <si>
    <t>秋田財務事務所理財課</t>
  </si>
  <si>
    <t>億円</t>
  </si>
  <si>
    <t>県　内　金　融　機　関</t>
  </si>
  <si>
    <t>各年は３月末現在
県内金融機関（県内に所在する都市銀行１行、地方銀行９行、第二地方銀行２行、信用金庫３庫、信用組合１組）</t>
  </si>
  <si>
    <t xml:space="preserve">各年は「商業販売統計年報」（経済産業省）による。各月は「東北地域大型小売店販売額動向（速報）」による。対前年同月比は既存店値。 </t>
  </si>
  <si>
    <t xml:space="preserve">「秋田県企業倒産状況」による。
（負債総額1,000万円以上） </t>
  </si>
  <si>
    <t>普通乗用、小型乗用、輸入車、軽乗用車の計
｢車種別新車登録･届出台数｣による｡</t>
  </si>
  <si>
    <t>各年は12月末現在</t>
  </si>
  <si>
    <t>国、県、市町村、その他の施工分。</t>
  </si>
  <si>
    <t>単位未満四捨五入のため、計の一致しない個所がある。</t>
  </si>
  <si>
    <t>平成15年</t>
  </si>
  <si>
    <t>水道</t>
  </si>
  <si>
    <t>光熱</t>
  </si>
  <si>
    <t>・</t>
  </si>
  <si>
    <t>家事
用品</t>
  </si>
  <si>
    <t>家具</t>
  </si>
  <si>
    <t>98.1( 97.3)</t>
  </si>
  <si>
    <t>98.0( 97.1)</t>
  </si>
  <si>
    <t>「－」該当なし  「X」秘匿値  「…」不詳  「△」マイナス  「p」速報値  「r」修正値</t>
  </si>
  <si>
    <t>98.2( 97.4)</t>
  </si>
  <si>
    <t>検査数量</t>
  </si>
  <si>
    <t>平成16年12月</t>
  </si>
  <si>
    <t>平成16年　</t>
  </si>
  <si>
    <t>☆398,607</t>
  </si>
  <si>
    <t>◎1,167,477</t>
  </si>
  <si>
    <t>平成17年１月</t>
  </si>
  <si>
    <t>建設工事受注動態統計調査(請負契約額)の結果である。</t>
  </si>
  <si>
    <t>平成17年２月</t>
  </si>
  <si>
    <t>平成17年１月</t>
  </si>
  <si>
    <t>102.1( 99.4)</t>
  </si>
  <si>
    <t>平成16年　</t>
  </si>
  <si>
    <t>平成17年３月</t>
  </si>
  <si>
    <t xml:space="preserve">規模30人以上の事業所（サービス業を含む）
常用労働者数の各年は平均人員である。
（注）指数は標本事業所の抽出替え(平成16年１月)によるギャップを、賃金指数については平成14年２月に、また雇用指数については平成11年２月にそれぞれ遡って修正したものである。（平成12年＝ 100）なお、実数については修正していない。離職率の対前月比は対前月差、対前年同月比は対前年同月差である。
※平成17年1月から、平成14年3月に改訂された日本標準産業分類に基づく集計結果である。（指数については遡って再集計を行っている。）     </t>
  </si>
  <si>
    <t>97.8( 96.8)</t>
  </si>
  <si>
    <t>102.4( 99.5)</t>
  </si>
  <si>
    <t>平成17年４月</t>
  </si>
  <si>
    <t>平成16年</t>
  </si>
  <si>
    <t>102.5( 99.5)</t>
  </si>
  <si>
    <t>平成17年５月</t>
  </si>
  <si>
    <t>県内９手形交換所</t>
  </si>
  <si>
    <t>102.7( 99.9)</t>
  </si>
  <si>
    <t>平成17年６月</t>
  </si>
  <si>
    <t>県調査統計課</t>
  </si>
  <si>
    <t>-</t>
  </si>
  <si>
    <t>新規求職、新規求人（県内）はパートを含む全数。有効求人倍率はパートを含む全数で、季節調整値。雇用保険は、一般＋短期＋高年齢者（受給者実人員＋受給者数）。各年・各月は「労働市場年報」による。各年は、年度期間（4月～翌年3月）である（有効求人倍率のみ暦年）。
※新規求職、新規求人については、平成17年4月からパートを含んだ全数として、遡って掲載している。</t>
  </si>
  <si>
    <t>98.4( 97.6)</t>
  </si>
  <si>
    <t>102.4( 99.8)</t>
  </si>
  <si>
    <t>平成17年７月</t>
  </si>
  <si>
    <t>97.6( 96.8)</t>
  </si>
  <si>
    <t>101.8( 99.7)</t>
  </si>
  <si>
    <t>平成17年８月</t>
  </si>
  <si>
    <t>◎1,159,022</t>
  </si>
  <si>
    <t>97.8( 97.0)</t>
  </si>
  <si>
    <t>101.7( 99.4)</t>
  </si>
  <si>
    <t>平成17年９月</t>
  </si>
  <si>
    <t>97.7( 97.0)</t>
  </si>
  <si>
    <t>平成17年10月</t>
  </si>
  <si>
    <t>着 工 建 築 物</t>
  </si>
  <si>
    <t>品位等</t>
  </si>
  <si>
    <t>平成16年9月以降は平成16年産米、平成17年9月以降は平成17年産米、各年は当年産米最終実績</t>
  </si>
  <si>
    <t>98.0( 97.2)</t>
  </si>
  <si>
    <t>101.9( 99.7)</t>
  </si>
  <si>
    <t>平成17年11月</t>
  </si>
  <si>
    <t>平成17年10月</t>
  </si>
  <si>
    <t>国内産玄米の</t>
  </si>
  <si>
    <t>102.0( 99.5)</t>
  </si>
  <si>
    <t>平成17年12月</t>
  </si>
  <si>
    <t>平成17年　</t>
  </si>
  <si>
    <t>１　平成13年～16年の自然動態・社会動態は総務省統計局「推計</t>
  </si>
  <si>
    <t>２　平成17年及び各月(前月１日～末日までの合計)は「秋田県年</t>
  </si>
  <si>
    <t>97.9( 97.2)</t>
  </si>
  <si>
    <t>101.9( 99.4)</t>
  </si>
  <si>
    <t>平成18年１月</t>
  </si>
  <si>
    <t>p   32</t>
  </si>
  <si>
    <t>p  141,617</t>
  </si>
  <si>
    <t>各年は秋田手形交換所（秋田県内法定手形交換所分）による。
ただし、平成17年は暦年期間（１月～12月）の積み上げ値であるが、単位未満四捨五入のため計の一致しない箇所がある。</t>
  </si>
  <si>
    <t>注）平成17年、及び平成17年10月以降の人口・世帯については、平成17年国勢調査の速報値をもとに算出したものである。</t>
  </si>
  <si>
    <t>p  ※393,039</t>
  </si>
  <si>
    <t>p  ※1,145,471</t>
  </si>
  <si>
    <t>p   1,145,471</t>
  </si>
  <si>
    <t>p   1,145,017</t>
  </si>
  <si>
    <t>p   1,144,454</t>
  </si>
  <si>
    <t>p   393,039</t>
  </si>
  <si>
    <t xml:space="preserve">   p   393,315</t>
  </si>
  <si>
    <t>p   393,526</t>
  </si>
  <si>
    <t>p   393,645</t>
  </si>
  <si>
    <t>p   1,143,740</t>
  </si>
  <si>
    <t>p   21</t>
  </si>
  <si>
    <t>p   43,489</t>
  </si>
  <si>
    <t>各年は「消防防災年報」による。</t>
  </si>
  <si>
    <t>98.2( 97.5)</t>
  </si>
  <si>
    <t>101.8( 99.2)</t>
  </si>
  <si>
    <t>平成18年２月</t>
  </si>
  <si>
    <t>平成17年12月</t>
  </si>
  <si>
    <t>平成18年１月</t>
  </si>
  <si>
    <t>102.1( 99.5)</t>
  </si>
  <si>
    <t>平成17年は「家計調査平成17年平均速報」による。</t>
  </si>
  <si>
    <t>平成17年は速報値</t>
  </si>
  <si>
    <t>p   393,594</t>
  </si>
  <si>
    <t>p   1,142,799</t>
  </si>
  <si>
    <t>p   32</t>
  </si>
  <si>
    <t>p  146,985</t>
  </si>
  <si>
    <t>98.8( 98.2)</t>
  </si>
  <si>
    <t>101.7( 99.2)</t>
  </si>
  <si>
    <t>18.04　No.336(1)</t>
  </si>
  <si>
    <t>平成18年３月</t>
  </si>
  <si>
    <t>18.04　No.336(2)</t>
  </si>
  <si>
    <t>18.04　No.336(3)</t>
  </si>
  <si>
    <t>18.04　No.336(4)</t>
  </si>
  <si>
    <t>18.04　No.336(6)</t>
  </si>
  <si>
    <t>18.04　No.336(5)</t>
  </si>
  <si>
    <t>18.04　No.336(7)</t>
  </si>
  <si>
    <t>p   86.0</t>
  </si>
  <si>
    <t>p   85.9</t>
  </si>
  <si>
    <t>p  145.9</t>
  </si>
  <si>
    <t>p   92.0</t>
  </si>
  <si>
    <t>経済産業省</t>
  </si>
  <si>
    <t>ただし、平成17年は暦年期間（１月～12月）の積み上げ値である。</t>
  </si>
  <si>
    <t>各年は「交通統計」による。
ただし、平成17年は暦年期間（１月～12月）の積み上げ値である。</t>
  </si>
  <si>
    <t>r   122,713</t>
  </si>
  <si>
    <t>p   393,552</t>
  </si>
  <si>
    <t>p   1,141,900</t>
  </si>
  <si>
    <t>r   0.57</t>
  </si>
  <si>
    <t>r   0.59</t>
  </si>
  <si>
    <t>r   0.53</t>
  </si>
  <si>
    <t>－</t>
  </si>
  <si>
    <t>98.6( 97.6)</t>
  </si>
  <si>
    <t>△0.2(△0.6)</t>
  </si>
  <si>
    <t>0.8(  0.8)</t>
  </si>
  <si>
    <t>0.0(  0.0)</t>
  </si>
  <si>
    <t>△0.7(△0.3)</t>
  </si>
  <si>
    <t>p   26</t>
  </si>
  <si>
    <t>p   85,083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</si>
</sst>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.0;&quot;△ &quot;#,##0.0"/>
    <numFmt numFmtId="180" formatCode="0_ "/>
    <numFmt numFmtId="181" formatCode="0.0_ "/>
    <numFmt numFmtId="182" formatCode="0.0;&quot;△ &quot;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;&quot;△ &quot;0"/>
    <numFmt numFmtId="189" formatCode="#,##0.0"/>
    <numFmt numFmtId="190" formatCode="0.00000000"/>
    <numFmt numFmtId="191" formatCode="#,##0.000;[Red]\-#,##0.000"/>
    <numFmt numFmtId="192" formatCode="#,##0.0_ "/>
    <numFmt numFmtId="193" formatCode="#,##0.0_ ;[Red]\-#,##0.0\ "/>
    <numFmt numFmtId="194" formatCode="##,###"/>
    <numFmt numFmtId="195" formatCode="0.0\ "/>
    <numFmt numFmtId="196" formatCode="#,##0_ ;[Red]\-#,##0\ "/>
    <numFmt numFmtId="197" formatCode="#,##0.0;[Red]#,##0.0"/>
    <numFmt numFmtId="198" formatCode="0.0;&quot;▲ &quot;0.0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12"/>
      <name val="ＭＳ ゴシック"/>
      <family val="3"/>
    </font>
    <font>
      <sz val="10"/>
      <color indexed="10"/>
      <name val="ＭＳ 明朝"/>
      <family val="1"/>
    </font>
    <font>
      <b/>
      <sz val="8"/>
      <name val="ＭＳ 明朝"/>
      <family val="1"/>
    </font>
    <font>
      <b/>
      <sz val="9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38" fontId="6" fillId="0" borderId="0" xfId="48" applyFont="1" applyAlignment="1">
      <alignment/>
    </xf>
    <xf numFmtId="38" fontId="7" fillId="0" borderId="10" xfId="48" applyFont="1" applyBorder="1" applyAlignment="1">
      <alignment horizontal="centerContinuous"/>
    </xf>
    <xf numFmtId="38" fontId="7" fillId="0" borderId="11" xfId="48" applyFont="1" applyBorder="1" applyAlignment="1">
      <alignment horizontal="centerContinuous"/>
    </xf>
    <xf numFmtId="38" fontId="7" fillId="0" borderId="11" xfId="48" applyFont="1" applyBorder="1" applyAlignment="1">
      <alignment horizontal="center"/>
    </xf>
    <xf numFmtId="38" fontId="7" fillId="0" borderId="12" xfId="48" applyFont="1" applyBorder="1" applyAlignment="1">
      <alignment horizontal="centerContinuous"/>
    </xf>
    <xf numFmtId="38" fontId="7" fillId="0" borderId="13" xfId="48" applyFont="1" applyBorder="1" applyAlignment="1">
      <alignment/>
    </xf>
    <xf numFmtId="38" fontId="7" fillId="0" borderId="14" xfId="48" applyFont="1" applyBorder="1" applyAlignment="1">
      <alignment horizontal="center"/>
    </xf>
    <xf numFmtId="38" fontId="7" fillId="0" borderId="0" xfId="48" applyFont="1" applyBorder="1" applyAlignment="1">
      <alignment horizontal="centerContinuous"/>
    </xf>
    <xf numFmtId="38" fontId="7" fillId="0" borderId="14" xfId="48" applyFont="1" applyBorder="1" applyAlignment="1">
      <alignment horizontal="centerContinuous"/>
    </xf>
    <xf numFmtId="38" fontId="7" fillId="0" borderId="15" xfId="48" applyFont="1" applyBorder="1" applyAlignment="1">
      <alignment horizontal="centerContinuous"/>
    </xf>
    <xf numFmtId="38" fontId="7" fillId="0" borderId="16" xfId="48" applyFont="1" applyBorder="1" applyAlignment="1">
      <alignment/>
    </xf>
    <xf numFmtId="38" fontId="7" fillId="0" borderId="17" xfId="48" applyFont="1" applyBorder="1" applyAlignment="1">
      <alignment horizontal="center"/>
    </xf>
    <xf numFmtId="38" fontId="7" fillId="0" borderId="17" xfId="48" applyFont="1" applyBorder="1" applyAlignment="1">
      <alignment/>
    </xf>
    <xf numFmtId="38" fontId="7" fillId="0" borderId="18" xfId="48" applyFont="1" applyBorder="1" applyAlignment="1">
      <alignment horizontal="center"/>
    </xf>
    <xf numFmtId="38" fontId="7" fillId="0" borderId="19" xfId="48" applyFont="1" applyBorder="1" applyAlignment="1">
      <alignment horizontal="center"/>
    </xf>
    <xf numFmtId="38" fontId="7" fillId="0" borderId="14" xfId="48" applyFont="1" applyBorder="1" applyAlignment="1">
      <alignment horizontal="right"/>
    </xf>
    <xf numFmtId="38" fontId="7" fillId="0" borderId="15" xfId="48" applyFont="1" applyBorder="1" applyAlignment="1">
      <alignment horizontal="right"/>
    </xf>
    <xf numFmtId="38" fontId="7" fillId="0" borderId="13" xfId="48" applyFont="1" applyBorder="1" applyAlignment="1">
      <alignment horizontal="left"/>
    </xf>
    <xf numFmtId="177" fontId="7" fillId="0" borderId="14" xfId="48" applyNumberFormat="1" applyFont="1" applyBorder="1" applyAlignment="1">
      <alignment horizontal="right"/>
    </xf>
    <xf numFmtId="178" fontId="7" fillId="0" borderId="14" xfId="48" applyNumberFormat="1" applyFont="1" applyBorder="1" applyAlignment="1">
      <alignment horizontal="right"/>
    </xf>
    <xf numFmtId="178" fontId="7" fillId="0" borderId="15" xfId="48" applyNumberFormat="1" applyFont="1" applyBorder="1" applyAlignment="1">
      <alignment horizontal="right"/>
    </xf>
    <xf numFmtId="38" fontId="7" fillId="0" borderId="16" xfId="48" applyFont="1" applyBorder="1" applyAlignment="1">
      <alignment horizontal="left"/>
    </xf>
    <xf numFmtId="177" fontId="7" fillId="0" borderId="17" xfId="48" applyNumberFormat="1" applyFont="1" applyBorder="1" applyAlignment="1">
      <alignment horizontal="right"/>
    </xf>
    <xf numFmtId="38" fontId="7" fillId="0" borderId="17" xfId="48" applyFont="1" applyBorder="1" applyAlignment="1">
      <alignment horizontal="right"/>
    </xf>
    <xf numFmtId="178" fontId="7" fillId="0" borderId="17" xfId="48" applyNumberFormat="1" applyFont="1" applyBorder="1" applyAlignment="1">
      <alignment horizontal="right"/>
    </xf>
    <xf numFmtId="178" fontId="7" fillId="0" borderId="20" xfId="48" applyNumberFormat="1" applyFont="1" applyBorder="1" applyAlignment="1">
      <alignment horizontal="right"/>
    </xf>
    <xf numFmtId="38" fontId="7" fillId="0" borderId="13" xfId="48" applyFont="1" applyBorder="1" applyAlignment="1">
      <alignment/>
    </xf>
    <xf numFmtId="38" fontId="7" fillId="0" borderId="21" xfId="48" applyFont="1" applyBorder="1" applyAlignment="1">
      <alignment horizontal="center" vertical="center" wrapText="1"/>
    </xf>
    <xf numFmtId="38" fontId="7" fillId="0" borderId="18" xfId="48" applyFont="1" applyBorder="1" applyAlignment="1">
      <alignment horizontal="right" vertical="center"/>
    </xf>
    <xf numFmtId="179" fontId="7" fillId="0" borderId="18" xfId="48" applyNumberFormat="1" applyFont="1" applyBorder="1" applyAlignment="1">
      <alignment vertical="center"/>
    </xf>
    <xf numFmtId="182" fontId="7" fillId="0" borderId="18" xfId="48" applyNumberFormat="1" applyFont="1" applyBorder="1" applyAlignment="1">
      <alignment vertical="center"/>
    </xf>
    <xf numFmtId="38" fontId="7" fillId="0" borderId="19" xfId="48" applyFont="1" applyBorder="1" applyAlignment="1">
      <alignment horizontal="right" vertical="center"/>
    </xf>
    <xf numFmtId="38" fontId="7" fillId="0" borderId="13" xfId="48" applyFont="1" applyBorder="1" applyAlignment="1">
      <alignment horizontal="center" vertical="center" wrapText="1"/>
    </xf>
    <xf numFmtId="38" fontId="7" fillId="0" borderId="14" xfId="48" applyFont="1" applyBorder="1" applyAlignment="1">
      <alignment horizontal="right" vertical="center"/>
    </xf>
    <xf numFmtId="38" fontId="7" fillId="0" borderId="15" xfId="48" applyFont="1" applyBorder="1" applyAlignment="1">
      <alignment horizontal="right" vertical="center"/>
    </xf>
    <xf numFmtId="38" fontId="7" fillId="0" borderId="21" xfId="48" applyFont="1" applyBorder="1" applyAlignment="1">
      <alignment horizontal="center"/>
    </xf>
    <xf numFmtId="38" fontId="7" fillId="0" borderId="22" xfId="48" applyFont="1" applyBorder="1" applyAlignment="1">
      <alignment horizontal="centerContinuous"/>
    </xf>
    <xf numFmtId="38" fontId="7" fillId="0" borderId="18" xfId="48" applyFont="1" applyBorder="1" applyAlignment="1">
      <alignment horizontal="centerContinuous"/>
    </xf>
    <xf numFmtId="38" fontId="7" fillId="0" borderId="19" xfId="48" applyFont="1" applyBorder="1" applyAlignment="1">
      <alignment horizontal="centerContinuous"/>
    </xf>
    <xf numFmtId="38" fontId="7" fillId="0" borderId="13" xfId="48" applyFont="1" applyBorder="1" applyAlignment="1">
      <alignment horizontal="center"/>
    </xf>
    <xf numFmtId="38" fontId="8" fillId="0" borderId="0" xfId="48" applyFont="1" applyBorder="1" applyAlignment="1">
      <alignment/>
    </xf>
    <xf numFmtId="38" fontId="7" fillId="0" borderId="14" xfId="48" applyFont="1" applyBorder="1" applyAlignment="1">
      <alignment/>
    </xf>
    <xf numFmtId="38" fontId="7" fillId="0" borderId="0" xfId="48" applyFont="1" applyBorder="1" applyAlignment="1">
      <alignment/>
    </xf>
    <xf numFmtId="38" fontId="7" fillId="0" borderId="15" xfId="48" applyFont="1" applyBorder="1" applyAlignment="1">
      <alignment/>
    </xf>
    <xf numFmtId="38" fontId="7" fillId="0" borderId="23" xfId="48" applyFont="1" applyBorder="1" applyAlignment="1">
      <alignment horizontal="center"/>
    </xf>
    <xf numFmtId="38" fontId="7" fillId="0" borderId="24" xfId="48" applyFont="1" applyBorder="1" applyAlignment="1">
      <alignment/>
    </xf>
    <xf numFmtId="38" fontId="7" fillId="0" borderId="25" xfId="48" applyFont="1" applyBorder="1" applyAlignment="1">
      <alignment/>
    </xf>
    <xf numFmtId="38" fontId="8" fillId="0" borderId="24" xfId="48" applyFont="1" applyBorder="1" applyAlignment="1">
      <alignment/>
    </xf>
    <xf numFmtId="38" fontId="7" fillId="0" borderId="26" xfId="48" applyFont="1" applyBorder="1" applyAlignment="1">
      <alignment/>
    </xf>
    <xf numFmtId="38" fontId="8" fillId="0" borderId="0" xfId="48" applyFont="1" applyAlignment="1">
      <alignment vertical="center"/>
    </xf>
    <xf numFmtId="38" fontId="8" fillId="0" borderId="0" xfId="48" applyFont="1" applyAlignment="1">
      <alignment/>
    </xf>
    <xf numFmtId="38" fontId="7" fillId="0" borderId="15" xfId="48" applyFont="1" applyBorder="1" applyAlignment="1">
      <alignment horizontal="center"/>
    </xf>
    <xf numFmtId="38" fontId="7" fillId="0" borderId="17" xfId="48" applyFont="1" applyBorder="1" applyAlignment="1">
      <alignment/>
    </xf>
    <xf numFmtId="38" fontId="7" fillId="0" borderId="20" xfId="48" applyFont="1" applyBorder="1" applyAlignment="1">
      <alignment/>
    </xf>
    <xf numFmtId="38" fontId="7" fillId="0" borderId="14" xfId="48" applyNumberFormat="1" applyFont="1" applyBorder="1" applyAlignment="1">
      <alignment horizontal="right"/>
    </xf>
    <xf numFmtId="38" fontId="7" fillId="0" borderId="17" xfId="48" applyNumberFormat="1" applyFont="1" applyBorder="1" applyAlignment="1">
      <alignment horizontal="right"/>
    </xf>
    <xf numFmtId="179" fontId="7" fillId="0" borderId="14" xfId="48" applyNumberFormat="1" applyFont="1" applyBorder="1" applyAlignment="1">
      <alignment horizontal="right" vertical="center"/>
    </xf>
    <xf numFmtId="179" fontId="7" fillId="0" borderId="14" xfId="48" applyNumberFormat="1" applyFont="1" applyBorder="1" applyAlignment="1">
      <alignment vertical="center"/>
    </xf>
    <xf numFmtId="179" fontId="7" fillId="0" borderId="15" xfId="48" applyNumberFormat="1" applyFont="1" applyBorder="1" applyAlignment="1">
      <alignment vertical="center"/>
    </xf>
    <xf numFmtId="38" fontId="8" fillId="0" borderId="27" xfId="48" applyFont="1" applyBorder="1" applyAlignment="1">
      <alignment/>
    </xf>
    <xf numFmtId="38" fontId="8" fillId="0" borderId="17" xfId="48" applyFont="1" applyBorder="1" applyAlignment="1">
      <alignment/>
    </xf>
    <xf numFmtId="38" fontId="7" fillId="0" borderId="28" xfId="48" applyFont="1" applyBorder="1" applyAlignment="1">
      <alignment horizontal="center"/>
    </xf>
    <xf numFmtId="38" fontId="7" fillId="0" borderId="14" xfId="48" applyNumberFormat="1" applyFont="1" applyBorder="1" applyAlignment="1">
      <alignment/>
    </xf>
    <xf numFmtId="38" fontId="7" fillId="0" borderId="14" xfId="48" applyFont="1" applyBorder="1" applyAlignment="1">
      <alignment/>
    </xf>
    <xf numFmtId="178" fontId="7" fillId="0" borderId="14" xfId="48" applyNumberFormat="1" applyFont="1" applyBorder="1" applyAlignment="1">
      <alignment/>
    </xf>
    <xf numFmtId="38" fontId="7" fillId="0" borderId="15" xfId="48" applyFont="1" applyBorder="1" applyAlignment="1">
      <alignment/>
    </xf>
    <xf numFmtId="38" fontId="7" fillId="0" borderId="17" xfId="48" applyNumberFormat="1" applyFont="1" applyBorder="1" applyAlignment="1">
      <alignment/>
    </xf>
    <xf numFmtId="178" fontId="7" fillId="0" borderId="17" xfId="48" applyNumberFormat="1" applyFont="1" applyBorder="1" applyAlignment="1">
      <alignment/>
    </xf>
    <xf numFmtId="38" fontId="7" fillId="0" borderId="20" xfId="48" applyFont="1" applyBorder="1" applyAlignment="1">
      <alignment horizontal="right"/>
    </xf>
    <xf numFmtId="179" fontId="7" fillId="0" borderId="18" xfId="48" applyNumberFormat="1" applyFont="1" applyBorder="1" applyAlignment="1">
      <alignment horizontal="right" vertical="center"/>
    </xf>
    <xf numFmtId="38" fontId="7" fillId="0" borderId="21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Continuous" vertical="center"/>
    </xf>
    <xf numFmtId="38" fontId="7" fillId="0" borderId="18" xfId="48" applyFont="1" applyBorder="1" applyAlignment="1">
      <alignment horizontal="centerContinuous" vertical="center"/>
    </xf>
    <xf numFmtId="38" fontId="7" fillId="0" borderId="18" xfId="48" applyFont="1" applyBorder="1" applyAlignment="1">
      <alignment horizontal="center" vertical="center"/>
    </xf>
    <xf numFmtId="38" fontId="7" fillId="0" borderId="19" xfId="48" applyFont="1" applyBorder="1" applyAlignment="1">
      <alignment horizontal="centerContinuous" vertical="center"/>
    </xf>
    <xf numFmtId="38" fontId="7" fillId="0" borderId="29" xfId="48" applyFont="1" applyBorder="1" applyAlignment="1">
      <alignment horizontal="center"/>
    </xf>
    <xf numFmtId="38" fontId="7" fillId="0" borderId="27" xfId="48" applyFont="1" applyBorder="1" applyAlignment="1">
      <alignment horizontal="centerContinuous"/>
    </xf>
    <xf numFmtId="38" fontId="7" fillId="0" borderId="17" xfId="48" applyFont="1" applyBorder="1" applyAlignment="1">
      <alignment horizontal="centerContinuous"/>
    </xf>
    <xf numFmtId="38" fontId="7" fillId="0" borderId="20" xfId="48" applyFont="1" applyBorder="1" applyAlignment="1">
      <alignment horizontal="centerContinuous"/>
    </xf>
    <xf numFmtId="38" fontId="7" fillId="0" borderId="0" xfId="48" applyFont="1" applyBorder="1" applyAlignment="1">
      <alignment horizontal="center"/>
    </xf>
    <xf numFmtId="179" fontId="7" fillId="0" borderId="14" xfId="48" applyNumberFormat="1" applyFont="1" applyBorder="1" applyAlignment="1">
      <alignment horizontal="right"/>
    </xf>
    <xf numFmtId="179" fontId="7" fillId="0" borderId="15" xfId="48" applyNumberFormat="1" applyFont="1" applyBorder="1" applyAlignment="1">
      <alignment horizontal="right"/>
    </xf>
    <xf numFmtId="38" fontId="7" fillId="0" borderId="17" xfId="48" applyFont="1" applyBorder="1" applyAlignment="1">
      <alignment horizontal="center" vertical="top"/>
    </xf>
    <xf numFmtId="38" fontId="7" fillId="0" borderId="27" xfId="48" applyFont="1" applyBorder="1" applyAlignment="1">
      <alignment/>
    </xf>
    <xf numFmtId="179" fontId="7" fillId="0" borderId="17" xfId="48" applyNumberFormat="1" applyFont="1" applyBorder="1" applyAlignment="1">
      <alignment horizontal="right"/>
    </xf>
    <xf numFmtId="38" fontId="8" fillId="0" borderId="0" xfId="48" applyFont="1" applyBorder="1" applyAlignment="1">
      <alignment/>
    </xf>
    <xf numFmtId="38" fontId="7" fillId="0" borderId="0" xfId="48" applyFont="1" applyBorder="1" applyAlignment="1">
      <alignment horizontal="right"/>
    </xf>
    <xf numFmtId="38" fontId="6" fillId="0" borderId="0" xfId="48" applyFont="1" applyAlignment="1">
      <alignment horizontal="right"/>
    </xf>
    <xf numFmtId="38" fontId="7" fillId="0" borderId="20" xfId="48" applyFont="1" applyBorder="1" applyAlignment="1">
      <alignment horizontal="center"/>
    </xf>
    <xf numFmtId="40" fontId="7" fillId="0" borderId="14" xfId="48" applyNumberFormat="1" applyFont="1" applyBorder="1" applyAlignment="1">
      <alignment horizontal="right"/>
    </xf>
    <xf numFmtId="40" fontId="7" fillId="0" borderId="17" xfId="48" applyNumberFormat="1" applyFont="1" applyBorder="1" applyAlignment="1">
      <alignment horizontal="right"/>
    </xf>
    <xf numFmtId="38" fontId="7" fillId="0" borderId="30" xfId="48" applyFont="1" applyBorder="1" applyAlignment="1">
      <alignment horizontal="right"/>
    </xf>
    <xf numFmtId="38" fontId="7" fillId="0" borderId="31" xfId="48" applyFont="1" applyBorder="1" applyAlignment="1">
      <alignment horizontal="right"/>
    </xf>
    <xf numFmtId="38" fontId="7" fillId="0" borderId="18" xfId="48" applyFont="1" applyBorder="1" applyAlignment="1">
      <alignment wrapText="1"/>
    </xf>
    <xf numFmtId="179" fontId="7" fillId="0" borderId="32" xfId="48" applyNumberFormat="1" applyFont="1" applyBorder="1" applyAlignment="1">
      <alignment horizontal="right" vertical="center"/>
    </xf>
    <xf numFmtId="179" fontId="7" fillId="0" borderId="33" xfId="48" applyNumberFormat="1" applyFont="1" applyBorder="1" applyAlignment="1">
      <alignment horizontal="right" vertical="center"/>
    </xf>
    <xf numFmtId="182" fontId="7" fillId="0" borderId="18" xfId="48" applyNumberFormat="1" applyFont="1" applyBorder="1" applyAlignment="1">
      <alignment horizontal="right" vertical="center"/>
    </xf>
    <xf numFmtId="182" fontId="7" fillId="0" borderId="14" xfId="48" applyNumberFormat="1" applyFont="1" applyBorder="1" applyAlignment="1">
      <alignment horizontal="right" vertical="center"/>
    </xf>
    <xf numFmtId="179" fontId="7" fillId="0" borderId="32" xfId="48" applyNumberFormat="1" applyFont="1" applyBorder="1" applyAlignment="1">
      <alignment vertical="center"/>
    </xf>
    <xf numFmtId="182" fontId="7" fillId="0" borderId="13" xfId="48" applyNumberFormat="1" applyFont="1" applyBorder="1" applyAlignment="1">
      <alignment horizontal="left"/>
    </xf>
    <xf numFmtId="182" fontId="7" fillId="0" borderId="14" xfId="48" applyNumberFormat="1" applyFont="1" applyBorder="1" applyAlignment="1">
      <alignment horizontal="right"/>
    </xf>
    <xf numFmtId="182" fontId="7" fillId="0" borderId="14" xfId="48" applyNumberFormat="1" applyFont="1" applyBorder="1" applyAlignment="1">
      <alignment/>
    </xf>
    <xf numFmtId="182" fontId="6" fillId="0" borderId="0" xfId="48" applyNumberFormat="1" applyFont="1" applyAlignment="1">
      <alignment/>
    </xf>
    <xf numFmtId="182" fontId="7" fillId="0" borderId="15" xfId="48" applyNumberFormat="1" applyFont="1" applyBorder="1" applyAlignment="1">
      <alignment horizontal="right"/>
    </xf>
    <xf numFmtId="182" fontId="7" fillId="0" borderId="16" xfId="48" applyNumberFormat="1" applyFont="1" applyBorder="1" applyAlignment="1">
      <alignment horizontal="left"/>
    </xf>
    <xf numFmtId="182" fontId="7" fillId="0" borderId="17" xfId="48" applyNumberFormat="1" applyFont="1" applyBorder="1" applyAlignment="1">
      <alignment/>
    </xf>
    <xf numFmtId="182" fontId="7" fillId="0" borderId="20" xfId="48" applyNumberFormat="1" applyFont="1" applyBorder="1" applyAlignment="1">
      <alignment/>
    </xf>
    <xf numFmtId="182" fontId="7" fillId="0" borderId="13" xfId="48" applyNumberFormat="1" applyFont="1" applyBorder="1" applyAlignment="1">
      <alignment/>
    </xf>
    <xf numFmtId="182" fontId="7" fillId="0" borderId="21" xfId="48" applyNumberFormat="1" applyFont="1" applyBorder="1" applyAlignment="1">
      <alignment horizontal="center" vertical="center" wrapText="1"/>
    </xf>
    <xf numFmtId="182" fontId="7" fillId="0" borderId="19" xfId="48" applyNumberFormat="1" applyFont="1" applyBorder="1" applyAlignment="1">
      <alignment vertical="center"/>
    </xf>
    <xf numFmtId="182" fontId="7" fillId="0" borderId="13" xfId="48" applyNumberFormat="1" applyFont="1" applyBorder="1" applyAlignment="1">
      <alignment horizontal="center" vertical="center" wrapText="1"/>
    </xf>
    <xf numFmtId="182" fontId="7" fillId="0" borderId="14" xfId="48" applyNumberFormat="1" applyFont="1" applyBorder="1" applyAlignment="1">
      <alignment vertical="center"/>
    </xf>
    <xf numFmtId="182" fontId="7" fillId="0" borderId="15" xfId="48" applyNumberFormat="1" applyFont="1" applyBorder="1" applyAlignment="1">
      <alignment vertical="center"/>
    </xf>
    <xf numFmtId="179" fontId="7" fillId="0" borderId="33" xfId="48" applyNumberFormat="1" applyFont="1" applyBorder="1" applyAlignment="1">
      <alignment vertical="center"/>
    </xf>
    <xf numFmtId="0" fontId="7" fillId="0" borderId="22" xfId="48" applyNumberFormat="1" applyFont="1" applyBorder="1" applyAlignment="1">
      <alignment horizontal="centerContinuous"/>
    </xf>
    <xf numFmtId="0" fontId="7" fillId="0" borderId="18" xfId="48" applyNumberFormat="1" applyFont="1" applyBorder="1" applyAlignment="1">
      <alignment horizontal="centerContinuous"/>
    </xf>
    <xf numFmtId="0" fontId="8" fillId="0" borderId="0" xfId="48" applyNumberFormat="1" applyFont="1" applyAlignment="1">
      <alignment/>
    </xf>
    <xf numFmtId="0" fontId="7" fillId="0" borderId="21" xfId="48" applyNumberFormat="1" applyFont="1" applyBorder="1" applyAlignment="1">
      <alignment horizontal="center"/>
    </xf>
    <xf numFmtId="0" fontId="7" fillId="0" borderId="19" xfId="48" applyNumberFormat="1" applyFont="1" applyBorder="1" applyAlignment="1">
      <alignment horizontal="center"/>
    </xf>
    <xf numFmtId="0" fontId="6" fillId="0" borderId="0" xfId="48" applyNumberFormat="1" applyFont="1" applyAlignment="1">
      <alignment/>
    </xf>
    <xf numFmtId="0" fontId="7" fillId="0" borderId="13" xfId="48" applyNumberFormat="1" applyFont="1" applyBorder="1" applyAlignment="1">
      <alignment horizontal="center"/>
    </xf>
    <xf numFmtId="0" fontId="8" fillId="0" borderId="13" xfId="48" applyNumberFormat="1" applyFont="1" applyBorder="1" applyAlignment="1">
      <alignment/>
    </xf>
    <xf numFmtId="0" fontId="8" fillId="0" borderId="23" xfId="48" applyNumberFormat="1" applyFont="1" applyBorder="1" applyAlignment="1">
      <alignment/>
    </xf>
    <xf numFmtId="182" fontId="6" fillId="0" borderId="14" xfId="48" applyNumberFormat="1" applyFont="1" applyBorder="1" applyAlignment="1">
      <alignment horizontal="right"/>
    </xf>
    <xf numFmtId="38" fontId="10" fillId="0" borderId="0" xfId="48" applyFont="1" applyAlignment="1">
      <alignment horizontal="right"/>
    </xf>
    <xf numFmtId="38" fontId="4" fillId="0" borderId="0" xfId="48" applyFont="1" applyAlignment="1">
      <alignment horizontal="centerContinuous"/>
    </xf>
    <xf numFmtId="38" fontId="6" fillId="0" borderId="0" xfId="48" applyFont="1" applyAlignment="1">
      <alignment horizontal="centerContinuous"/>
    </xf>
    <xf numFmtId="38" fontId="6" fillId="0" borderId="14" xfId="48" applyFont="1" applyBorder="1" applyAlignment="1">
      <alignment/>
    </xf>
    <xf numFmtId="38" fontId="8" fillId="0" borderId="34" xfId="48" applyFont="1" applyBorder="1" applyAlignment="1">
      <alignment/>
    </xf>
    <xf numFmtId="38" fontId="8" fillId="0" borderId="34" xfId="48" applyFont="1" applyBorder="1" applyAlignment="1">
      <alignment/>
    </xf>
    <xf numFmtId="38" fontId="7" fillId="0" borderId="34" xfId="48" applyFont="1" applyBorder="1" applyAlignment="1">
      <alignment/>
    </xf>
    <xf numFmtId="38" fontId="7" fillId="0" borderId="34" xfId="48" applyFont="1" applyBorder="1" applyAlignment="1">
      <alignment horizontal="right"/>
    </xf>
    <xf numFmtId="38" fontId="7" fillId="0" borderId="35" xfId="48" applyFont="1" applyBorder="1" applyAlignment="1">
      <alignment/>
    </xf>
    <xf numFmtId="38" fontId="6" fillId="0" borderId="0" xfId="48" applyFont="1" applyBorder="1" applyAlignment="1">
      <alignment horizontal="right"/>
    </xf>
    <xf numFmtId="38" fontId="6" fillId="0" borderId="0" xfId="48" applyFont="1" applyBorder="1" applyAlignment="1">
      <alignment/>
    </xf>
    <xf numFmtId="177" fontId="7" fillId="0" borderId="20" xfId="48" applyNumberFormat="1" applyFont="1" applyBorder="1" applyAlignment="1">
      <alignment horizontal="right"/>
    </xf>
    <xf numFmtId="177" fontId="7" fillId="0" borderId="19" xfId="48" applyNumberFormat="1" applyFont="1" applyBorder="1" applyAlignment="1">
      <alignment horizontal="right" vertical="center"/>
    </xf>
    <xf numFmtId="179" fontId="7" fillId="0" borderId="15" xfId="48" applyNumberFormat="1" applyFont="1" applyBorder="1" applyAlignment="1">
      <alignment horizontal="right" vertical="center"/>
    </xf>
    <xf numFmtId="38" fontId="7" fillId="0" borderId="36" xfId="48" applyFont="1" applyBorder="1" applyAlignment="1">
      <alignment horizontal="center"/>
    </xf>
    <xf numFmtId="38" fontId="8" fillId="0" borderId="15" xfId="48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23" xfId="48" applyFont="1" applyBorder="1" applyAlignment="1">
      <alignment/>
    </xf>
    <xf numFmtId="38" fontId="6" fillId="0" borderId="24" xfId="48" applyFont="1" applyBorder="1" applyAlignment="1">
      <alignment horizontal="right"/>
    </xf>
    <xf numFmtId="38" fontId="6" fillId="0" borderId="24" xfId="48" applyFont="1" applyBorder="1" applyAlignment="1">
      <alignment/>
    </xf>
    <xf numFmtId="38" fontId="6" fillId="0" borderId="25" xfId="48" applyFont="1" applyBorder="1" applyAlignment="1">
      <alignment/>
    </xf>
    <xf numFmtId="38" fontId="8" fillId="0" borderId="26" xfId="48" applyFont="1" applyBorder="1" applyAlignment="1">
      <alignment/>
    </xf>
    <xf numFmtId="38" fontId="9" fillId="0" borderId="0" xfId="48" applyFont="1" applyAlignment="1">
      <alignment horizontal="right"/>
    </xf>
    <xf numFmtId="38" fontId="6" fillId="0" borderId="0" xfId="48" applyFont="1" applyAlignment="1">
      <alignment/>
    </xf>
    <xf numFmtId="38" fontId="7" fillId="0" borderId="16" xfId="48" applyFont="1" applyBorder="1" applyAlignment="1">
      <alignment vertical="top"/>
    </xf>
    <xf numFmtId="38" fontId="7" fillId="0" borderId="17" xfId="48" applyFont="1" applyBorder="1" applyAlignment="1">
      <alignment horizontal="right" vertical="top"/>
    </xf>
    <xf numFmtId="38" fontId="7" fillId="0" borderId="17" xfId="48" applyFont="1" applyBorder="1" applyAlignment="1">
      <alignment vertical="top"/>
    </xf>
    <xf numFmtId="38" fontId="7" fillId="0" borderId="20" xfId="48" applyFont="1" applyBorder="1" applyAlignment="1">
      <alignment horizontal="centerContinuous" vertical="top" wrapText="1"/>
    </xf>
    <xf numFmtId="38" fontId="6" fillId="0" borderId="0" xfId="48" applyFont="1" applyAlignment="1">
      <alignment vertical="top"/>
    </xf>
    <xf numFmtId="38" fontId="7" fillId="0" borderId="17" xfId="48" applyFont="1" applyBorder="1" applyAlignment="1">
      <alignment horizontal="center" vertical="top" wrapText="1"/>
    </xf>
    <xf numFmtId="38" fontId="7" fillId="0" borderId="37" xfId="48" applyFont="1" applyBorder="1" applyAlignment="1">
      <alignment horizontal="center"/>
    </xf>
    <xf numFmtId="38" fontId="7" fillId="0" borderId="30" xfId="48" applyFont="1" applyBorder="1" applyAlignment="1">
      <alignment horizontal="center"/>
    </xf>
    <xf numFmtId="38" fontId="7" fillId="0" borderId="37" xfId="48" applyFont="1" applyBorder="1" applyAlignment="1">
      <alignment horizontal="right"/>
    </xf>
    <xf numFmtId="38" fontId="7" fillId="0" borderId="37" xfId="48" applyNumberFormat="1" applyFont="1" applyBorder="1" applyAlignment="1">
      <alignment horizontal="right"/>
    </xf>
    <xf numFmtId="38" fontId="7" fillId="0" borderId="37" xfId="48" applyNumberFormat="1" applyFont="1" applyFill="1" applyBorder="1" applyAlignment="1">
      <alignment horizontal="right"/>
    </xf>
    <xf numFmtId="38" fontId="7" fillId="0" borderId="30" xfId="48" applyNumberFormat="1" applyFont="1" applyBorder="1" applyAlignment="1">
      <alignment/>
    </xf>
    <xf numFmtId="38" fontId="7" fillId="0" borderId="37" xfId="48" applyNumberFormat="1" applyFont="1" applyBorder="1" applyAlignment="1">
      <alignment/>
    </xf>
    <xf numFmtId="38" fontId="7" fillId="0" borderId="37" xfId="48" applyNumberFormat="1" applyFont="1" applyFill="1" applyBorder="1" applyAlignment="1">
      <alignment/>
    </xf>
    <xf numFmtId="38" fontId="7" fillId="0" borderId="38" xfId="48" applyFont="1" applyBorder="1" applyAlignment="1">
      <alignment horizontal="center" vertical="center" wrapText="1"/>
    </xf>
    <xf numFmtId="38" fontId="11" fillId="0" borderId="0" xfId="48" applyFont="1" applyAlignment="1">
      <alignment/>
    </xf>
    <xf numFmtId="38" fontId="12" fillId="0" borderId="24" xfId="48" applyFont="1" applyBorder="1" applyAlignment="1">
      <alignment/>
    </xf>
    <xf numFmtId="38" fontId="13" fillId="0" borderId="0" xfId="48" applyFont="1" applyAlignment="1">
      <alignment/>
    </xf>
    <xf numFmtId="38" fontId="7" fillId="0" borderId="39" xfId="48" applyFont="1" applyBorder="1" applyAlignment="1">
      <alignment horizontal="center"/>
    </xf>
    <xf numFmtId="178" fontId="7" fillId="0" borderId="0" xfId="48" applyNumberFormat="1" applyFont="1" applyBorder="1" applyAlignment="1">
      <alignment horizontal="right"/>
    </xf>
    <xf numFmtId="38" fontId="7" fillId="0" borderId="40" xfId="48" applyFont="1" applyBorder="1" applyAlignment="1">
      <alignment horizontal="distributed" indent="5"/>
    </xf>
    <xf numFmtId="38" fontId="7" fillId="0" borderId="22" xfId="48" applyFont="1" applyBorder="1" applyAlignment="1">
      <alignment horizontal="distributed" indent="5"/>
    </xf>
    <xf numFmtId="38" fontId="7" fillId="0" borderId="19" xfId="48" applyFont="1" applyBorder="1" applyAlignment="1">
      <alignment horizontal="distributed" indent="5"/>
    </xf>
    <xf numFmtId="38" fontId="7" fillId="0" borderId="40" xfId="48" applyFont="1" applyBorder="1" applyAlignment="1">
      <alignment horizontal="distributed" indent="3"/>
    </xf>
    <xf numFmtId="38" fontId="7" fillId="0" borderId="22" xfId="48" applyFont="1" applyBorder="1" applyAlignment="1">
      <alignment horizontal="distributed" indent="3"/>
    </xf>
    <xf numFmtId="38" fontId="7" fillId="0" borderId="18" xfId="48" applyFont="1" applyBorder="1" applyAlignment="1">
      <alignment horizontal="distributed" indent="3"/>
    </xf>
    <xf numFmtId="38" fontId="7" fillId="0" borderId="40" xfId="48" applyFont="1" applyBorder="1" applyAlignment="1">
      <alignment horizontal="distributed" indent="2"/>
    </xf>
    <xf numFmtId="38" fontId="7" fillId="0" borderId="22" xfId="48" applyFont="1" applyBorder="1" applyAlignment="1">
      <alignment horizontal="distributed" indent="2"/>
    </xf>
    <xf numFmtId="38" fontId="7" fillId="0" borderId="19" xfId="48" applyFont="1" applyBorder="1" applyAlignment="1">
      <alignment horizontal="distributed" indent="2"/>
    </xf>
    <xf numFmtId="0" fontId="8" fillId="0" borderId="41" xfId="48" applyNumberFormat="1" applyFont="1" applyBorder="1" applyAlignment="1">
      <alignment vertical="top" wrapText="1"/>
    </xf>
    <xf numFmtId="0" fontId="8" fillId="0" borderId="34" xfId="48" applyNumberFormat="1" applyFont="1" applyBorder="1" applyAlignment="1">
      <alignment vertical="top" wrapText="1"/>
    </xf>
    <xf numFmtId="0" fontId="8" fillId="0" borderId="42" xfId="48" applyNumberFormat="1" applyFont="1" applyBorder="1" applyAlignment="1">
      <alignment vertical="top" wrapText="1"/>
    </xf>
    <xf numFmtId="0" fontId="8" fillId="0" borderId="43" xfId="48" applyNumberFormat="1" applyFont="1" applyBorder="1" applyAlignment="1">
      <alignment vertical="top" wrapText="1"/>
    </xf>
    <xf numFmtId="0" fontId="8" fillId="0" borderId="0" xfId="48" applyNumberFormat="1" applyFont="1" applyBorder="1" applyAlignment="1">
      <alignment vertical="top" wrapText="1"/>
    </xf>
    <xf numFmtId="0" fontId="8" fillId="0" borderId="15" xfId="48" applyNumberFormat="1" applyFont="1" applyBorder="1" applyAlignment="1">
      <alignment vertical="top" wrapText="1"/>
    </xf>
    <xf numFmtId="0" fontId="8" fillId="0" borderId="44" xfId="48" applyNumberFormat="1" applyFont="1" applyBorder="1" applyAlignment="1">
      <alignment vertical="top" wrapText="1"/>
    </xf>
    <xf numFmtId="0" fontId="8" fillId="0" borderId="24" xfId="48" applyNumberFormat="1" applyFont="1" applyBorder="1" applyAlignment="1">
      <alignment vertical="top" wrapText="1"/>
    </xf>
    <xf numFmtId="0" fontId="8" fillId="0" borderId="26" xfId="48" applyNumberFormat="1" applyFont="1" applyBorder="1" applyAlignment="1">
      <alignment vertical="top" wrapText="1"/>
    </xf>
    <xf numFmtId="38" fontId="8" fillId="0" borderId="41" xfId="48" applyFont="1" applyBorder="1" applyAlignment="1">
      <alignment vertical="top" wrapText="1"/>
    </xf>
    <xf numFmtId="38" fontId="8" fillId="0" borderId="34" xfId="48" applyFont="1" applyBorder="1" applyAlignment="1">
      <alignment vertical="top" wrapText="1"/>
    </xf>
    <xf numFmtId="38" fontId="8" fillId="0" borderId="35" xfId="48" applyFont="1" applyBorder="1" applyAlignment="1">
      <alignment vertical="top" wrapText="1"/>
    </xf>
    <xf numFmtId="38" fontId="8" fillId="0" borderId="43" xfId="48" applyFont="1" applyBorder="1" applyAlignment="1">
      <alignment vertical="top" wrapText="1"/>
    </xf>
    <xf numFmtId="38" fontId="8" fillId="0" borderId="0" xfId="48" applyFont="1" applyBorder="1" applyAlignment="1">
      <alignment vertical="top" wrapText="1"/>
    </xf>
    <xf numFmtId="38" fontId="8" fillId="0" borderId="14" xfId="48" applyFont="1" applyBorder="1" applyAlignment="1">
      <alignment vertical="top" wrapText="1"/>
    </xf>
    <xf numFmtId="38" fontId="8" fillId="0" borderId="44" xfId="48" applyFont="1" applyBorder="1" applyAlignment="1">
      <alignment vertical="top" wrapText="1"/>
    </xf>
    <xf numFmtId="38" fontId="8" fillId="0" borderId="24" xfId="48" applyFont="1" applyBorder="1" applyAlignment="1">
      <alignment vertical="top" wrapText="1"/>
    </xf>
    <xf numFmtId="38" fontId="8" fillId="0" borderId="25" xfId="48" applyFont="1" applyBorder="1" applyAlignment="1">
      <alignment vertical="top" wrapText="1"/>
    </xf>
    <xf numFmtId="38" fontId="7" fillId="0" borderId="18" xfId="48" applyFont="1" applyBorder="1" applyAlignment="1">
      <alignment horizontal="distributed" indent="5"/>
    </xf>
    <xf numFmtId="38" fontId="7" fillId="0" borderId="19" xfId="48" applyFont="1" applyBorder="1" applyAlignment="1">
      <alignment horizontal="distributed" indent="3"/>
    </xf>
    <xf numFmtId="0" fontId="8" fillId="0" borderId="45" xfId="48" applyNumberFormat="1" applyFont="1" applyBorder="1" applyAlignment="1">
      <alignment vertical="top" wrapText="1"/>
    </xf>
    <xf numFmtId="0" fontId="8" fillId="0" borderId="46" xfId="48" applyNumberFormat="1" applyFont="1" applyBorder="1" applyAlignment="1">
      <alignment vertical="top" wrapText="1"/>
    </xf>
    <xf numFmtId="0" fontId="8" fillId="0" borderId="47" xfId="48" applyNumberFormat="1" applyFont="1" applyBorder="1" applyAlignment="1">
      <alignment vertical="top" wrapText="1"/>
    </xf>
    <xf numFmtId="0" fontId="8" fillId="0" borderId="35" xfId="48" applyNumberFormat="1" applyFont="1" applyBorder="1" applyAlignment="1">
      <alignment vertical="top" wrapText="1"/>
    </xf>
    <xf numFmtId="0" fontId="8" fillId="0" borderId="14" xfId="48" applyNumberFormat="1" applyFont="1" applyBorder="1" applyAlignment="1">
      <alignment vertical="top" wrapText="1"/>
    </xf>
    <xf numFmtId="0" fontId="8" fillId="0" borderId="25" xfId="48" applyNumberFormat="1" applyFont="1" applyBorder="1" applyAlignment="1">
      <alignment vertical="top" wrapText="1"/>
    </xf>
    <xf numFmtId="38" fontId="8" fillId="0" borderId="48" xfId="48" applyFont="1" applyBorder="1" applyAlignment="1">
      <alignment vertical="top" wrapText="1"/>
    </xf>
    <xf numFmtId="38" fontId="8" fillId="0" borderId="37" xfId="48" applyFont="1" applyBorder="1" applyAlignment="1">
      <alignment vertical="top" wrapText="1"/>
    </xf>
    <xf numFmtId="38" fontId="8" fillId="0" borderId="49" xfId="48" applyFont="1" applyBorder="1" applyAlignment="1">
      <alignment vertical="top" wrapText="1"/>
    </xf>
    <xf numFmtId="38" fontId="8" fillId="0" borderId="42" xfId="48" applyFont="1" applyBorder="1" applyAlignment="1">
      <alignment vertical="top" wrapText="1"/>
    </xf>
    <xf numFmtId="38" fontId="8" fillId="0" borderId="15" xfId="48" applyFont="1" applyBorder="1" applyAlignment="1">
      <alignment vertical="top" wrapText="1"/>
    </xf>
    <xf numFmtId="38" fontId="8" fillId="0" borderId="26" xfId="48" applyFont="1" applyBorder="1" applyAlignment="1">
      <alignment vertical="top" wrapText="1"/>
    </xf>
    <xf numFmtId="38" fontId="8" fillId="0" borderId="48" xfId="48" applyFont="1" applyFill="1" applyBorder="1" applyAlignment="1">
      <alignment vertical="top" wrapText="1"/>
    </xf>
    <xf numFmtId="38" fontId="8" fillId="0" borderId="37" xfId="48" applyFont="1" applyFill="1" applyBorder="1" applyAlignment="1">
      <alignment vertical="top" wrapText="1"/>
    </xf>
    <xf numFmtId="38" fontId="8" fillId="0" borderId="49" xfId="48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6.625" style="1" customWidth="1"/>
    <col min="3" max="3" width="8.625" style="1" customWidth="1"/>
    <col min="4" max="5" width="12.625" style="1" customWidth="1"/>
    <col min="6" max="11" width="7.625" style="1" customWidth="1"/>
    <col min="12" max="16384" width="9.00390625" style="1" customWidth="1"/>
  </cols>
  <sheetData>
    <row r="1" spans="1:11" ht="21">
      <c r="A1" s="126" t="s">
        <v>180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15" thickBot="1">
      <c r="K2" s="125" t="s">
        <v>285</v>
      </c>
    </row>
    <row r="3" spans="1:11" ht="12">
      <c r="A3" s="93" t="s">
        <v>140</v>
      </c>
      <c r="B3" s="2" t="s">
        <v>0</v>
      </c>
      <c r="C3" s="3"/>
      <c r="D3" s="4" t="s">
        <v>1</v>
      </c>
      <c r="E3" s="2" t="s">
        <v>2</v>
      </c>
      <c r="F3" s="2"/>
      <c r="G3" s="2"/>
      <c r="H3" s="2"/>
      <c r="I3" s="2"/>
      <c r="J3" s="2"/>
      <c r="K3" s="5"/>
    </row>
    <row r="4" spans="1:11" ht="12">
      <c r="A4" s="6"/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8"/>
      <c r="H4" s="9"/>
      <c r="I4" s="8" t="s">
        <v>8</v>
      </c>
      <c r="J4" s="8"/>
      <c r="K4" s="10"/>
    </row>
    <row r="5" spans="1:11" ht="12">
      <c r="A5" s="11" t="s">
        <v>141</v>
      </c>
      <c r="B5" s="12" t="s">
        <v>10</v>
      </c>
      <c r="C5" s="13"/>
      <c r="D5" s="13"/>
      <c r="E5" s="13"/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5" t="s">
        <v>16</v>
      </c>
    </row>
    <row r="6" spans="1:11" ht="12">
      <c r="A6" s="6"/>
      <c r="B6" s="16" t="s">
        <v>17</v>
      </c>
      <c r="C6" s="16" t="s">
        <v>18</v>
      </c>
      <c r="D6" s="16" t="s">
        <v>19</v>
      </c>
      <c r="E6" s="16" t="s">
        <v>20</v>
      </c>
      <c r="F6" s="16" t="s">
        <v>20</v>
      </c>
      <c r="G6" s="16" t="s">
        <v>20</v>
      </c>
      <c r="H6" s="16" t="s">
        <v>20</v>
      </c>
      <c r="I6" s="16" t="s">
        <v>20</v>
      </c>
      <c r="J6" s="16" t="s">
        <v>20</v>
      </c>
      <c r="K6" s="17" t="s">
        <v>20</v>
      </c>
    </row>
    <row r="7" spans="1:11" ht="12">
      <c r="A7" s="18" t="s">
        <v>129</v>
      </c>
      <c r="B7" s="19">
        <v>11.6</v>
      </c>
      <c r="C7" s="19">
        <v>1409.5</v>
      </c>
      <c r="D7" s="16" t="s">
        <v>160</v>
      </c>
      <c r="E7" s="16" t="s">
        <v>134</v>
      </c>
      <c r="F7" s="16">
        <v>8754</v>
      </c>
      <c r="G7" s="16">
        <v>11971</v>
      </c>
      <c r="H7" s="20" t="s">
        <v>135</v>
      </c>
      <c r="I7" s="16">
        <v>16794</v>
      </c>
      <c r="J7" s="16">
        <v>19879</v>
      </c>
      <c r="K7" s="21" t="s">
        <v>136</v>
      </c>
    </row>
    <row r="8" spans="1:11" ht="12">
      <c r="A8" s="18" t="s">
        <v>159</v>
      </c>
      <c r="B8" s="19">
        <v>11.8</v>
      </c>
      <c r="C8" s="19">
        <v>1926.5</v>
      </c>
      <c r="D8" s="16" t="s">
        <v>161</v>
      </c>
      <c r="E8" s="16" t="s">
        <v>177</v>
      </c>
      <c r="F8" s="16">
        <v>8592</v>
      </c>
      <c r="G8" s="16">
        <v>12121</v>
      </c>
      <c r="H8" s="20">
        <v>-3534</v>
      </c>
      <c r="I8" s="16">
        <v>15908</v>
      </c>
      <c r="J8" s="16">
        <v>19931</v>
      </c>
      <c r="K8" s="21">
        <v>-3994</v>
      </c>
    </row>
    <row r="9" spans="1:11" ht="12">
      <c r="A9" s="18" t="s">
        <v>175</v>
      </c>
      <c r="B9" s="19">
        <v>11.8</v>
      </c>
      <c r="C9" s="19">
        <v>1573</v>
      </c>
      <c r="D9" s="16" t="s">
        <v>176</v>
      </c>
      <c r="E9" s="16" t="s">
        <v>205</v>
      </c>
      <c r="F9" s="16">
        <v>8210</v>
      </c>
      <c r="G9" s="16">
        <v>12501</v>
      </c>
      <c r="H9" s="20">
        <v>-4301</v>
      </c>
      <c r="I9" s="16">
        <v>15501</v>
      </c>
      <c r="J9" s="16">
        <v>19972</v>
      </c>
      <c r="K9" s="21">
        <v>-4561</v>
      </c>
    </row>
    <row r="10" spans="1:11" ht="12">
      <c r="A10" s="18" t="s">
        <v>203</v>
      </c>
      <c r="B10" s="19">
        <v>12.5</v>
      </c>
      <c r="C10" s="19">
        <v>1784</v>
      </c>
      <c r="D10" s="16" t="s">
        <v>204</v>
      </c>
      <c r="E10" s="16" t="s">
        <v>232</v>
      </c>
      <c r="F10" s="16">
        <v>7962</v>
      </c>
      <c r="G10" s="16">
        <v>12723</v>
      </c>
      <c r="H10" s="20">
        <v>-4761</v>
      </c>
      <c r="I10" s="16">
        <v>17715</v>
      </c>
      <c r="J10" s="16">
        <v>21090</v>
      </c>
      <c r="K10" s="21">
        <v>-3375</v>
      </c>
    </row>
    <row r="11" spans="1:11" ht="12">
      <c r="A11" s="18" t="s">
        <v>248</v>
      </c>
      <c r="B11" s="19">
        <v>11.7</v>
      </c>
      <c r="C11" s="19">
        <v>1821</v>
      </c>
      <c r="D11" s="16" t="s">
        <v>258</v>
      </c>
      <c r="E11" s="16" t="s">
        <v>259</v>
      </c>
      <c r="F11" s="16">
        <v>7851</v>
      </c>
      <c r="G11" s="16">
        <v>13027</v>
      </c>
      <c r="H11" s="20">
        <v>-5176</v>
      </c>
      <c r="I11" s="16">
        <v>16987</v>
      </c>
      <c r="J11" s="16">
        <v>21438</v>
      </c>
      <c r="K11" s="21">
        <v>-4451</v>
      </c>
    </row>
    <row r="12" spans="1:11" ht="12">
      <c r="A12" s="22"/>
      <c r="B12" s="23"/>
      <c r="C12" s="23"/>
      <c r="D12" s="24"/>
      <c r="E12" s="24"/>
      <c r="F12" s="24"/>
      <c r="G12" s="24"/>
      <c r="H12" s="25"/>
      <c r="I12" s="24"/>
      <c r="J12" s="24"/>
      <c r="K12" s="26"/>
    </row>
    <row r="13" spans="1:11" ht="12">
      <c r="A13" s="27" t="s">
        <v>212</v>
      </c>
      <c r="B13" s="81">
        <v>3</v>
      </c>
      <c r="C13" s="19">
        <v>124</v>
      </c>
      <c r="D13" s="42">
        <v>398874</v>
      </c>
      <c r="E13" s="42">
        <v>1156401</v>
      </c>
      <c r="F13" s="42">
        <v>580</v>
      </c>
      <c r="G13" s="42">
        <v>1047</v>
      </c>
      <c r="H13" s="20">
        <v>-467</v>
      </c>
      <c r="I13" s="42">
        <v>872</v>
      </c>
      <c r="J13" s="42">
        <v>1122</v>
      </c>
      <c r="K13" s="21">
        <v>-250</v>
      </c>
    </row>
    <row r="14" spans="1:11" ht="12">
      <c r="A14" s="27" t="s">
        <v>216</v>
      </c>
      <c r="B14" s="81">
        <v>9.3</v>
      </c>
      <c r="C14" s="19">
        <v>67.5</v>
      </c>
      <c r="D14" s="42">
        <v>397672</v>
      </c>
      <c r="E14" s="42">
        <v>1151709</v>
      </c>
      <c r="F14" s="42">
        <v>671</v>
      </c>
      <c r="G14" s="42">
        <v>1259</v>
      </c>
      <c r="H14" s="20">
        <v>-588</v>
      </c>
      <c r="I14" s="42">
        <v>2972</v>
      </c>
      <c r="J14" s="42">
        <v>7076</v>
      </c>
      <c r="K14" s="21">
        <v>-4104</v>
      </c>
    </row>
    <row r="15" spans="1:11" ht="12">
      <c r="A15" s="27" t="s">
        <v>219</v>
      </c>
      <c r="B15" s="81">
        <v>13.8</v>
      </c>
      <c r="C15" s="19">
        <v>84</v>
      </c>
      <c r="D15" s="42">
        <v>399568</v>
      </c>
      <c r="E15" s="42">
        <v>1151740</v>
      </c>
      <c r="F15" s="42">
        <v>568</v>
      </c>
      <c r="G15" s="42">
        <v>1106</v>
      </c>
      <c r="H15" s="20">
        <v>-538</v>
      </c>
      <c r="I15" s="42">
        <v>3213</v>
      </c>
      <c r="J15" s="42">
        <v>2644</v>
      </c>
      <c r="K15" s="21">
        <v>569</v>
      </c>
    </row>
    <row r="16" spans="1:11" ht="12">
      <c r="A16" s="27" t="s">
        <v>222</v>
      </c>
      <c r="B16" s="81">
        <v>21.1</v>
      </c>
      <c r="C16" s="19">
        <v>112.5</v>
      </c>
      <c r="D16" s="42">
        <v>399779</v>
      </c>
      <c r="E16" s="42">
        <v>1151127</v>
      </c>
      <c r="F16" s="42">
        <v>665</v>
      </c>
      <c r="G16" s="42">
        <v>1117</v>
      </c>
      <c r="H16" s="20">
        <v>-452</v>
      </c>
      <c r="I16" s="42">
        <v>1220</v>
      </c>
      <c r="J16" s="42">
        <v>1381</v>
      </c>
      <c r="K16" s="21">
        <v>-161</v>
      </c>
    </row>
    <row r="17" spans="1:11" ht="12">
      <c r="A17" s="27" t="s">
        <v>228</v>
      </c>
      <c r="B17" s="81">
        <v>22.3</v>
      </c>
      <c r="C17" s="19">
        <v>189.5</v>
      </c>
      <c r="D17" s="42">
        <v>399774</v>
      </c>
      <c r="E17" s="42">
        <v>1150618</v>
      </c>
      <c r="F17" s="42">
        <v>675</v>
      </c>
      <c r="G17" s="42">
        <v>1042</v>
      </c>
      <c r="H17" s="20">
        <v>-367</v>
      </c>
      <c r="I17" s="42">
        <v>991</v>
      </c>
      <c r="J17" s="42">
        <v>1133</v>
      </c>
      <c r="K17" s="21">
        <v>-142</v>
      </c>
    </row>
    <row r="18" spans="1:11" ht="12">
      <c r="A18" s="27" t="s">
        <v>231</v>
      </c>
      <c r="B18" s="81">
        <v>25.9</v>
      </c>
      <c r="C18" s="19">
        <v>172.5</v>
      </c>
      <c r="D18" s="42">
        <v>399930</v>
      </c>
      <c r="E18" s="42">
        <v>1150382</v>
      </c>
      <c r="F18" s="42">
        <v>667</v>
      </c>
      <c r="G18" s="42">
        <v>912</v>
      </c>
      <c r="H18" s="20">
        <v>-245</v>
      </c>
      <c r="I18" s="42">
        <v>1318</v>
      </c>
      <c r="J18" s="42">
        <v>1309</v>
      </c>
      <c r="K18" s="21">
        <v>9</v>
      </c>
    </row>
    <row r="19" spans="1:11" ht="12">
      <c r="A19" s="27" t="s">
        <v>235</v>
      </c>
      <c r="B19" s="81">
        <v>21</v>
      </c>
      <c r="C19" s="19">
        <v>93</v>
      </c>
      <c r="D19" s="42">
        <v>400076</v>
      </c>
      <c r="E19" s="42">
        <v>1150132</v>
      </c>
      <c r="F19" s="42">
        <v>717</v>
      </c>
      <c r="G19" s="42">
        <v>1011</v>
      </c>
      <c r="H19" s="20">
        <v>-294</v>
      </c>
      <c r="I19" s="42">
        <v>1364</v>
      </c>
      <c r="J19" s="42">
        <v>1320</v>
      </c>
      <c r="K19" s="21">
        <v>44</v>
      </c>
    </row>
    <row r="20" spans="1:11" ht="12">
      <c r="A20" s="27" t="s">
        <v>237</v>
      </c>
      <c r="B20" s="81">
        <v>15.2</v>
      </c>
      <c r="C20" s="19">
        <v>242.5</v>
      </c>
      <c r="D20" s="16" t="s">
        <v>263</v>
      </c>
      <c r="E20" s="16" t="s">
        <v>260</v>
      </c>
      <c r="F20" s="42">
        <v>664</v>
      </c>
      <c r="G20" s="42">
        <v>977</v>
      </c>
      <c r="H20" s="20">
        <v>-313</v>
      </c>
      <c r="I20" s="42">
        <v>1111</v>
      </c>
      <c r="J20" s="42">
        <v>1328</v>
      </c>
      <c r="K20" s="21">
        <v>-217</v>
      </c>
    </row>
    <row r="21" spans="1:11" ht="12">
      <c r="A21" s="27" t="s">
        <v>243</v>
      </c>
      <c r="B21" s="81">
        <v>8.4</v>
      </c>
      <c r="C21" s="19">
        <v>226</v>
      </c>
      <c r="D21" s="16" t="s">
        <v>264</v>
      </c>
      <c r="E21" s="16" t="s">
        <v>261</v>
      </c>
      <c r="F21" s="42">
        <v>642</v>
      </c>
      <c r="G21" s="42">
        <v>1074</v>
      </c>
      <c r="H21" s="20">
        <v>-432</v>
      </c>
      <c r="I21" s="42">
        <v>1174</v>
      </c>
      <c r="J21" s="42">
        <v>1196</v>
      </c>
      <c r="K21" s="21">
        <v>-22</v>
      </c>
    </row>
    <row r="22" spans="1:11" ht="12">
      <c r="A22" s="27" t="s">
        <v>247</v>
      </c>
      <c r="B22" s="81">
        <v>0.5</v>
      </c>
      <c r="C22" s="19">
        <v>225.5</v>
      </c>
      <c r="D22" s="16" t="s">
        <v>265</v>
      </c>
      <c r="E22" s="16" t="s">
        <v>262</v>
      </c>
      <c r="F22" s="42">
        <v>654</v>
      </c>
      <c r="G22" s="42">
        <v>1091</v>
      </c>
      <c r="H22" s="20">
        <v>-437</v>
      </c>
      <c r="I22" s="42">
        <v>917</v>
      </c>
      <c r="J22" s="42">
        <v>1043</v>
      </c>
      <c r="K22" s="21">
        <v>-126</v>
      </c>
    </row>
    <row r="23" spans="1:11" ht="12">
      <c r="A23" s="27" t="s">
        <v>253</v>
      </c>
      <c r="B23" s="81">
        <v>-0.7</v>
      </c>
      <c r="C23" s="19">
        <v>81</v>
      </c>
      <c r="D23" s="16" t="s">
        <v>266</v>
      </c>
      <c r="E23" s="16" t="s">
        <v>267</v>
      </c>
      <c r="F23" s="42">
        <v>589</v>
      </c>
      <c r="G23" s="42">
        <v>1188</v>
      </c>
      <c r="H23" s="20">
        <v>-599</v>
      </c>
      <c r="I23" s="42">
        <v>789</v>
      </c>
      <c r="J23" s="42">
        <v>904</v>
      </c>
      <c r="K23" s="21">
        <v>-115</v>
      </c>
    </row>
    <row r="24" spans="1:11" ht="12">
      <c r="A24" s="27" t="s">
        <v>273</v>
      </c>
      <c r="B24" s="81">
        <v>0.9</v>
      </c>
      <c r="C24" s="19">
        <v>121</v>
      </c>
      <c r="D24" s="16" t="s">
        <v>279</v>
      </c>
      <c r="E24" s="16" t="s">
        <v>280</v>
      </c>
      <c r="F24" s="42">
        <v>606</v>
      </c>
      <c r="G24" s="42">
        <v>1331</v>
      </c>
      <c r="H24" s="20">
        <v>-725</v>
      </c>
      <c r="I24" s="42">
        <v>787</v>
      </c>
      <c r="J24" s="42">
        <v>1003</v>
      </c>
      <c r="K24" s="21">
        <v>-216</v>
      </c>
    </row>
    <row r="25" spans="1:11" ht="12">
      <c r="A25" s="27" t="s">
        <v>286</v>
      </c>
      <c r="B25" s="81">
        <v>3.7</v>
      </c>
      <c r="C25" s="19">
        <v>119</v>
      </c>
      <c r="D25" s="16" t="s">
        <v>301</v>
      </c>
      <c r="E25" s="16" t="s">
        <v>302</v>
      </c>
      <c r="F25" s="42">
        <v>563</v>
      </c>
      <c r="G25" s="42">
        <v>1211</v>
      </c>
      <c r="H25" s="20">
        <v>-648</v>
      </c>
      <c r="I25" s="42">
        <v>848</v>
      </c>
      <c r="J25" s="42">
        <v>1099</v>
      </c>
      <c r="K25" s="21">
        <v>-251</v>
      </c>
    </row>
    <row r="26" spans="1:11" ht="12">
      <c r="A26" s="27"/>
      <c r="B26" s="19"/>
      <c r="C26" s="19"/>
      <c r="D26" s="16"/>
      <c r="E26" s="16"/>
      <c r="F26" s="16"/>
      <c r="G26" s="16"/>
      <c r="H26" s="20"/>
      <c r="I26" s="16"/>
      <c r="J26" s="16"/>
      <c r="K26" s="21"/>
    </row>
    <row r="27" spans="1:11" ht="24" customHeight="1">
      <c r="A27" s="28" t="s">
        <v>22</v>
      </c>
      <c r="B27" s="29" t="s">
        <v>23</v>
      </c>
      <c r="C27" s="29" t="s">
        <v>23</v>
      </c>
      <c r="D27" s="31">
        <f>(393552-393594)/393594*100</f>
        <v>-0.010670894373389838</v>
      </c>
      <c r="E27" s="31">
        <f>(1141900-1142799)/1142799*100</f>
        <v>-0.0786665021582973</v>
      </c>
      <c r="F27" s="31">
        <f>(F25-F24)/F24*100</f>
        <v>-7.095709570957095</v>
      </c>
      <c r="G27" s="31">
        <f>(G25-G24)/G24*100</f>
        <v>-9.015777610818933</v>
      </c>
      <c r="H27" s="97" t="s">
        <v>171</v>
      </c>
      <c r="I27" s="31">
        <f>(I25-I24)/I24*100</f>
        <v>7.750952986022871</v>
      </c>
      <c r="J27" s="31">
        <f>(J25-J24)/J24*100</f>
        <v>9.571286141575275</v>
      </c>
      <c r="K27" s="32" t="s">
        <v>23</v>
      </c>
    </row>
    <row r="28" spans="1:11" ht="24" customHeight="1">
      <c r="A28" s="33" t="s">
        <v>24</v>
      </c>
      <c r="B28" s="34" t="s">
        <v>23</v>
      </c>
      <c r="C28" s="34" t="s">
        <v>23</v>
      </c>
      <c r="D28" s="31">
        <f>(393552-D13)/D13*100</f>
        <v>-1.3342559304442005</v>
      </c>
      <c r="E28" s="31">
        <f>(1141900-E13)/E13*100</f>
        <v>-1.253976777951593</v>
      </c>
      <c r="F28" s="31">
        <f>(F25-F13)/F13*100</f>
        <v>-2.9310344827586206</v>
      </c>
      <c r="G28" s="31">
        <f>(G25-G13)/G13*100</f>
        <v>15.663801337153775</v>
      </c>
      <c r="H28" s="97" t="s">
        <v>171</v>
      </c>
      <c r="I28" s="31">
        <f>(I25-I13)/I13*100</f>
        <v>-2.7522935779816518</v>
      </c>
      <c r="J28" s="31">
        <f>(J25-J13)/J13*100</f>
        <v>-2.049910873440285</v>
      </c>
      <c r="K28" s="35" t="s">
        <v>23</v>
      </c>
    </row>
    <row r="29" spans="1:11" ht="12">
      <c r="A29" s="36" t="s">
        <v>25</v>
      </c>
      <c r="B29" s="37" t="s">
        <v>26</v>
      </c>
      <c r="C29" s="38"/>
      <c r="D29" s="169" t="s">
        <v>223</v>
      </c>
      <c r="E29" s="170"/>
      <c r="F29" s="170"/>
      <c r="G29" s="170"/>
      <c r="H29" s="170"/>
      <c r="I29" s="170"/>
      <c r="J29" s="170"/>
      <c r="K29" s="171"/>
    </row>
    <row r="30" spans="1:11" ht="12">
      <c r="A30" s="40" t="s">
        <v>150</v>
      </c>
      <c r="B30" s="41" t="s">
        <v>27</v>
      </c>
      <c r="C30" s="42"/>
      <c r="D30" s="41" t="s">
        <v>28</v>
      </c>
      <c r="E30" s="42"/>
      <c r="F30" s="41" t="s">
        <v>249</v>
      </c>
      <c r="G30" s="43"/>
      <c r="H30" s="43"/>
      <c r="I30" s="43"/>
      <c r="J30" s="43"/>
      <c r="K30" s="44"/>
    </row>
    <row r="31" spans="1:11" ht="12">
      <c r="A31" s="40"/>
      <c r="B31" s="43"/>
      <c r="C31" s="42"/>
      <c r="D31" s="41" t="s">
        <v>29</v>
      </c>
      <c r="E31" s="42"/>
      <c r="F31" s="41" t="s">
        <v>170</v>
      </c>
      <c r="G31" s="43"/>
      <c r="H31" s="43"/>
      <c r="I31" s="43"/>
      <c r="J31" s="43"/>
      <c r="K31" s="44"/>
    </row>
    <row r="32" spans="1:11" ht="12">
      <c r="A32" s="40"/>
      <c r="B32" s="43"/>
      <c r="C32" s="42"/>
      <c r="D32" s="41" t="s">
        <v>30</v>
      </c>
      <c r="E32" s="42"/>
      <c r="F32" s="41" t="s">
        <v>168</v>
      </c>
      <c r="G32" s="43"/>
      <c r="H32" s="43"/>
      <c r="I32" s="43"/>
      <c r="J32" s="43"/>
      <c r="K32" s="44"/>
    </row>
    <row r="33" spans="1:11" ht="12">
      <c r="A33" s="40"/>
      <c r="B33" s="43"/>
      <c r="C33" s="42"/>
      <c r="D33" s="41" t="s">
        <v>31</v>
      </c>
      <c r="E33" s="42"/>
      <c r="F33" s="41" t="s">
        <v>250</v>
      </c>
      <c r="G33" s="43"/>
      <c r="H33" s="43"/>
      <c r="I33" s="43"/>
      <c r="J33" s="43"/>
      <c r="K33" s="44"/>
    </row>
    <row r="34" spans="1:11" ht="12.75" thickBot="1">
      <c r="A34" s="45"/>
      <c r="B34" s="46"/>
      <c r="C34" s="47"/>
      <c r="D34" s="48" t="s">
        <v>137</v>
      </c>
      <c r="E34" s="47"/>
      <c r="F34" s="48" t="s">
        <v>169</v>
      </c>
      <c r="G34" s="46"/>
      <c r="H34" s="46"/>
      <c r="I34" s="46"/>
      <c r="J34" s="46"/>
      <c r="K34" s="49"/>
    </row>
    <row r="35" ht="12">
      <c r="A35" s="50" t="s">
        <v>257</v>
      </c>
    </row>
    <row r="36" spans="1:11" ht="21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47" t="s">
        <v>199</v>
      </c>
    </row>
    <row r="75" ht="12">
      <c r="A75" s="51"/>
    </row>
  </sheetData>
  <sheetProtection/>
  <mergeCells count="1">
    <mergeCell ref="D29:K29"/>
  </mergeCells>
  <printOptions horizontalCentered="1"/>
  <pageMargins left="0.7874015748031497" right="0.7874015748031497" top="0.7874015748031497" bottom="0.77" header="0" footer="0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0.625" style="1" customWidth="1"/>
    <col min="3" max="3" width="8.625" style="1" customWidth="1"/>
    <col min="4" max="4" width="7.625" style="1" customWidth="1"/>
    <col min="5" max="5" width="8.625" style="1" customWidth="1"/>
    <col min="6" max="6" width="7.625" style="1" customWidth="1"/>
    <col min="7" max="7" width="6.625" style="1" customWidth="1"/>
    <col min="8" max="10" width="9.125" style="1" customWidth="1"/>
    <col min="11" max="11" width="9.625" style="1" customWidth="1"/>
    <col min="12" max="16384" width="9.00390625" style="1" customWidth="1"/>
  </cols>
  <sheetData>
    <row r="1" spans="1:11" ht="21">
      <c r="A1" s="126" t="s">
        <v>180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15" thickBot="1">
      <c r="K2" s="125" t="s">
        <v>287</v>
      </c>
    </row>
    <row r="3" spans="1:11" ht="12">
      <c r="A3" s="93" t="s">
        <v>140</v>
      </c>
      <c r="B3" s="2" t="s">
        <v>32</v>
      </c>
      <c r="C3" s="2"/>
      <c r="D3" s="2"/>
      <c r="E3" s="2"/>
      <c r="F3" s="2"/>
      <c r="G3" s="2"/>
      <c r="H3" s="2"/>
      <c r="I3" s="2"/>
      <c r="J3" s="2"/>
      <c r="K3" s="5"/>
    </row>
    <row r="4" spans="1:11" ht="12">
      <c r="A4" s="6"/>
      <c r="B4" s="7" t="s">
        <v>33</v>
      </c>
      <c r="C4" s="7" t="s">
        <v>155</v>
      </c>
      <c r="D4" s="7" t="s">
        <v>34</v>
      </c>
      <c r="E4" s="7" t="s">
        <v>142</v>
      </c>
      <c r="F4" s="64"/>
      <c r="G4" s="64"/>
      <c r="H4" s="77" t="s">
        <v>35</v>
      </c>
      <c r="I4" s="77"/>
      <c r="J4" s="78"/>
      <c r="K4" s="89" t="s">
        <v>36</v>
      </c>
    </row>
    <row r="5" spans="1:11" ht="12">
      <c r="A5" s="6"/>
      <c r="B5" s="7" t="s">
        <v>37</v>
      </c>
      <c r="C5" s="7" t="s">
        <v>156</v>
      </c>
      <c r="D5" s="7"/>
      <c r="E5" s="7"/>
      <c r="F5" s="7" t="s">
        <v>38</v>
      </c>
      <c r="G5" s="7" t="s">
        <v>39</v>
      </c>
      <c r="H5" s="9" t="s">
        <v>40</v>
      </c>
      <c r="I5" s="9" t="s">
        <v>41</v>
      </c>
      <c r="J5" s="7" t="s">
        <v>143</v>
      </c>
      <c r="K5" s="52" t="s">
        <v>42</v>
      </c>
    </row>
    <row r="6" spans="1:11" ht="12">
      <c r="A6" s="11" t="s">
        <v>9</v>
      </c>
      <c r="B6" s="12" t="s">
        <v>43</v>
      </c>
      <c r="C6" s="12" t="s">
        <v>157</v>
      </c>
      <c r="D6" s="12" t="s">
        <v>144</v>
      </c>
      <c r="E6" s="12" t="s">
        <v>44</v>
      </c>
      <c r="F6" s="53"/>
      <c r="G6" s="53"/>
      <c r="H6" s="12"/>
      <c r="I6" s="12" t="s">
        <v>45</v>
      </c>
      <c r="J6" s="12" t="s">
        <v>46</v>
      </c>
      <c r="K6" s="89" t="s">
        <v>47</v>
      </c>
    </row>
    <row r="7" spans="1:11" ht="12">
      <c r="A7" s="6"/>
      <c r="B7" s="16" t="s">
        <v>48</v>
      </c>
      <c r="C7" s="16"/>
      <c r="D7" s="16"/>
      <c r="E7" s="16" t="s">
        <v>20</v>
      </c>
      <c r="F7" s="16"/>
      <c r="G7" s="16" t="s">
        <v>49</v>
      </c>
      <c r="H7" s="16" t="s">
        <v>20</v>
      </c>
      <c r="I7" s="16" t="s">
        <v>20</v>
      </c>
      <c r="J7" s="16" t="s">
        <v>50</v>
      </c>
      <c r="K7" s="17" t="s">
        <v>20</v>
      </c>
    </row>
    <row r="8" spans="1:11" ht="12">
      <c r="A8" s="18" t="s">
        <v>129</v>
      </c>
      <c r="B8" s="55">
        <v>320071</v>
      </c>
      <c r="C8" s="19">
        <v>96.8</v>
      </c>
      <c r="D8" s="19">
        <v>97.6</v>
      </c>
      <c r="E8" s="16">
        <v>176436</v>
      </c>
      <c r="F8" s="19">
        <v>101.5</v>
      </c>
      <c r="G8" s="19">
        <v>1.7</v>
      </c>
      <c r="H8" s="20" t="s">
        <v>224</v>
      </c>
      <c r="I8" s="16" t="s">
        <v>224</v>
      </c>
      <c r="J8" s="90">
        <v>0.47</v>
      </c>
      <c r="K8" s="21">
        <v>189588</v>
      </c>
    </row>
    <row r="9" spans="1:11" ht="12">
      <c r="A9" s="18" t="s">
        <v>159</v>
      </c>
      <c r="B9" s="55">
        <v>316295</v>
      </c>
      <c r="C9" s="19">
        <v>95.6</v>
      </c>
      <c r="D9" s="19">
        <v>97.6</v>
      </c>
      <c r="E9" s="16">
        <v>169873</v>
      </c>
      <c r="F9" s="19">
        <v>100.2</v>
      </c>
      <c r="G9" s="19">
        <v>1.8</v>
      </c>
      <c r="H9" s="20">
        <v>107251</v>
      </c>
      <c r="I9" s="16">
        <v>77009</v>
      </c>
      <c r="J9" s="90">
        <v>0.41</v>
      </c>
      <c r="K9" s="21">
        <v>175187</v>
      </c>
    </row>
    <row r="10" spans="1:11" ht="12">
      <c r="A10" s="18" t="s">
        <v>175</v>
      </c>
      <c r="B10" s="55">
        <v>309271</v>
      </c>
      <c r="C10" s="19">
        <v>93.9</v>
      </c>
      <c r="D10" s="19">
        <v>96.2</v>
      </c>
      <c r="E10" s="16">
        <v>169823</v>
      </c>
      <c r="F10" s="19">
        <v>102.5</v>
      </c>
      <c r="G10" s="19">
        <v>1.6</v>
      </c>
      <c r="H10" s="20">
        <v>104892</v>
      </c>
      <c r="I10" s="16">
        <v>80244</v>
      </c>
      <c r="J10" s="90">
        <v>0.45</v>
      </c>
      <c r="K10" s="21">
        <v>127636</v>
      </c>
    </row>
    <row r="11" spans="1:11" ht="12">
      <c r="A11" s="18" t="s">
        <v>203</v>
      </c>
      <c r="B11" s="55">
        <v>306856</v>
      </c>
      <c r="C11" s="19">
        <v>92.6</v>
      </c>
      <c r="D11" s="19">
        <v>95.2</v>
      </c>
      <c r="E11" s="16">
        <v>192578</v>
      </c>
      <c r="F11" s="19">
        <v>104.2</v>
      </c>
      <c r="G11" s="19">
        <v>1.7</v>
      </c>
      <c r="H11" s="20">
        <v>97672</v>
      </c>
      <c r="I11" s="16">
        <v>86869</v>
      </c>
      <c r="J11" s="90">
        <v>0.59</v>
      </c>
      <c r="K11" s="21">
        <v>104660</v>
      </c>
    </row>
    <row r="12" spans="1:11" ht="12">
      <c r="A12" s="18" t="s">
        <v>248</v>
      </c>
      <c r="B12" s="55">
        <v>305938</v>
      </c>
      <c r="C12" s="19">
        <v>93.6</v>
      </c>
      <c r="D12" s="19">
        <v>96.3</v>
      </c>
      <c r="E12" s="16">
        <v>189295</v>
      </c>
      <c r="F12" s="19">
        <v>103.1</v>
      </c>
      <c r="G12" s="19">
        <v>1.5</v>
      </c>
      <c r="H12" s="20"/>
      <c r="I12" s="16"/>
      <c r="J12" s="90">
        <v>0.56</v>
      </c>
      <c r="K12" s="21"/>
    </row>
    <row r="13" spans="1:11" ht="12">
      <c r="A13" s="22"/>
      <c r="B13" s="56"/>
      <c r="C13" s="23"/>
      <c r="D13" s="23"/>
      <c r="E13" s="24"/>
      <c r="F13" s="23"/>
      <c r="G13" s="23"/>
      <c r="H13" s="25"/>
      <c r="I13" s="24"/>
      <c r="J13" s="91"/>
      <c r="K13" s="26"/>
    </row>
    <row r="14" spans="1:11" ht="12">
      <c r="A14" s="27" t="s">
        <v>209</v>
      </c>
      <c r="B14" s="55">
        <v>260120</v>
      </c>
      <c r="C14" s="19">
        <v>79.6</v>
      </c>
      <c r="D14" s="19">
        <v>82</v>
      </c>
      <c r="E14" s="16">
        <v>188502</v>
      </c>
      <c r="F14" s="19">
        <v>102.6</v>
      </c>
      <c r="G14" s="81">
        <v>1.2</v>
      </c>
      <c r="H14" s="20">
        <v>10168</v>
      </c>
      <c r="I14" s="16">
        <v>6545</v>
      </c>
      <c r="J14" s="90" t="s">
        <v>303</v>
      </c>
      <c r="K14" s="21">
        <v>9521</v>
      </c>
    </row>
    <row r="15" spans="1:11" ht="12">
      <c r="A15" s="27" t="s">
        <v>208</v>
      </c>
      <c r="B15" s="55">
        <v>251369</v>
      </c>
      <c r="C15" s="19">
        <v>76.9</v>
      </c>
      <c r="D15" s="19">
        <v>79.4</v>
      </c>
      <c r="E15" s="16">
        <v>188434</v>
      </c>
      <c r="F15" s="19">
        <v>102.6</v>
      </c>
      <c r="G15" s="81">
        <v>1.1</v>
      </c>
      <c r="H15" s="20">
        <v>7697</v>
      </c>
      <c r="I15" s="16">
        <v>6622</v>
      </c>
      <c r="J15" s="90" t="s">
        <v>304</v>
      </c>
      <c r="K15" s="21">
        <v>9587</v>
      </c>
    </row>
    <row r="16" spans="1:11" ht="12">
      <c r="A16" s="27" t="s">
        <v>212</v>
      </c>
      <c r="B16" s="55">
        <v>258748</v>
      </c>
      <c r="C16" s="19">
        <v>79.2</v>
      </c>
      <c r="D16" s="19">
        <v>81.6</v>
      </c>
      <c r="E16" s="16">
        <v>186720</v>
      </c>
      <c r="F16" s="19">
        <v>101.7</v>
      </c>
      <c r="G16" s="81">
        <v>1.9</v>
      </c>
      <c r="H16" s="20">
        <v>9209</v>
      </c>
      <c r="I16" s="16">
        <v>8062</v>
      </c>
      <c r="J16" s="90">
        <v>0.59</v>
      </c>
      <c r="K16" s="21">
        <v>7927</v>
      </c>
    </row>
    <row r="17" spans="1:11" ht="12">
      <c r="A17" s="27" t="s">
        <v>216</v>
      </c>
      <c r="B17" s="55">
        <v>255613</v>
      </c>
      <c r="C17" s="19">
        <v>78.2</v>
      </c>
      <c r="D17" s="19">
        <v>80.3</v>
      </c>
      <c r="E17" s="16">
        <v>189026</v>
      </c>
      <c r="F17" s="19">
        <v>102.9</v>
      </c>
      <c r="G17" s="81">
        <v>3.9</v>
      </c>
      <c r="H17" s="20">
        <v>12547</v>
      </c>
      <c r="I17" s="16">
        <v>6736</v>
      </c>
      <c r="J17" s="90">
        <v>0.58</v>
      </c>
      <c r="K17" s="21">
        <v>8511</v>
      </c>
    </row>
    <row r="18" spans="1:11" ht="12">
      <c r="A18" s="27" t="s">
        <v>219</v>
      </c>
      <c r="B18" s="55">
        <v>249767</v>
      </c>
      <c r="C18" s="19">
        <v>76.4</v>
      </c>
      <c r="D18" s="19">
        <v>78.3</v>
      </c>
      <c r="E18" s="16">
        <v>189876</v>
      </c>
      <c r="F18" s="19">
        <v>103.4</v>
      </c>
      <c r="G18" s="81">
        <v>1.1</v>
      </c>
      <c r="H18" s="20">
        <v>9275</v>
      </c>
      <c r="I18" s="16">
        <v>6362</v>
      </c>
      <c r="J18" s="90" t="s">
        <v>303</v>
      </c>
      <c r="K18" s="21">
        <v>10481</v>
      </c>
    </row>
    <row r="19" spans="1:11" ht="12">
      <c r="A19" s="27" t="s">
        <v>222</v>
      </c>
      <c r="B19" s="55">
        <v>440540</v>
      </c>
      <c r="C19" s="19">
        <v>134.8</v>
      </c>
      <c r="D19" s="19">
        <v>139.3</v>
      </c>
      <c r="E19" s="16">
        <v>190567</v>
      </c>
      <c r="F19" s="19">
        <v>103.8</v>
      </c>
      <c r="G19" s="81">
        <v>1.1</v>
      </c>
      <c r="H19" s="20">
        <v>7662</v>
      </c>
      <c r="I19" s="16">
        <v>6601</v>
      </c>
      <c r="J19" s="90" t="s">
        <v>305</v>
      </c>
      <c r="K19" s="21">
        <v>9184</v>
      </c>
    </row>
    <row r="20" spans="1:11" ht="12">
      <c r="A20" s="27" t="s">
        <v>228</v>
      </c>
      <c r="B20" s="55">
        <v>322482</v>
      </c>
      <c r="C20" s="19">
        <v>98.7</v>
      </c>
      <c r="D20" s="19">
        <v>101.8</v>
      </c>
      <c r="E20" s="16">
        <v>190396</v>
      </c>
      <c r="F20" s="19">
        <v>103.7</v>
      </c>
      <c r="G20" s="81">
        <v>1.4</v>
      </c>
      <c r="H20" s="20">
        <v>6420</v>
      </c>
      <c r="I20" s="16">
        <v>6779</v>
      </c>
      <c r="J20" s="90">
        <v>0.53</v>
      </c>
      <c r="K20" s="21">
        <v>8280</v>
      </c>
    </row>
    <row r="21" spans="1:11" ht="12">
      <c r="A21" s="27" t="s">
        <v>231</v>
      </c>
      <c r="B21" s="55">
        <v>288237</v>
      </c>
      <c r="C21" s="19">
        <v>88.2</v>
      </c>
      <c r="D21" s="19">
        <v>90.9</v>
      </c>
      <c r="E21" s="16">
        <v>189681</v>
      </c>
      <c r="F21" s="19">
        <v>103.3</v>
      </c>
      <c r="G21" s="81">
        <v>1.4</v>
      </c>
      <c r="H21" s="20">
        <v>7147</v>
      </c>
      <c r="I21" s="16">
        <v>7190</v>
      </c>
      <c r="J21" s="90">
        <v>0.54</v>
      </c>
      <c r="K21" s="21">
        <v>8076</v>
      </c>
    </row>
    <row r="22" spans="1:11" ht="12">
      <c r="A22" s="27" t="s">
        <v>235</v>
      </c>
      <c r="B22" s="55">
        <v>250998</v>
      </c>
      <c r="C22" s="19">
        <v>76.8</v>
      </c>
      <c r="D22" s="19">
        <v>79</v>
      </c>
      <c r="E22" s="16">
        <v>190115</v>
      </c>
      <c r="F22" s="19">
        <v>103.5</v>
      </c>
      <c r="G22" s="81">
        <v>1.1</v>
      </c>
      <c r="H22" s="20">
        <v>7469</v>
      </c>
      <c r="I22" s="16">
        <v>7340</v>
      </c>
      <c r="J22" s="90" t="s">
        <v>305</v>
      </c>
      <c r="K22" s="21">
        <v>7484</v>
      </c>
    </row>
    <row r="23" spans="1:11" ht="12">
      <c r="A23" s="27" t="s">
        <v>237</v>
      </c>
      <c r="B23" s="55">
        <v>252048</v>
      </c>
      <c r="C23" s="19">
        <v>77.1</v>
      </c>
      <c r="D23" s="19">
        <v>79</v>
      </c>
      <c r="E23" s="16">
        <v>189417</v>
      </c>
      <c r="F23" s="19">
        <v>103.1</v>
      </c>
      <c r="G23" s="81">
        <v>1.3</v>
      </c>
      <c r="H23" s="20">
        <v>7209</v>
      </c>
      <c r="I23" s="16">
        <v>6759</v>
      </c>
      <c r="J23" s="90" t="s">
        <v>305</v>
      </c>
      <c r="K23" s="21">
        <v>7040</v>
      </c>
    </row>
    <row r="24" spans="1:11" ht="12">
      <c r="A24" s="27" t="s">
        <v>243</v>
      </c>
      <c r="B24" s="55">
        <v>269293</v>
      </c>
      <c r="C24" s="19">
        <v>82.4</v>
      </c>
      <c r="D24" s="19">
        <v>84.8</v>
      </c>
      <c r="E24" s="16">
        <v>190043</v>
      </c>
      <c r="F24" s="19">
        <v>103.5</v>
      </c>
      <c r="G24" s="81">
        <v>1.2</v>
      </c>
      <c r="H24" s="20">
        <v>6880</v>
      </c>
      <c r="I24" s="16">
        <v>6491</v>
      </c>
      <c r="J24" s="90">
        <v>0.55</v>
      </c>
      <c r="K24" s="21">
        <v>6779</v>
      </c>
    </row>
    <row r="25" spans="1:11" ht="12">
      <c r="A25" s="27" t="s">
        <v>247</v>
      </c>
      <c r="B25" s="55">
        <v>570617</v>
      </c>
      <c r="C25" s="19">
        <v>174.6</v>
      </c>
      <c r="D25" s="19">
        <v>179.1</v>
      </c>
      <c r="E25" s="16">
        <v>188767</v>
      </c>
      <c r="F25" s="19">
        <v>102.8</v>
      </c>
      <c r="G25" s="81">
        <v>1.6</v>
      </c>
      <c r="H25" s="20">
        <v>6901</v>
      </c>
      <c r="I25" s="16">
        <v>5569</v>
      </c>
      <c r="J25" s="90">
        <v>0.59</v>
      </c>
      <c r="K25" s="21">
        <v>7052</v>
      </c>
    </row>
    <row r="26" spans="1:11" ht="12">
      <c r="A26" s="27" t="s">
        <v>275</v>
      </c>
      <c r="B26" s="55">
        <v>254915</v>
      </c>
      <c r="C26" s="19">
        <v>78</v>
      </c>
      <c r="D26" s="19">
        <v>79.4</v>
      </c>
      <c r="E26" s="16">
        <v>187435</v>
      </c>
      <c r="F26" s="19">
        <v>102</v>
      </c>
      <c r="G26" s="81">
        <v>1.1</v>
      </c>
      <c r="H26" s="20">
        <v>9217</v>
      </c>
      <c r="I26" s="16">
        <v>7022</v>
      </c>
      <c r="J26" s="90">
        <v>0.65</v>
      </c>
      <c r="K26" s="21">
        <v>8919</v>
      </c>
    </row>
    <row r="27" spans="1:11" ht="12">
      <c r="A27" s="27"/>
      <c r="B27" s="19"/>
      <c r="C27" s="19"/>
      <c r="D27" s="16"/>
      <c r="E27" s="16"/>
      <c r="F27" s="16"/>
      <c r="G27" s="92"/>
      <c r="H27" s="20"/>
      <c r="I27" s="16"/>
      <c r="J27" s="90"/>
      <c r="K27" s="21"/>
    </row>
    <row r="28" spans="1:11" ht="24" customHeight="1">
      <c r="A28" s="28" t="s">
        <v>22</v>
      </c>
      <c r="B28" s="29" t="s">
        <v>23</v>
      </c>
      <c r="C28" s="30">
        <f>(C26-C25)/C25*100</f>
        <v>-55.32646048109966</v>
      </c>
      <c r="D28" s="30">
        <f>(D26-D25)/D25*100</f>
        <v>-55.66722501395868</v>
      </c>
      <c r="E28" s="30">
        <f>(E26-E25)/E25*100</f>
        <v>-0.7056318106448691</v>
      </c>
      <c r="F28" s="30">
        <f>(F26-F25)/F25*100</f>
        <v>-0.7782101167315147</v>
      </c>
      <c r="G28" s="30">
        <v>-0.5</v>
      </c>
      <c r="H28" s="30">
        <f>(H26-H25)/H25*100</f>
        <v>33.560353571946095</v>
      </c>
      <c r="I28" s="30">
        <f>(I26-I25)/I25*100</f>
        <v>26.0908601185132</v>
      </c>
      <c r="J28" s="30">
        <f>(J26-J25)/J25*100</f>
        <v>10.169491525423737</v>
      </c>
      <c r="K28" s="99">
        <f>(K26-K25)/K25*100</f>
        <v>26.47475893363585</v>
      </c>
    </row>
    <row r="29" spans="1:11" ht="24" customHeight="1">
      <c r="A29" s="33" t="s">
        <v>24</v>
      </c>
      <c r="B29" s="34" t="s">
        <v>23</v>
      </c>
      <c r="C29" s="58">
        <f>(C26-C14)/C14*100</f>
        <v>-2.0100502512562746</v>
      </c>
      <c r="D29" s="58">
        <f>(D26-D14)/D14*100</f>
        <v>-3.170731707317066</v>
      </c>
      <c r="E29" s="58">
        <f>(E26-E14)/E14*100</f>
        <v>-0.5660417396101898</v>
      </c>
      <c r="F29" s="58">
        <f>(F26-F14)/F14*100</f>
        <v>-0.5847953216374214</v>
      </c>
      <c r="G29" s="58">
        <v>-0.1</v>
      </c>
      <c r="H29" s="58">
        <f>(H26-H14)/H14*100</f>
        <v>-9.352871754523996</v>
      </c>
      <c r="I29" s="58">
        <f>(I26-I14)/I14*100</f>
        <v>7.288006111535523</v>
      </c>
      <c r="J29" s="58">
        <f>(J26-0.57)/0.57*100</f>
        <v>14.035087719298259</v>
      </c>
      <c r="K29" s="99">
        <f>(K26-K14)/K14*100</f>
        <v>-6.322865245247349</v>
      </c>
    </row>
    <row r="30" spans="1:11" ht="12">
      <c r="A30" s="36" t="s">
        <v>25</v>
      </c>
      <c r="B30" s="172" t="s">
        <v>223</v>
      </c>
      <c r="C30" s="173"/>
      <c r="D30" s="173"/>
      <c r="E30" s="173"/>
      <c r="F30" s="173"/>
      <c r="G30" s="174"/>
      <c r="H30" s="175" t="s">
        <v>154</v>
      </c>
      <c r="I30" s="176"/>
      <c r="J30" s="176"/>
      <c r="K30" s="177"/>
    </row>
    <row r="31" spans="1:11" ht="15.75" customHeight="1">
      <c r="A31" s="40" t="s">
        <v>150</v>
      </c>
      <c r="B31" s="187" t="s">
        <v>213</v>
      </c>
      <c r="C31" s="188"/>
      <c r="D31" s="188"/>
      <c r="E31" s="188"/>
      <c r="F31" s="188"/>
      <c r="G31" s="189"/>
      <c r="H31" s="178" t="s">
        <v>225</v>
      </c>
      <c r="I31" s="179"/>
      <c r="J31" s="179"/>
      <c r="K31" s="180"/>
    </row>
    <row r="32" spans="1:11" ht="15.75" customHeight="1">
      <c r="A32" s="40"/>
      <c r="B32" s="190"/>
      <c r="C32" s="191"/>
      <c r="D32" s="191"/>
      <c r="E32" s="191"/>
      <c r="F32" s="191"/>
      <c r="G32" s="192"/>
      <c r="H32" s="181"/>
      <c r="I32" s="182"/>
      <c r="J32" s="182"/>
      <c r="K32" s="183"/>
    </row>
    <row r="33" spans="1:11" ht="15.75" customHeight="1">
      <c r="A33" s="40"/>
      <c r="B33" s="190"/>
      <c r="C33" s="191"/>
      <c r="D33" s="191"/>
      <c r="E33" s="191"/>
      <c r="F33" s="191"/>
      <c r="G33" s="192"/>
      <c r="H33" s="181"/>
      <c r="I33" s="182"/>
      <c r="J33" s="182"/>
      <c r="K33" s="183"/>
    </row>
    <row r="34" spans="1:11" ht="15.75" customHeight="1">
      <c r="A34" s="40"/>
      <c r="B34" s="190"/>
      <c r="C34" s="191"/>
      <c r="D34" s="191"/>
      <c r="E34" s="191"/>
      <c r="F34" s="191"/>
      <c r="G34" s="192"/>
      <c r="H34" s="181"/>
      <c r="I34" s="182"/>
      <c r="J34" s="182"/>
      <c r="K34" s="183"/>
    </row>
    <row r="35" spans="1:11" ht="15.75" customHeight="1">
      <c r="A35" s="40"/>
      <c r="B35" s="190"/>
      <c r="C35" s="191"/>
      <c r="D35" s="191"/>
      <c r="E35" s="191"/>
      <c r="F35" s="191"/>
      <c r="G35" s="192"/>
      <c r="H35" s="181"/>
      <c r="I35" s="182"/>
      <c r="J35" s="182"/>
      <c r="K35" s="183"/>
    </row>
    <row r="36" spans="1:11" ht="15.75" customHeight="1" thickBot="1">
      <c r="A36" s="45"/>
      <c r="B36" s="193"/>
      <c r="C36" s="194"/>
      <c r="D36" s="194"/>
      <c r="E36" s="194"/>
      <c r="F36" s="194"/>
      <c r="G36" s="195"/>
      <c r="H36" s="184"/>
      <c r="I36" s="185"/>
      <c r="J36" s="185"/>
      <c r="K36" s="186"/>
    </row>
    <row r="37" ht="3" customHeight="1"/>
    <row r="38" spans="1:11" ht="13.5" customHeight="1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47" t="s">
        <v>199</v>
      </c>
    </row>
  </sheetData>
  <sheetProtection/>
  <mergeCells count="4">
    <mergeCell ref="B30:G30"/>
    <mergeCell ref="H30:K30"/>
    <mergeCell ref="H31:K36"/>
    <mergeCell ref="B31:G36"/>
  </mergeCells>
  <printOptions/>
  <pageMargins left="0.7874015748031497" right="0.7874015748031497" top="0.7874015748031497" bottom="0.7874015748031497" header="0" footer="0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E1">
      <selection activeCell="E1" sqref="E1"/>
    </sheetView>
  </sheetViews>
  <sheetFormatPr defaultColWidth="9.00390625" defaultRowHeight="13.5"/>
  <cols>
    <col min="1" max="1" width="10.625" style="1" customWidth="1"/>
    <col min="2" max="2" width="10.75390625" style="88" customWidth="1"/>
    <col min="3" max="4" width="5.625" style="1" customWidth="1"/>
    <col min="5" max="5" width="5.875" style="1" customWidth="1"/>
    <col min="6" max="6" width="10.75390625" style="88" customWidth="1"/>
    <col min="7" max="14" width="5.875" style="1" customWidth="1"/>
    <col min="15" max="18" width="8.875" style="1" customWidth="1"/>
    <col min="19" max="19" width="6.625" style="1" customWidth="1"/>
    <col min="20" max="16384" width="9.00390625" style="1" customWidth="1"/>
  </cols>
  <sheetData>
    <row r="1" spans="1:19" ht="21">
      <c r="A1" s="126" t="s">
        <v>180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2:19" ht="15" thickBot="1">
      <c r="B2" s="1"/>
      <c r="F2" s="1"/>
      <c r="S2" s="125" t="s">
        <v>288</v>
      </c>
    </row>
    <row r="3" spans="1:19" ht="12">
      <c r="A3" s="93" t="s">
        <v>140</v>
      </c>
      <c r="B3" s="2" t="s">
        <v>51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"/>
      <c r="O3" s="2"/>
      <c r="P3" s="2"/>
      <c r="Q3" s="2"/>
      <c r="R3" s="2"/>
      <c r="S3" s="5"/>
    </row>
    <row r="4" spans="1:19" ht="12">
      <c r="A4" s="6"/>
      <c r="B4" s="37" t="s">
        <v>52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77" t="s">
        <v>147</v>
      </c>
      <c r="P4" s="77"/>
      <c r="Q4" s="77"/>
      <c r="R4" s="77"/>
      <c r="S4" s="79"/>
    </row>
    <row r="5" spans="1:19" ht="12" customHeight="1">
      <c r="A5" s="6"/>
      <c r="B5" s="80" t="s">
        <v>53</v>
      </c>
      <c r="C5" s="84"/>
      <c r="D5" s="53"/>
      <c r="E5" s="7" t="s">
        <v>54</v>
      </c>
      <c r="F5" s="7" t="s">
        <v>55</v>
      </c>
      <c r="G5" s="7" t="s">
        <v>193</v>
      </c>
      <c r="H5" s="7" t="s">
        <v>196</v>
      </c>
      <c r="I5" s="7" t="s">
        <v>56</v>
      </c>
      <c r="J5" s="7" t="s">
        <v>57</v>
      </c>
      <c r="K5" s="7" t="s">
        <v>58</v>
      </c>
      <c r="L5" s="7" t="s">
        <v>59</v>
      </c>
      <c r="M5" s="7" t="s">
        <v>60</v>
      </c>
      <c r="N5" s="7" t="s">
        <v>61</v>
      </c>
      <c r="O5" s="77" t="s">
        <v>72</v>
      </c>
      <c r="P5" s="77"/>
      <c r="Q5" s="77"/>
      <c r="R5" s="77"/>
      <c r="S5" s="79"/>
    </row>
    <row r="6" spans="1:19" ht="12" customHeight="1">
      <c r="A6" s="6"/>
      <c r="B6" s="16"/>
      <c r="C6" s="7" t="s">
        <v>62</v>
      </c>
      <c r="D6" s="64" t="s">
        <v>63</v>
      </c>
      <c r="E6" s="64"/>
      <c r="F6" s="16"/>
      <c r="G6" s="7" t="s">
        <v>194</v>
      </c>
      <c r="H6" s="7" t="s">
        <v>194</v>
      </c>
      <c r="I6" s="7" t="s">
        <v>64</v>
      </c>
      <c r="J6" s="7" t="s">
        <v>65</v>
      </c>
      <c r="K6" s="7" t="s">
        <v>66</v>
      </c>
      <c r="L6" s="7"/>
      <c r="M6" s="7" t="s">
        <v>67</v>
      </c>
      <c r="N6" s="7"/>
      <c r="O6" s="7" t="s">
        <v>73</v>
      </c>
      <c r="P6" s="7" t="s">
        <v>74</v>
      </c>
      <c r="Q6" s="7" t="s">
        <v>75</v>
      </c>
      <c r="R6" s="80" t="s">
        <v>76</v>
      </c>
      <c r="S6" s="79"/>
    </row>
    <row r="7" spans="1:19" s="153" customFormat="1" ht="22.5">
      <c r="A7" s="149" t="s">
        <v>9</v>
      </c>
      <c r="B7" s="150"/>
      <c r="C7" s="83" t="s">
        <v>68</v>
      </c>
      <c r="D7" s="151" t="s">
        <v>69</v>
      </c>
      <c r="E7" s="151"/>
      <c r="F7" s="150"/>
      <c r="G7" s="83" t="s">
        <v>192</v>
      </c>
      <c r="H7" s="154" t="s">
        <v>195</v>
      </c>
      <c r="I7" s="83" t="s">
        <v>70</v>
      </c>
      <c r="J7" s="151"/>
      <c r="K7" s="151"/>
      <c r="L7" s="151"/>
      <c r="M7" s="151"/>
      <c r="N7" s="151"/>
      <c r="O7" s="83"/>
      <c r="P7" s="151"/>
      <c r="Q7" s="83" t="s">
        <v>148</v>
      </c>
      <c r="R7" s="151"/>
      <c r="S7" s="152" t="s">
        <v>77</v>
      </c>
    </row>
    <row r="8" spans="1:19" ht="12">
      <c r="A8" s="6"/>
      <c r="B8" s="16"/>
      <c r="C8" s="7"/>
      <c r="D8" s="64"/>
      <c r="E8" s="64"/>
      <c r="F8" s="16"/>
      <c r="G8" s="64"/>
      <c r="H8" s="64"/>
      <c r="I8" s="7"/>
      <c r="J8" s="64"/>
      <c r="K8" s="64"/>
      <c r="L8" s="64"/>
      <c r="M8" s="64"/>
      <c r="N8" s="64"/>
      <c r="O8" s="16" t="s">
        <v>48</v>
      </c>
      <c r="P8" s="16" t="s">
        <v>48</v>
      </c>
      <c r="Q8" s="16" t="s">
        <v>48</v>
      </c>
      <c r="R8" s="16" t="s">
        <v>48</v>
      </c>
      <c r="S8" s="17" t="s">
        <v>49</v>
      </c>
    </row>
    <row r="9" spans="1:19" ht="12">
      <c r="A9" s="18" t="s">
        <v>129</v>
      </c>
      <c r="B9" s="19" t="s">
        <v>145</v>
      </c>
      <c r="C9" s="16" t="s">
        <v>23</v>
      </c>
      <c r="D9" s="81">
        <v>-0.4</v>
      </c>
      <c r="E9" s="19">
        <v>99.2</v>
      </c>
      <c r="F9" s="16" t="s">
        <v>139</v>
      </c>
      <c r="G9" s="19">
        <v>101.3</v>
      </c>
      <c r="H9" s="19">
        <v>97.3</v>
      </c>
      <c r="I9" s="19">
        <v>98.7</v>
      </c>
      <c r="J9" s="81">
        <v>100.6</v>
      </c>
      <c r="K9" s="81">
        <v>98.6</v>
      </c>
      <c r="L9" s="81">
        <v>101.5</v>
      </c>
      <c r="M9" s="81">
        <v>98</v>
      </c>
      <c r="N9" s="81">
        <v>100</v>
      </c>
      <c r="O9" s="63">
        <v>620660</v>
      </c>
      <c r="P9" s="55">
        <v>381383</v>
      </c>
      <c r="Q9" s="16">
        <v>546271</v>
      </c>
      <c r="R9" s="16">
        <v>306995</v>
      </c>
      <c r="S9" s="82">
        <v>-15.8</v>
      </c>
    </row>
    <row r="10" spans="1:19" ht="12">
      <c r="A10" s="18" t="s">
        <v>159</v>
      </c>
      <c r="B10" s="19" t="s">
        <v>146</v>
      </c>
      <c r="C10" s="16" t="s">
        <v>23</v>
      </c>
      <c r="D10" s="81">
        <v>-1.1</v>
      </c>
      <c r="E10" s="19">
        <v>98.2</v>
      </c>
      <c r="F10" s="16" t="s">
        <v>162</v>
      </c>
      <c r="G10" s="19">
        <v>99.5</v>
      </c>
      <c r="H10" s="19">
        <v>91.9</v>
      </c>
      <c r="I10" s="19">
        <v>97.9</v>
      </c>
      <c r="J10" s="81">
        <v>99.3</v>
      </c>
      <c r="K10" s="81">
        <v>97.6</v>
      </c>
      <c r="L10" s="81">
        <v>102.6</v>
      </c>
      <c r="M10" s="81">
        <v>95.6</v>
      </c>
      <c r="N10" s="81">
        <v>100.1</v>
      </c>
      <c r="O10" s="63">
        <v>599231</v>
      </c>
      <c r="P10" s="55">
        <v>437390</v>
      </c>
      <c r="Q10" s="16">
        <v>518379</v>
      </c>
      <c r="R10" s="16">
        <v>356538</v>
      </c>
      <c r="S10" s="82">
        <v>16.1</v>
      </c>
    </row>
    <row r="11" spans="1:19" ht="12">
      <c r="A11" s="18" t="s">
        <v>175</v>
      </c>
      <c r="B11" s="19" t="s">
        <v>178</v>
      </c>
      <c r="C11" s="16" t="s">
        <v>23</v>
      </c>
      <c r="D11" s="81">
        <v>-0.3</v>
      </c>
      <c r="E11" s="19">
        <v>97.2</v>
      </c>
      <c r="F11" s="16" t="s">
        <v>179</v>
      </c>
      <c r="G11" s="19">
        <v>99.5</v>
      </c>
      <c r="H11" s="19">
        <v>89.6</v>
      </c>
      <c r="I11" s="19">
        <v>96.8</v>
      </c>
      <c r="J11" s="81">
        <v>102.2</v>
      </c>
      <c r="K11" s="81">
        <v>97.1</v>
      </c>
      <c r="L11" s="81">
        <v>103</v>
      </c>
      <c r="M11" s="81">
        <v>95.2</v>
      </c>
      <c r="N11" s="81">
        <v>100.8</v>
      </c>
      <c r="O11" s="63">
        <v>607833</v>
      </c>
      <c r="P11" s="55">
        <v>453622</v>
      </c>
      <c r="Q11" s="16">
        <v>519627</v>
      </c>
      <c r="R11" s="16">
        <v>365416</v>
      </c>
      <c r="S11" s="82">
        <v>2.5</v>
      </c>
    </row>
    <row r="12" spans="1:19" ht="12">
      <c r="A12" s="18" t="s">
        <v>211</v>
      </c>
      <c r="B12" s="19" t="s">
        <v>197</v>
      </c>
      <c r="C12" s="16" t="s">
        <v>23</v>
      </c>
      <c r="D12" s="81">
        <v>-0.1</v>
      </c>
      <c r="E12" s="19">
        <v>96.9</v>
      </c>
      <c r="F12" s="16" t="s">
        <v>210</v>
      </c>
      <c r="G12" s="19">
        <v>100.6</v>
      </c>
      <c r="H12" s="19">
        <v>88.1</v>
      </c>
      <c r="I12" s="19">
        <v>96.7</v>
      </c>
      <c r="J12" s="81">
        <v>102.2</v>
      </c>
      <c r="K12" s="81">
        <v>97.4</v>
      </c>
      <c r="L12" s="81">
        <v>103.9</v>
      </c>
      <c r="M12" s="81">
        <v>93.4</v>
      </c>
      <c r="N12" s="81">
        <v>101</v>
      </c>
      <c r="O12" s="63">
        <v>585269</v>
      </c>
      <c r="P12" s="55">
        <v>437852</v>
      </c>
      <c r="Q12" s="16">
        <v>499772</v>
      </c>
      <c r="R12" s="16">
        <v>352355</v>
      </c>
      <c r="S12" s="59">
        <v>-3.574282461632769</v>
      </c>
    </row>
    <row r="13" spans="1:19" ht="12">
      <c r="A13" s="18" t="s">
        <v>248</v>
      </c>
      <c r="B13" s="19" t="s">
        <v>241</v>
      </c>
      <c r="C13" s="16"/>
      <c r="D13" s="81">
        <v>-0.1</v>
      </c>
      <c r="E13" s="19">
        <v>96.3</v>
      </c>
      <c r="F13" s="16" t="s">
        <v>276</v>
      </c>
      <c r="G13" s="19">
        <v>104.6</v>
      </c>
      <c r="H13" s="19">
        <v>87.1</v>
      </c>
      <c r="I13" s="19">
        <v>96.1</v>
      </c>
      <c r="J13" s="81">
        <v>101.2</v>
      </c>
      <c r="K13" s="81">
        <v>97.6</v>
      </c>
      <c r="L13" s="81">
        <v>104.6</v>
      </c>
      <c r="M13" s="81">
        <v>91.7</v>
      </c>
      <c r="N13" s="81">
        <v>101.1</v>
      </c>
      <c r="O13" s="63">
        <v>580935</v>
      </c>
      <c r="P13" s="55">
        <v>409895</v>
      </c>
      <c r="Q13" s="16">
        <v>494633</v>
      </c>
      <c r="R13" s="16">
        <v>323593</v>
      </c>
      <c r="S13" s="59">
        <f>(R13-R12)/R12*100</f>
        <v>-8.16279036766897</v>
      </c>
    </row>
    <row r="14" spans="1:19" ht="12">
      <c r="A14" s="22"/>
      <c r="B14" s="23"/>
      <c r="C14" s="24"/>
      <c r="D14" s="23"/>
      <c r="E14" s="23"/>
      <c r="F14" s="24"/>
      <c r="G14" s="23"/>
      <c r="H14" s="23"/>
      <c r="I14" s="23"/>
      <c r="J14" s="85"/>
      <c r="K14" s="85"/>
      <c r="L14" s="85"/>
      <c r="M14" s="85"/>
      <c r="N14" s="85"/>
      <c r="O14" s="67"/>
      <c r="P14" s="56"/>
      <c r="Q14" s="24"/>
      <c r="R14" s="24"/>
      <c r="S14" s="136"/>
    </row>
    <row r="15" spans="1:19" ht="12">
      <c r="A15" s="27" t="s">
        <v>208</v>
      </c>
      <c r="B15" s="19" t="s">
        <v>214</v>
      </c>
      <c r="C15" s="81">
        <v>-0.2</v>
      </c>
      <c r="D15" s="81">
        <v>0.1</v>
      </c>
      <c r="E15" s="19">
        <v>97.2</v>
      </c>
      <c r="F15" s="16" t="s">
        <v>215</v>
      </c>
      <c r="G15" s="81">
        <v>101.4</v>
      </c>
      <c r="H15" s="19">
        <v>87.9</v>
      </c>
      <c r="I15" s="19">
        <v>92.4</v>
      </c>
      <c r="J15" s="19">
        <v>101.6</v>
      </c>
      <c r="K15" s="19">
        <v>96.2</v>
      </c>
      <c r="L15" s="19">
        <v>104.1</v>
      </c>
      <c r="M15" s="19">
        <v>91.9</v>
      </c>
      <c r="N15" s="19">
        <v>101.2</v>
      </c>
      <c r="O15" s="55">
        <v>490772</v>
      </c>
      <c r="P15" s="55">
        <v>363402</v>
      </c>
      <c r="Q15" s="16">
        <v>429227</v>
      </c>
      <c r="R15" s="16">
        <v>301857</v>
      </c>
      <c r="S15" s="59">
        <v>-4.735800645704926</v>
      </c>
    </row>
    <row r="16" spans="1:19" ht="12">
      <c r="A16" s="27" t="s">
        <v>212</v>
      </c>
      <c r="B16" s="19" t="s">
        <v>198</v>
      </c>
      <c r="C16" s="81">
        <v>0.2</v>
      </c>
      <c r="D16" s="81">
        <v>-0.1</v>
      </c>
      <c r="E16" s="19">
        <v>97.5</v>
      </c>
      <c r="F16" s="16" t="s">
        <v>218</v>
      </c>
      <c r="G16" s="81">
        <v>101.8</v>
      </c>
      <c r="H16" s="19">
        <v>88.2</v>
      </c>
      <c r="I16" s="19">
        <v>94.2</v>
      </c>
      <c r="J16" s="19">
        <v>101.7</v>
      </c>
      <c r="K16" s="19">
        <v>96</v>
      </c>
      <c r="L16" s="19">
        <v>104.1</v>
      </c>
      <c r="M16" s="19">
        <v>92.1</v>
      </c>
      <c r="N16" s="19">
        <v>101.2</v>
      </c>
      <c r="O16" s="55">
        <v>435815</v>
      </c>
      <c r="P16" s="55">
        <v>414972</v>
      </c>
      <c r="Q16" s="16">
        <v>370550</v>
      </c>
      <c r="R16" s="16">
        <v>349707</v>
      </c>
      <c r="S16" s="59">
        <v>-8.88847203007636</v>
      </c>
    </row>
    <row r="17" spans="1:19" ht="12">
      <c r="A17" s="27" t="s">
        <v>216</v>
      </c>
      <c r="B17" s="19" t="s">
        <v>200</v>
      </c>
      <c r="C17" s="81">
        <v>0.2</v>
      </c>
      <c r="D17" s="81">
        <v>0.3</v>
      </c>
      <c r="E17" s="19">
        <v>97.3</v>
      </c>
      <c r="F17" s="16" t="s">
        <v>221</v>
      </c>
      <c r="G17" s="81">
        <v>104.7</v>
      </c>
      <c r="H17" s="19">
        <v>87.3</v>
      </c>
      <c r="I17" s="19">
        <v>96.6</v>
      </c>
      <c r="J17" s="19">
        <v>101.7</v>
      </c>
      <c r="K17" s="19">
        <v>97.1</v>
      </c>
      <c r="L17" s="19">
        <v>104.7</v>
      </c>
      <c r="M17" s="19">
        <v>90.3</v>
      </c>
      <c r="N17" s="19">
        <v>101.1</v>
      </c>
      <c r="O17" s="55">
        <v>507655</v>
      </c>
      <c r="P17" s="55">
        <v>418903</v>
      </c>
      <c r="Q17" s="16">
        <v>440331</v>
      </c>
      <c r="R17" s="16">
        <v>351579</v>
      </c>
      <c r="S17" s="59">
        <v>-1.996699577969683</v>
      </c>
    </row>
    <row r="18" spans="1:19" ht="12">
      <c r="A18" s="27" t="s">
        <v>219</v>
      </c>
      <c r="B18" s="19" t="s">
        <v>226</v>
      </c>
      <c r="C18" s="81">
        <v>0.2</v>
      </c>
      <c r="D18" s="81">
        <v>0.6</v>
      </c>
      <c r="E18" s="19">
        <v>97.4</v>
      </c>
      <c r="F18" s="16" t="s">
        <v>227</v>
      </c>
      <c r="G18" s="81">
        <v>104.9</v>
      </c>
      <c r="H18" s="19">
        <v>87.3</v>
      </c>
      <c r="I18" s="19">
        <v>96.4</v>
      </c>
      <c r="J18" s="19">
        <v>101.7</v>
      </c>
      <c r="K18" s="19">
        <v>97.8</v>
      </c>
      <c r="L18" s="19">
        <v>104.7</v>
      </c>
      <c r="M18" s="19">
        <v>91.5</v>
      </c>
      <c r="N18" s="19">
        <v>100.9</v>
      </c>
      <c r="O18" s="55">
        <v>453890</v>
      </c>
      <c r="P18" s="55">
        <v>410580</v>
      </c>
      <c r="Q18" s="16">
        <v>368843</v>
      </c>
      <c r="R18" s="16">
        <v>325533</v>
      </c>
      <c r="S18" s="59">
        <v>-8.511116669523942</v>
      </c>
    </row>
    <row r="19" spans="1:19" ht="12">
      <c r="A19" s="27" t="s">
        <v>222</v>
      </c>
      <c r="B19" s="19" t="s">
        <v>229</v>
      </c>
      <c r="C19" s="81">
        <v>-0.8</v>
      </c>
      <c r="D19" s="81">
        <v>-0.5</v>
      </c>
      <c r="E19" s="19">
        <v>95.6</v>
      </c>
      <c r="F19" s="16" t="s">
        <v>230</v>
      </c>
      <c r="G19" s="81">
        <v>104</v>
      </c>
      <c r="H19" s="19">
        <v>86.9</v>
      </c>
      <c r="I19" s="19">
        <v>96.3</v>
      </c>
      <c r="J19" s="19">
        <v>101.7</v>
      </c>
      <c r="K19" s="19">
        <v>97</v>
      </c>
      <c r="L19" s="19">
        <v>104.7</v>
      </c>
      <c r="M19" s="19">
        <v>91.4</v>
      </c>
      <c r="N19" s="19">
        <v>100.9</v>
      </c>
      <c r="O19" s="55">
        <v>875669</v>
      </c>
      <c r="P19" s="55">
        <v>481711</v>
      </c>
      <c r="Q19" s="16">
        <v>715552</v>
      </c>
      <c r="R19" s="16">
        <v>321594</v>
      </c>
      <c r="S19" s="59">
        <v>-0.879647894269652</v>
      </c>
    </row>
    <row r="20" spans="1:19" ht="12">
      <c r="A20" s="27" t="s">
        <v>228</v>
      </c>
      <c r="B20" s="19" t="s">
        <v>233</v>
      </c>
      <c r="C20" s="81">
        <v>0.2</v>
      </c>
      <c r="D20" s="81">
        <v>-0.1</v>
      </c>
      <c r="E20" s="19">
        <v>96.1</v>
      </c>
      <c r="F20" s="16" t="s">
        <v>234</v>
      </c>
      <c r="G20" s="81">
        <v>104.4</v>
      </c>
      <c r="H20" s="19">
        <v>86.6</v>
      </c>
      <c r="I20" s="19">
        <v>95.7</v>
      </c>
      <c r="J20" s="19">
        <v>100.9</v>
      </c>
      <c r="K20" s="19">
        <v>97.5</v>
      </c>
      <c r="L20" s="19">
        <v>104.7</v>
      </c>
      <c r="M20" s="19">
        <v>91.8</v>
      </c>
      <c r="N20" s="19">
        <v>100.8</v>
      </c>
      <c r="O20" s="55">
        <v>585923</v>
      </c>
      <c r="P20" s="55">
        <v>449394</v>
      </c>
      <c r="Q20" s="16">
        <v>490031</v>
      </c>
      <c r="R20" s="16">
        <v>353503</v>
      </c>
      <c r="S20" s="59">
        <v>-8.264196870888467</v>
      </c>
    </row>
    <row r="21" spans="1:19" ht="12">
      <c r="A21" s="27" t="s">
        <v>231</v>
      </c>
      <c r="B21" s="19" t="s">
        <v>236</v>
      </c>
      <c r="C21" s="81">
        <v>-0.1</v>
      </c>
      <c r="D21" s="81">
        <v>-0.3</v>
      </c>
      <c r="E21" s="19">
        <v>95.3</v>
      </c>
      <c r="F21" s="16" t="s">
        <v>230</v>
      </c>
      <c r="G21" s="81">
        <v>105.1</v>
      </c>
      <c r="H21" s="19">
        <v>86</v>
      </c>
      <c r="I21" s="19">
        <v>94.5</v>
      </c>
      <c r="J21" s="19">
        <v>100.8</v>
      </c>
      <c r="K21" s="19">
        <v>98.3</v>
      </c>
      <c r="L21" s="19">
        <v>104.7</v>
      </c>
      <c r="M21" s="19">
        <v>92.9</v>
      </c>
      <c r="N21" s="19">
        <v>100.6</v>
      </c>
      <c r="O21" s="55">
        <v>497742</v>
      </c>
      <c r="P21" s="55">
        <v>386310</v>
      </c>
      <c r="Q21" s="16">
        <v>423117</v>
      </c>
      <c r="R21" s="16">
        <v>311685</v>
      </c>
      <c r="S21" s="59">
        <v>-14.704530154507989</v>
      </c>
    </row>
    <row r="22" spans="1:19" ht="12">
      <c r="A22" s="27" t="s">
        <v>235</v>
      </c>
      <c r="B22" s="19" t="s">
        <v>241</v>
      </c>
      <c r="C22" s="81">
        <v>0.3</v>
      </c>
      <c r="D22" s="81">
        <v>-0.2</v>
      </c>
      <c r="E22" s="19">
        <v>95.4</v>
      </c>
      <c r="F22" s="16" t="s">
        <v>242</v>
      </c>
      <c r="G22" s="81">
        <v>106.1</v>
      </c>
      <c r="H22" s="19">
        <v>87.1</v>
      </c>
      <c r="I22" s="19">
        <v>97.6</v>
      </c>
      <c r="J22" s="19">
        <v>100.7</v>
      </c>
      <c r="K22" s="19">
        <v>98.7</v>
      </c>
      <c r="L22" s="19">
        <v>104.7</v>
      </c>
      <c r="M22" s="19">
        <v>91.6</v>
      </c>
      <c r="N22" s="19">
        <v>100.6</v>
      </c>
      <c r="O22" s="55">
        <v>466186</v>
      </c>
      <c r="P22" s="55">
        <v>368286</v>
      </c>
      <c r="Q22" s="16">
        <v>391445</v>
      </c>
      <c r="R22" s="16">
        <v>293545</v>
      </c>
      <c r="S22" s="59">
        <v>-12.415151198699109</v>
      </c>
    </row>
    <row r="23" spans="1:19" ht="12">
      <c r="A23" s="27" t="s">
        <v>244</v>
      </c>
      <c r="B23" s="19" t="s">
        <v>174</v>
      </c>
      <c r="C23" s="81">
        <v>0.3</v>
      </c>
      <c r="D23" s="81">
        <v>-0.4</v>
      </c>
      <c r="E23" s="19">
        <v>95.9</v>
      </c>
      <c r="F23" s="16" t="s">
        <v>246</v>
      </c>
      <c r="G23" s="81">
        <v>107.1</v>
      </c>
      <c r="H23" s="19">
        <v>87.4</v>
      </c>
      <c r="I23" s="19">
        <v>98.8</v>
      </c>
      <c r="J23" s="19">
        <v>100.8</v>
      </c>
      <c r="K23" s="19">
        <v>98.9</v>
      </c>
      <c r="L23" s="19">
        <v>104.7</v>
      </c>
      <c r="M23" s="19">
        <v>91.4</v>
      </c>
      <c r="N23" s="19">
        <v>101.3</v>
      </c>
      <c r="O23" s="55">
        <v>497229</v>
      </c>
      <c r="P23" s="55">
        <v>350768</v>
      </c>
      <c r="Q23" s="16">
        <v>434217</v>
      </c>
      <c r="R23" s="16">
        <v>287756</v>
      </c>
      <c r="S23" s="59">
        <v>-10.047296473552425</v>
      </c>
    </row>
    <row r="24" spans="1:19" ht="12">
      <c r="A24" s="27" t="s">
        <v>243</v>
      </c>
      <c r="B24" s="19" t="s">
        <v>251</v>
      </c>
      <c r="C24" s="81">
        <v>-0.4</v>
      </c>
      <c r="D24" s="81">
        <v>-0.7</v>
      </c>
      <c r="E24" s="19">
        <v>94.9</v>
      </c>
      <c r="F24" s="16" t="s">
        <v>252</v>
      </c>
      <c r="G24" s="81">
        <v>107</v>
      </c>
      <c r="H24" s="19">
        <v>86.9</v>
      </c>
      <c r="I24" s="19">
        <v>98.4</v>
      </c>
      <c r="J24" s="19">
        <v>100.7</v>
      </c>
      <c r="K24" s="19">
        <v>99.1</v>
      </c>
      <c r="L24" s="19">
        <v>104.7</v>
      </c>
      <c r="M24" s="19">
        <v>91.1</v>
      </c>
      <c r="N24" s="19">
        <v>101.4</v>
      </c>
      <c r="O24" s="55">
        <v>446642</v>
      </c>
      <c r="P24" s="55">
        <v>333579</v>
      </c>
      <c r="Q24" s="16">
        <v>390474</v>
      </c>
      <c r="R24" s="16">
        <v>277410</v>
      </c>
      <c r="S24" s="59">
        <v>-4.57566251135144</v>
      </c>
    </row>
    <row r="25" spans="1:19" ht="12">
      <c r="A25" s="27" t="s">
        <v>247</v>
      </c>
      <c r="B25" s="19" t="s">
        <v>271</v>
      </c>
      <c r="C25" s="81">
        <v>0.3</v>
      </c>
      <c r="D25" s="81">
        <v>-0.1</v>
      </c>
      <c r="E25" s="19">
        <v>95.9</v>
      </c>
      <c r="F25" s="16" t="s">
        <v>272</v>
      </c>
      <c r="G25" s="81">
        <v>107.5</v>
      </c>
      <c r="H25" s="19">
        <v>86</v>
      </c>
      <c r="I25" s="19">
        <v>98.5</v>
      </c>
      <c r="J25" s="19">
        <v>100.5</v>
      </c>
      <c r="K25" s="19">
        <v>98.9</v>
      </c>
      <c r="L25" s="19">
        <v>104.7</v>
      </c>
      <c r="M25" s="19">
        <v>91.3</v>
      </c>
      <c r="N25" s="19">
        <v>101.8</v>
      </c>
      <c r="O25" s="55">
        <v>1288534</v>
      </c>
      <c r="P25" s="55">
        <v>548903</v>
      </c>
      <c r="Q25" s="16">
        <v>1121647</v>
      </c>
      <c r="R25" s="16">
        <v>382016</v>
      </c>
      <c r="S25" s="59">
        <v>5.741055982284963</v>
      </c>
    </row>
    <row r="26" spans="1:19" ht="12">
      <c r="A26" s="27" t="s">
        <v>253</v>
      </c>
      <c r="B26" s="19" t="s">
        <v>283</v>
      </c>
      <c r="C26" s="81">
        <v>0.6</v>
      </c>
      <c r="D26" s="81">
        <v>0.8</v>
      </c>
      <c r="E26" s="19">
        <v>98.3</v>
      </c>
      <c r="F26" s="16" t="s">
        <v>284</v>
      </c>
      <c r="G26" s="81">
        <v>110.7</v>
      </c>
      <c r="H26" s="19">
        <v>85.9</v>
      </c>
      <c r="I26" s="19">
        <v>94.2</v>
      </c>
      <c r="J26" s="19">
        <v>100.5</v>
      </c>
      <c r="K26" s="19">
        <v>98.9</v>
      </c>
      <c r="L26" s="19">
        <v>104.7</v>
      </c>
      <c r="M26" s="19">
        <v>90.8</v>
      </c>
      <c r="N26" s="19">
        <v>101.7</v>
      </c>
      <c r="O26" s="55">
        <v>491261</v>
      </c>
      <c r="P26" s="55">
        <v>457317</v>
      </c>
      <c r="Q26" s="16">
        <v>414450</v>
      </c>
      <c r="R26" s="16">
        <v>380507</v>
      </c>
      <c r="S26" s="59">
        <v>16.388267789030646</v>
      </c>
    </row>
    <row r="27" spans="1:19" ht="12">
      <c r="A27" s="27" t="s">
        <v>273</v>
      </c>
      <c r="B27" s="19" t="s">
        <v>307</v>
      </c>
      <c r="C27" s="81">
        <v>-0.2</v>
      </c>
      <c r="D27" s="81">
        <v>0.8</v>
      </c>
      <c r="E27" s="19">
        <v>97.3</v>
      </c>
      <c r="F27" s="16" t="s">
        <v>284</v>
      </c>
      <c r="G27" s="81">
        <v>112.4</v>
      </c>
      <c r="H27" s="19">
        <v>85.6</v>
      </c>
      <c r="I27" s="19">
        <v>92.5</v>
      </c>
      <c r="J27" s="19">
        <v>100.7</v>
      </c>
      <c r="K27" s="19">
        <v>98.9</v>
      </c>
      <c r="L27" s="19">
        <v>104.7</v>
      </c>
      <c r="M27" s="19">
        <v>90.9</v>
      </c>
      <c r="N27" s="19">
        <v>101.8</v>
      </c>
      <c r="O27" s="55">
        <v>581906</v>
      </c>
      <c r="P27" s="55">
        <v>392990</v>
      </c>
      <c r="Q27" s="16">
        <v>496891</v>
      </c>
      <c r="R27" s="16">
        <v>307975</v>
      </c>
      <c r="S27" s="59">
        <f>(R27-R15)/R15*100</f>
        <v>2.0267875185932414</v>
      </c>
    </row>
    <row r="28" spans="1:19" ht="12">
      <c r="A28" s="27"/>
      <c r="B28" s="19"/>
      <c r="C28" s="16"/>
      <c r="D28" s="16"/>
      <c r="E28" s="16"/>
      <c r="F28" s="16"/>
      <c r="G28" s="20"/>
      <c r="H28" s="16"/>
      <c r="I28" s="16"/>
      <c r="J28" s="20"/>
      <c r="K28" s="20"/>
      <c r="L28" s="16"/>
      <c r="M28" s="16"/>
      <c r="N28" s="20"/>
      <c r="O28" s="55"/>
      <c r="P28" s="55"/>
      <c r="Q28" s="16"/>
      <c r="R28" s="16"/>
      <c r="S28" s="82"/>
    </row>
    <row r="29" spans="1:19" ht="12">
      <c r="A29" s="28" t="s">
        <v>22</v>
      </c>
      <c r="B29" s="29" t="s">
        <v>308</v>
      </c>
      <c r="C29" s="70" t="s">
        <v>23</v>
      </c>
      <c r="D29" s="29" t="s">
        <v>23</v>
      </c>
      <c r="E29" s="30">
        <v>-1</v>
      </c>
      <c r="F29" s="70" t="s">
        <v>310</v>
      </c>
      <c r="G29" s="30">
        <v>1.5</v>
      </c>
      <c r="H29" s="30">
        <v>-0.3</v>
      </c>
      <c r="I29" s="30">
        <v>-1.8</v>
      </c>
      <c r="J29" s="30">
        <v>0.2</v>
      </c>
      <c r="K29" s="30">
        <v>0</v>
      </c>
      <c r="L29" s="30">
        <v>0</v>
      </c>
      <c r="M29" s="30">
        <v>0.1</v>
      </c>
      <c r="N29" s="30">
        <v>0.1</v>
      </c>
      <c r="O29" s="30">
        <f>(O27-O26)/O26*100</f>
        <v>18.451495233694512</v>
      </c>
      <c r="P29" s="30">
        <f>(P27-P26)/P26*100</f>
        <v>-14.066172917254333</v>
      </c>
      <c r="Q29" s="30">
        <f>(Q27-Q26)/Q26*100</f>
        <v>19.891663650621304</v>
      </c>
      <c r="R29" s="30">
        <f>(R27-R26)/R26*100</f>
        <v>-19.061935785675427</v>
      </c>
      <c r="S29" s="137" t="s">
        <v>23</v>
      </c>
    </row>
    <row r="30" spans="1:19" ht="22.5">
      <c r="A30" s="33" t="s">
        <v>24</v>
      </c>
      <c r="B30" s="34" t="s">
        <v>309</v>
      </c>
      <c r="C30" s="57" t="s">
        <v>23</v>
      </c>
      <c r="D30" s="34" t="s">
        <v>23</v>
      </c>
      <c r="E30" s="58">
        <v>0.1</v>
      </c>
      <c r="F30" s="57" t="s">
        <v>311</v>
      </c>
      <c r="G30" s="58">
        <v>10.8</v>
      </c>
      <c r="H30" s="58">
        <v>-2.6</v>
      </c>
      <c r="I30" s="58">
        <v>0.1</v>
      </c>
      <c r="J30" s="58">
        <v>-0.9</v>
      </c>
      <c r="K30" s="58">
        <v>2.8</v>
      </c>
      <c r="L30" s="58">
        <v>0.6</v>
      </c>
      <c r="M30" s="58">
        <v>-1.1</v>
      </c>
      <c r="N30" s="58">
        <v>0.6</v>
      </c>
      <c r="O30" s="58">
        <f>(O27-O15)/O15*100</f>
        <v>18.56951904346621</v>
      </c>
      <c r="P30" s="58">
        <f>(P27-P15)/P15*100</f>
        <v>8.141947485154182</v>
      </c>
      <c r="Q30" s="58">
        <f>(Q27-Q15)/Q15*100</f>
        <v>15.764152767649753</v>
      </c>
      <c r="R30" s="57" t="s">
        <v>23</v>
      </c>
      <c r="S30" s="138" t="s">
        <v>23</v>
      </c>
    </row>
    <row r="31" spans="1:19" ht="12">
      <c r="A31" s="36" t="s">
        <v>25</v>
      </c>
      <c r="B31" s="169" t="s">
        <v>223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96"/>
      <c r="O31" s="37" t="s">
        <v>133</v>
      </c>
      <c r="P31" s="37"/>
      <c r="Q31" s="37"/>
      <c r="R31" s="37"/>
      <c r="S31" s="39"/>
    </row>
    <row r="32" spans="1:19" ht="12">
      <c r="A32" s="139" t="s">
        <v>150</v>
      </c>
      <c r="B32" s="129" t="s">
        <v>130</v>
      </c>
      <c r="C32" s="130"/>
      <c r="D32" s="131"/>
      <c r="E32" s="130"/>
      <c r="F32" s="132"/>
      <c r="G32" s="131"/>
      <c r="H32" s="131"/>
      <c r="I32" s="131"/>
      <c r="J32" s="131"/>
      <c r="K32" s="131"/>
      <c r="L32" s="131"/>
      <c r="M32" s="131"/>
      <c r="N32" s="133"/>
      <c r="O32" s="41" t="s">
        <v>132</v>
      </c>
      <c r="P32" s="43"/>
      <c r="Q32" s="41"/>
      <c r="R32" s="43"/>
      <c r="S32" s="140"/>
    </row>
    <row r="33" spans="1:19" ht="12">
      <c r="A33" s="40"/>
      <c r="B33" s="86" t="s">
        <v>71</v>
      </c>
      <c r="C33" s="41"/>
      <c r="D33" s="43"/>
      <c r="E33" s="41"/>
      <c r="F33" s="87"/>
      <c r="G33" s="43"/>
      <c r="H33" s="43"/>
      <c r="I33" s="43"/>
      <c r="J33" s="43"/>
      <c r="K33" s="43"/>
      <c r="L33" s="43"/>
      <c r="M33" s="43"/>
      <c r="N33" s="42"/>
      <c r="O33" s="41" t="s">
        <v>131</v>
      </c>
      <c r="P33" s="43"/>
      <c r="Q33" s="41"/>
      <c r="R33" s="43"/>
      <c r="S33" s="140"/>
    </row>
    <row r="34" spans="1:19" ht="12">
      <c r="A34" s="40"/>
      <c r="B34" s="86" t="s">
        <v>278</v>
      </c>
      <c r="C34" s="41"/>
      <c r="D34" s="43"/>
      <c r="E34" s="41"/>
      <c r="F34" s="87"/>
      <c r="G34" s="43"/>
      <c r="H34" s="43"/>
      <c r="I34" s="43"/>
      <c r="J34" s="43"/>
      <c r="K34" s="43"/>
      <c r="L34" s="43"/>
      <c r="M34" s="43"/>
      <c r="N34" s="42"/>
      <c r="O34" s="41" t="s">
        <v>277</v>
      </c>
      <c r="P34" s="43"/>
      <c r="Q34" s="41"/>
      <c r="R34" s="43"/>
      <c r="S34" s="140"/>
    </row>
    <row r="35" spans="1:19" ht="12">
      <c r="A35" s="141"/>
      <c r="B35" s="134"/>
      <c r="C35" s="135"/>
      <c r="D35" s="135"/>
      <c r="E35" s="135"/>
      <c r="F35" s="134"/>
      <c r="G35" s="135"/>
      <c r="H35" s="135"/>
      <c r="I35" s="135"/>
      <c r="J35" s="135"/>
      <c r="K35" s="135"/>
      <c r="L35" s="135"/>
      <c r="M35" s="135"/>
      <c r="N35" s="128"/>
      <c r="O35" s="41"/>
      <c r="P35" s="43"/>
      <c r="Q35" s="41"/>
      <c r="R35" s="43"/>
      <c r="S35" s="140"/>
    </row>
    <row r="36" spans="1:19" ht="12.75" thickBot="1">
      <c r="A36" s="142"/>
      <c r="B36" s="143"/>
      <c r="C36" s="144"/>
      <c r="D36" s="144"/>
      <c r="E36" s="144"/>
      <c r="F36" s="143"/>
      <c r="G36" s="144"/>
      <c r="H36" s="144"/>
      <c r="I36" s="144"/>
      <c r="J36" s="144"/>
      <c r="K36" s="144"/>
      <c r="L36" s="144"/>
      <c r="M36" s="144"/>
      <c r="N36" s="145"/>
      <c r="O36" s="46"/>
      <c r="P36" s="46"/>
      <c r="Q36" s="48"/>
      <c r="R36" s="46"/>
      <c r="S36" s="146"/>
    </row>
    <row r="38" spans="1:19" ht="21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S38" s="147" t="s">
        <v>199</v>
      </c>
    </row>
    <row r="76" ht="12">
      <c r="A76" s="51"/>
    </row>
    <row r="77" ht="12">
      <c r="A77" s="51"/>
    </row>
  </sheetData>
  <sheetProtection/>
  <mergeCells count="1">
    <mergeCell ref="B31:N31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11" width="8.50390625" style="1" customWidth="1"/>
    <col min="12" max="16384" width="9.00390625" style="1" customWidth="1"/>
  </cols>
  <sheetData>
    <row r="1" spans="1:11" ht="21">
      <c r="A1" s="126" t="s">
        <v>180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15" thickBot="1">
      <c r="K2" s="125" t="s">
        <v>289</v>
      </c>
    </row>
    <row r="3" spans="1:11" ht="12">
      <c r="A3" s="93" t="s">
        <v>140</v>
      </c>
      <c r="B3" s="2" t="s">
        <v>78</v>
      </c>
      <c r="C3" s="2"/>
      <c r="D3" s="2"/>
      <c r="E3" s="2"/>
      <c r="F3" s="2"/>
      <c r="G3" s="2"/>
      <c r="H3" s="2"/>
      <c r="I3" s="2"/>
      <c r="J3" s="2"/>
      <c r="K3" s="5"/>
    </row>
    <row r="4" spans="1:11" ht="12">
      <c r="A4" s="6"/>
      <c r="B4" s="77" t="s">
        <v>79</v>
      </c>
      <c r="C4" s="77"/>
      <c r="D4" s="77"/>
      <c r="E4" s="77"/>
      <c r="F4" s="78"/>
      <c r="G4" s="77" t="s">
        <v>80</v>
      </c>
      <c r="H4" s="77"/>
      <c r="I4" s="77"/>
      <c r="J4" s="77"/>
      <c r="K4" s="79"/>
    </row>
    <row r="5" spans="1:11" ht="12">
      <c r="A5" s="6"/>
      <c r="B5" s="80" t="s">
        <v>81</v>
      </c>
      <c r="C5" s="53"/>
      <c r="D5" s="7" t="s">
        <v>82</v>
      </c>
      <c r="E5" s="7" t="s">
        <v>83</v>
      </c>
      <c r="F5" s="7" t="s">
        <v>84</v>
      </c>
      <c r="G5" s="80" t="s">
        <v>81</v>
      </c>
      <c r="H5" s="64"/>
      <c r="I5" s="7" t="s">
        <v>82</v>
      </c>
      <c r="J5" s="7" t="s">
        <v>83</v>
      </c>
      <c r="K5" s="52" t="s">
        <v>84</v>
      </c>
    </row>
    <row r="6" spans="1:11" ht="12">
      <c r="A6" s="11" t="s">
        <v>9</v>
      </c>
      <c r="B6" s="12" t="s">
        <v>149</v>
      </c>
      <c r="C6" s="12" t="s">
        <v>85</v>
      </c>
      <c r="D6" s="53"/>
      <c r="E6" s="53"/>
      <c r="F6" s="53"/>
      <c r="G6" s="12" t="s">
        <v>149</v>
      </c>
      <c r="H6" s="14" t="s">
        <v>85</v>
      </c>
      <c r="I6" s="53"/>
      <c r="J6" s="53"/>
      <c r="K6" s="54"/>
    </row>
    <row r="7" spans="1:11" ht="12">
      <c r="A7" s="6"/>
      <c r="B7" s="16"/>
      <c r="C7" s="16" t="s">
        <v>49</v>
      </c>
      <c r="D7" s="16"/>
      <c r="E7" s="16"/>
      <c r="F7" s="16"/>
      <c r="G7" s="16"/>
      <c r="H7" s="16" t="s">
        <v>49</v>
      </c>
      <c r="I7" s="16"/>
      <c r="J7" s="16"/>
      <c r="K7" s="17"/>
    </row>
    <row r="8" spans="1:11" s="103" customFormat="1" ht="12">
      <c r="A8" s="100" t="s">
        <v>129</v>
      </c>
      <c r="B8" s="102">
        <v>93.2</v>
      </c>
      <c r="C8" s="101">
        <v>-6.8</v>
      </c>
      <c r="D8" s="102">
        <v>93.2</v>
      </c>
      <c r="E8" s="102">
        <v>99.6</v>
      </c>
      <c r="F8" s="102">
        <v>93.7</v>
      </c>
      <c r="G8" s="101">
        <v>85.8</v>
      </c>
      <c r="H8" s="101">
        <v>-14.2</v>
      </c>
      <c r="I8" s="101">
        <v>85.8</v>
      </c>
      <c r="J8" s="102">
        <v>99.6</v>
      </c>
      <c r="K8" s="104">
        <v>87</v>
      </c>
    </row>
    <row r="9" spans="1:11" s="103" customFormat="1" ht="12">
      <c r="A9" s="100" t="s">
        <v>159</v>
      </c>
      <c r="B9" s="101">
        <v>92</v>
      </c>
      <c r="C9" s="101">
        <v>-1.2875536480686725</v>
      </c>
      <c r="D9" s="101">
        <v>92</v>
      </c>
      <c r="E9" s="102">
        <v>93.7</v>
      </c>
      <c r="F9" s="101">
        <v>92.6</v>
      </c>
      <c r="G9" s="101">
        <v>82.4</v>
      </c>
      <c r="H9" s="101">
        <v>-4</v>
      </c>
      <c r="I9" s="101">
        <v>82.4</v>
      </c>
      <c r="J9" s="102">
        <v>98.1</v>
      </c>
      <c r="K9" s="104">
        <v>83.6</v>
      </c>
    </row>
    <row r="10" spans="1:11" s="103" customFormat="1" ht="12">
      <c r="A10" s="100" t="s">
        <v>175</v>
      </c>
      <c r="B10" s="101">
        <v>95</v>
      </c>
      <c r="C10" s="101">
        <f>(95-B9)/B9*100</f>
        <v>3.260869565217391</v>
      </c>
      <c r="D10" s="101">
        <v>95</v>
      </c>
      <c r="E10" s="101">
        <v>95.6</v>
      </c>
      <c r="F10" s="101">
        <v>95.4</v>
      </c>
      <c r="G10" s="101">
        <v>81.6</v>
      </c>
      <c r="H10" s="101">
        <v>-1</v>
      </c>
      <c r="I10" s="101">
        <v>81.6</v>
      </c>
      <c r="J10" s="102">
        <v>113.5</v>
      </c>
      <c r="K10" s="104">
        <v>85.5</v>
      </c>
    </row>
    <row r="11" spans="1:11" s="103" customFormat="1" ht="12">
      <c r="A11" s="100" t="s">
        <v>203</v>
      </c>
      <c r="B11" s="101">
        <v>100.2</v>
      </c>
      <c r="C11" s="101">
        <v>5.5</v>
      </c>
      <c r="D11" s="101">
        <v>100.2</v>
      </c>
      <c r="E11" s="101">
        <v>95.4</v>
      </c>
      <c r="F11" s="101">
        <v>100.5</v>
      </c>
      <c r="G11" s="101">
        <v>86.5</v>
      </c>
      <c r="H11" s="101">
        <v>6</v>
      </c>
      <c r="I11" s="101">
        <v>86.5</v>
      </c>
      <c r="J11" s="102">
        <v>108</v>
      </c>
      <c r="K11" s="104">
        <v>88.6</v>
      </c>
    </row>
    <row r="12" spans="1:11" s="103" customFormat="1" ht="12">
      <c r="A12" s="100" t="s">
        <v>248</v>
      </c>
      <c r="B12" s="101">
        <v>101.5</v>
      </c>
      <c r="C12" s="101">
        <v>1.3</v>
      </c>
      <c r="D12" s="101">
        <v>101.5</v>
      </c>
      <c r="E12" s="101">
        <v>99.4</v>
      </c>
      <c r="F12" s="101">
        <v>101.9</v>
      </c>
      <c r="G12" s="101">
        <v>87</v>
      </c>
      <c r="H12" s="101">
        <v>0.6</v>
      </c>
      <c r="I12" s="101">
        <v>86.9</v>
      </c>
      <c r="J12" s="102">
        <v>150.7</v>
      </c>
      <c r="K12" s="104">
        <v>91.7</v>
      </c>
    </row>
    <row r="13" spans="1:11" s="103" customFormat="1" ht="12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7"/>
    </row>
    <row r="14" spans="1:11" s="103" customFormat="1" ht="12">
      <c r="A14" s="108" t="s">
        <v>206</v>
      </c>
      <c r="B14" s="101">
        <v>103.2</v>
      </c>
      <c r="C14" s="124">
        <v>3.2</v>
      </c>
      <c r="D14" s="101">
        <v>103.2</v>
      </c>
      <c r="E14" s="101">
        <v>99.3</v>
      </c>
      <c r="F14" s="101">
        <v>103.4</v>
      </c>
      <c r="G14" s="101">
        <v>83.5</v>
      </c>
      <c r="H14" s="101">
        <v>2.4539877300613497</v>
      </c>
      <c r="I14" s="101">
        <v>83.5</v>
      </c>
      <c r="J14" s="101">
        <v>146.4</v>
      </c>
      <c r="K14" s="104">
        <v>83.9</v>
      </c>
    </row>
    <row r="15" spans="1:11" s="103" customFormat="1" ht="12">
      <c r="A15" s="108" t="s">
        <v>208</v>
      </c>
      <c r="B15" s="101">
        <v>100.8</v>
      </c>
      <c r="C15" s="124">
        <v>-2.3</v>
      </c>
      <c r="D15" s="101">
        <v>100.8</v>
      </c>
      <c r="E15" s="101">
        <v>101.3</v>
      </c>
      <c r="F15" s="101">
        <v>101.4</v>
      </c>
      <c r="G15" s="101">
        <v>81.6</v>
      </c>
      <c r="H15" s="101">
        <v>-2.275449101796414</v>
      </c>
      <c r="I15" s="101">
        <v>81.5</v>
      </c>
      <c r="J15" s="101">
        <v>146.8</v>
      </c>
      <c r="K15" s="104">
        <v>85.9</v>
      </c>
    </row>
    <row r="16" spans="1:11" s="103" customFormat="1" ht="12">
      <c r="A16" s="108" t="s">
        <v>212</v>
      </c>
      <c r="B16" s="101">
        <v>100.6</v>
      </c>
      <c r="C16" s="124">
        <v>-0.2</v>
      </c>
      <c r="D16" s="101">
        <v>100.6</v>
      </c>
      <c r="E16" s="101">
        <v>99.4</v>
      </c>
      <c r="F16" s="101">
        <v>101</v>
      </c>
      <c r="G16" s="101">
        <v>78.3</v>
      </c>
      <c r="H16" s="101">
        <v>-4.044117647058821</v>
      </c>
      <c r="I16" s="101">
        <v>78.2</v>
      </c>
      <c r="J16" s="101">
        <v>145.9</v>
      </c>
      <c r="K16" s="104">
        <v>83.5</v>
      </c>
    </row>
    <row r="17" spans="1:11" s="103" customFormat="1" ht="12">
      <c r="A17" s="108" t="s">
        <v>216</v>
      </c>
      <c r="B17" s="101">
        <v>102.5</v>
      </c>
      <c r="C17" s="124">
        <v>1.9</v>
      </c>
      <c r="D17" s="101">
        <v>102.5</v>
      </c>
      <c r="E17" s="101">
        <v>101.3</v>
      </c>
      <c r="F17" s="101">
        <v>102.7</v>
      </c>
      <c r="G17" s="101">
        <v>83.1</v>
      </c>
      <c r="H17" s="101">
        <v>6.130268199233713</v>
      </c>
      <c r="I17" s="101">
        <v>83</v>
      </c>
      <c r="J17" s="101">
        <v>150.7</v>
      </c>
      <c r="K17" s="104">
        <v>89.2</v>
      </c>
    </row>
    <row r="18" spans="1:11" s="103" customFormat="1" ht="12">
      <c r="A18" s="108" t="s">
        <v>219</v>
      </c>
      <c r="B18" s="101">
        <v>99.6</v>
      </c>
      <c r="C18" s="124">
        <v>-2.8</v>
      </c>
      <c r="D18" s="101">
        <v>99.6</v>
      </c>
      <c r="E18" s="101">
        <v>98.5</v>
      </c>
      <c r="F18" s="101">
        <v>100.1</v>
      </c>
      <c r="G18" s="101">
        <v>85.7</v>
      </c>
      <c r="H18" s="101">
        <v>3.128760529482562</v>
      </c>
      <c r="I18" s="101">
        <v>85.6</v>
      </c>
      <c r="J18" s="101">
        <v>144.1</v>
      </c>
      <c r="K18" s="104">
        <v>89.5</v>
      </c>
    </row>
    <row r="19" spans="1:11" s="103" customFormat="1" ht="12">
      <c r="A19" s="108" t="s">
        <v>222</v>
      </c>
      <c r="B19" s="101">
        <v>101.2</v>
      </c>
      <c r="C19" s="124">
        <v>1.6</v>
      </c>
      <c r="D19" s="101">
        <v>101.3</v>
      </c>
      <c r="E19" s="101">
        <v>97.1</v>
      </c>
      <c r="F19" s="101">
        <v>101.6</v>
      </c>
      <c r="G19" s="101">
        <v>87.3</v>
      </c>
      <c r="H19" s="101">
        <v>1.9</v>
      </c>
      <c r="I19" s="101">
        <v>87.2</v>
      </c>
      <c r="J19" s="101">
        <v>151.5</v>
      </c>
      <c r="K19" s="104">
        <v>87.5</v>
      </c>
    </row>
    <row r="20" spans="1:11" s="103" customFormat="1" ht="12">
      <c r="A20" s="108" t="s">
        <v>228</v>
      </c>
      <c r="B20" s="101">
        <v>100</v>
      </c>
      <c r="C20" s="124">
        <v>-1.2</v>
      </c>
      <c r="D20" s="101">
        <v>100</v>
      </c>
      <c r="E20" s="101">
        <v>96</v>
      </c>
      <c r="F20" s="101">
        <v>100.2</v>
      </c>
      <c r="G20" s="101">
        <v>92.5</v>
      </c>
      <c r="H20" s="101">
        <v>5.2</v>
      </c>
      <c r="I20" s="101">
        <v>92.4</v>
      </c>
      <c r="J20" s="101">
        <v>152</v>
      </c>
      <c r="K20" s="104">
        <v>92.6</v>
      </c>
    </row>
    <row r="21" spans="1:11" s="103" customFormat="1" ht="12">
      <c r="A21" s="108" t="s">
        <v>231</v>
      </c>
      <c r="B21" s="101">
        <v>101.1</v>
      </c>
      <c r="C21" s="124">
        <v>1.1</v>
      </c>
      <c r="D21" s="101">
        <v>101.1</v>
      </c>
      <c r="E21" s="101">
        <v>104.9</v>
      </c>
      <c r="F21" s="101">
        <v>101.5</v>
      </c>
      <c r="G21" s="101">
        <v>89.3</v>
      </c>
      <c r="H21" s="101">
        <v>-3.5</v>
      </c>
      <c r="I21" s="101">
        <v>89.2</v>
      </c>
      <c r="J21" s="101">
        <v>157</v>
      </c>
      <c r="K21" s="104">
        <v>98.2</v>
      </c>
    </row>
    <row r="22" spans="1:11" s="103" customFormat="1" ht="12">
      <c r="A22" s="108" t="s">
        <v>235</v>
      </c>
      <c r="B22" s="101">
        <v>101.5</v>
      </c>
      <c r="C22" s="124">
        <v>0.4</v>
      </c>
      <c r="D22" s="101">
        <v>101.5</v>
      </c>
      <c r="E22" s="101">
        <v>99.6</v>
      </c>
      <c r="F22" s="101">
        <v>101.8</v>
      </c>
      <c r="G22" s="101">
        <v>93.1</v>
      </c>
      <c r="H22" s="101">
        <v>4.3</v>
      </c>
      <c r="I22" s="101">
        <v>93.1</v>
      </c>
      <c r="J22" s="101">
        <v>155.9</v>
      </c>
      <c r="K22" s="104">
        <v>99.3</v>
      </c>
    </row>
    <row r="23" spans="1:11" s="103" customFormat="1" ht="12">
      <c r="A23" s="108" t="s">
        <v>237</v>
      </c>
      <c r="B23" s="101">
        <v>102.1</v>
      </c>
      <c r="C23" s="124">
        <v>0.6</v>
      </c>
      <c r="D23" s="101">
        <v>102.1</v>
      </c>
      <c r="E23" s="101">
        <v>97.8</v>
      </c>
      <c r="F23" s="101">
        <v>102.4</v>
      </c>
      <c r="G23" s="101">
        <v>94</v>
      </c>
      <c r="H23" s="101">
        <v>1</v>
      </c>
      <c r="I23" s="101">
        <v>93.9</v>
      </c>
      <c r="J23" s="101">
        <v>156.3</v>
      </c>
      <c r="K23" s="104">
        <v>95.9</v>
      </c>
    </row>
    <row r="24" spans="1:11" s="103" customFormat="1" ht="12">
      <c r="A24" s="108" t="s">
        <v>243</v>
      </c>
      <c r="B24" s="101">
        <v>103.6</v>
      </c>
      <c r="C24" s="124">
        <v>1.5</v>
      </c>
      <c r="D24" s="101">
        <v>103.6</v>
      </c>
      <c r="E24" s="101">
        <v>98.6</v>
      </c>
      <c r="F24" s="101">
        <v>103.8</v>
      </c>
      <c r="G24" s="101">
        <v>93</v>
      </c>
      <c r="H24" s="101">
        <v>-1.1</v>
      </c>
      <c r="I24" s="101">
        <v>92.8</v>
      </c>
      <c r="J24" s="101">
        <v>151.2</v>
      </c>
      <c r="K24" s="104">
        <v>101.1</v>
      </c>
    </row>
    <row r="25" spans="1:11" s="103" customFormat="1" ht="12">
      <c r="A25" s="108" t="s">
        <v>247</v>
      </c>
      <c r="B25" s="101">
        <v>104.9</v>
      </c>
      <c r="C25" s="124">
        <v>1.3</v>
      </c>
      <c r="D25" s="101">
        <v>104.9</v>
      </c>
      <c r="E25" s="101">
        <v>102.3</v>
      </c>
      <c r="F25" s="101">
        <v>105.5</v>
      </c>
      <c r="G25" s="101">
        <v>86.4</v>
      </c>
      <c r="H25" s="101">
        <v>-7.1</v>
      </c>
      <c r="I25" s="101">
        <v>86.3</v>
      </c>
      <c r="J25" s="101">
        <v>155.4</v>
      </c>
      <c r="K25" s="104">
        <v>96</v>
      </c>
    </row>
    <row r="26" spans="1:11" s="103" customFormat="1" ht="12">
      <c r="A26" s="108" t="s">
        <v>275</v>
      </c>
      <c r="B26" s="101">
        <v>105.3</v>
      </c>
      <c r="C26" s="124">
        <v>0.4</v>
      </c>
      <c r="D26" s="101">
        <v>105.4</v>
      </c>
      <c r="E26" s="101">
        <v>105.3</v>
      </c>
      <c r="F26" s="101">
        <v>105.7</v>
      </c>
      <c r="G26" s="101" t="s">
        <v>293</v>
      </c>
      <c r="H26" s="101">
        <v>-0.5</v>
      </c>
      <c r="I26" s="101" t="s">
        <v>294</v>
      </c>
      <c r="J26" s="101" t="s">
        <v>295</v>
      </c>
      <c r="K26" s="104" t="s">
        <v>296</v>
      </c>
    </row>
    <row r="27" spans="1:11" s="103" customFormat="1" ht="12">
      <c r="A27" s="108"/>
      <c r="B27" s="101"/>
      <c r="C27" s="101"/>
      <c r="D27" s="101"/>
      <c r="E27" s="101"/>
      <c r="F27" s="101"/>
      <c r="G27" s="101"/>
      <c r="H27" s="101"/>
      <c r="I27" s="101"/>
      <c r="J27" s="101"/>
      <c r="K27" s="104"/>
    </row>
    <row r="28" spans="1:11" s="103" customFormat="1" ht="24" customHeight="1">
      <c r="A28" s="109" t="s">
        <v>22</v>
      </c>
      <c r="B28" s="97" t="s">
        <v>23</v>
      </c>
      <c r="C28" s="97" t="s">
        <v>23</v>
      </c>
      <c r="D28" s="31">
        <v>0.5</v>
      </c>
      <c r="E28" s="31">
        <v>2.9</v>
      </c>
      <c r="F28" s="31">
        <v>0.2</v>
      </c>
      <c r="G28" s="97" t="s">
        <v>23</v>
      </c>
      <c r="H28" s="97" t="s">
        <v>23</v>
      </c>
      <c r="I28" s="31">
        <v>-0.5</v>
      </c>
      <c r="J28" s="31">
        <v>-6.1</v>
      </c>
      <c r="K28" s="110">
        <v>-4.2</v>
      </c>
    </row>
    <row r="29" spans="1:11" s="103" customFormat="1" ht="24" customHeight="1">
      <c r="A29" s="111" t="s">
        <v>24</v>
      </c>
      <c r="B29" s="112">
        <v>2.2</v>
      </c>
      <c r="C29" s="98" t="s">
        <v>23</v>
      </c>
      <c r="D29" s="112">
        <v>2.2</v>
      </c>
      <c r="E29" s="112">
        <v>5</v>
      </c>
      <c r="F29" s="112">
        <v>2.4</v>
      </c>
      <c r="G29" s="112">
        <v>2.9</v>
      </c>
      <c r="H29" s="98" t="s">
        <v>23</v>
      </c>
      <c r="I29" s="112">
        <v>2.8</v>
      </c>
      <c r="J29" s="112">
        <v>-0.1</v>
      </c>
      <c r="K29" s="113">
        <v>9.7</v>
      </c>
    </row>
    <row r="30" spans="1:11" ht="12">
      <c r="A30" s="36" t="s">
        <v>25</v>
      </c>
      <c r="B30" s="172" t="s">
        <v>297</v>
      </c>
      <c r="C30" s="173"/>
      <c r="D30" s="173"/>
      <c r="E30" s="173"/>
      <c r="F30" s="174"/>
      <c r="G30" s="172" t="s">
        <v>223</v>
      </c>
      <c r="H30" s="173"/>
      <c r="I30" s="173"/>
      <c r="J30" s="173"/>
      <c r="K30" s="197"/>
    </row>
    <row r="31" spans="1:11" ht="12">
      <c r="A31" s="40" t="s">
        <v>150</v>
      </c>
      <c r="B31" s="41" t="s">
        <v>167</v>
      </c>
      <c r="C31" s="43"/>
      <c r="D31" s="41"/>
      <c r="E31" s="43"/>
      <c r="F31" s="41"/>
      <c r="G31" s="43"/>
      <c r="H31" s="43"/>
      <c r="I31" s="43"/>
      <c r="J31" s="43"/>
      <c r="K31" s="44"/>
    </row>
    <row r="32" spans="1:11" ht="12">
      <c r="A32" s="40"/>
      <c r="B32" s="41" t="s">
        <v>163</v>
      </c>
      <c r="C32" s="43"/>
      <c r="D32" s="41"/>
      <c r="E32" s="43"/>
      <c r="F32" s="41"/>
      <c r="G32" s="43"/>
      <c r="H32" s="43"/>
      <c r="I32" s="43"/>
      <c r="J32" s="43"/>
      <c r="K32" s="44"/>
    </row>
    <row r="33" spans="1:11" ht="12.75" thickBot="1">
      <c r="A33" s="45"/>
      <c r="B33" s="165"/>
      <c r="C33" s="46"/>
      <c r="D33" s="48"/>
      <c r="E33" s="46"/>
      <c r="F33" s="48"/>
      <c r="G33" s="46"/>
      <c r="H33" s="46"/>
      <c r="I33" s="46"/>
      <c r="J33" s="46"/>
      <c r="K33" s="49"/>
    </row>
    <row r="35" spans="1:11" ht="2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47" t="s">
        <v>199</v>
      </c>
    </row>
  </sheetData>
  <sheetProtection/>
  <mergeCells count="2">
    <mergeCell ref="G30:K30"/>
    <mergeCell ref="B30:F30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5" width="11.625" style="1" customWidth="1"/>
    <col min="6" max="6" width="9.125" style="1" customWidth="1"/>
    <col min="7" max="7" width="11.625" style="1" customWidth="1"/>
    <col min="8" max="8" width="17.625" style="1" customWidth="1"/>
    <col min="9" max="16384" width="9.00390625" style="1" customWidth="1"/>
  </cols>
  <sheetData>
    <row r="1" spans="1:9" ht="21">
      <c r="A1" s="126" t="s">
        <v>180</v>
      </c>
      <c r="B1" s="127"/>
      <c r="C1" s="127"/>
      <c r="D1" s="127"/>
      <c r="E1" s="127"/>
      <c r="F1" s="127"/>
      <c r="G1" s="127"/>
      <c r="H1" s="127"/>
      <c r="I1" s="148"/>
    </row>
    <row r="2" ht="15" thickBot="1">
      <c r="H2" s="125" t="s">
        <v>291</v>
      </c>
    </row>
    <row r="3" spans="1:8" ht="12">
      <c r="A3" s="93" t="s">
        <v>140</v>
      </c>
      <c r="B3" s="2" t="s">
        <v>86</v>
      </c>
      <c r="C3" s="2"/>
      <c r="D3" s="2"/>
      <c r="E3" s="3"/>
      <c r="F3" s="2" t="s">
        <v>87</v>
      </c>
      <c r="G3" s="3"/>
      <c r="H3" s="76" t="s">
        <v>88</v>
      </c>
    </row>
    <row r="4" spans="1:8" ht="12">
      <c r="A4" s="6"/>
      <c r="B4" s="77" t="s">
        <v>183</v>
      </c>
      <c r="C4" s="78"/>
      <c r="D4" s="7" t="s">
        <v>89</v>
      </c>
      <c r="E4" s="7" t="s">
        <v>90</v>
      </c>
      <c r="F4" s="7" t="s">
        <v>91</v>
      </c>
      <c r="G4" s="7" t="s">
        <v>92</v>
      </c>
      <c r="H4" s="52" t="s">
        <v>158</v>
      </c>
    </row>
    <row r="5" spans="1:8" ht="12">
      <c r="A5" s="11" t="s">
        <v>9</v>
      </c>
      <c r="B5" s="12" t="s">
        <v>93</v>
      </c>
      <c r="C5" s="12" t="s">
        <v>94</v>
      </c>
      <c r="D5" s="53"/>
      <c r="E5" s="53"/>
      <c r="F5" s="53"/>
      <c r="G5" s="53"/>
      <c r="H5" s="54"/>
    </row>
    <row r="6" spans="1:8" ht="12">
      <c r="A6" s="6"/>
      <c r="B6" s="16" t="s">
        <v>182</v>
      </c>
      <c r="C6" s="16" t="s">
        <v>182</v>
      </c>
      <c r="D6" s="16" t="s">
        <v>95</v>
      </c>
      <c r="E6" s="16" t="s">
        <v>95</v>
      </c>
      <c r="F6" s="16" t="s">
        <v>96</v>
      </c>
      <c r="G6" s="16" t="s">
        <v>97</v>
      </c>
      <c r="H6" s="17" t="s">
        <v>95</v>
      </c>
    </row>
    <row r="7" spans="1:8" ht="12">
      <c r="A7" s="18" t="s">
        <v>129</v>
      </c>
      <c r="B7" s="55">
        <v>33127</v>
      </c>
      <c r="C7" s="55">
        <v>21147</v>
      </c>
      <c r="D7" s="16">
        <v>714517</v>
      </c>
      <c r="E7" s="16">
        <v>1996</v>
      </c>
      <c r="F7" s="16">
        <v>201</v>
      </c>
      <c r="G7" s="16">
        <v>3527300</v>
      </c>
      <c r="H7" s="21">
        <v>109625</v>
      </c>
    </row>
    <row r="8" spans="1:8" ht="12">
      <c r="A8" s="18" t="s">
        <v>159</v>
      </c>
      <c r="B8" s="55">
        <v>34015</v>
      </c>
      <c r="C8" s="55">
        <v>21255</v>
      </c>
      <c r="D8" s="16">
        <v>584120</v>
      </c>
      <c r="E8" s="16">
        <v>3452</v>
      </c>
      <c r="F8" s="16">
        <v>190</v>
      </c>
      <c r="G8" s="16">
        <v>4590300</v>
      </c>
      <c r="H8" s="21">
        <v>121300</v>
      </c>
    </row>
    <row r="9" spans="1:8" ht="12">
      <c r="A9" s="18" t="s">
        <v>175</v>
      </c>
      <c r="B9" s="55">
        <v>33452</v>
      </c>
      <c r="C9" s="55">
        <v>21334</v>
      </c>
      <c r="D9" s="16">
        <v>523650</v>
      </c>
      <c r="E9" s="16">
        <v>1417</v>
      </c>
      <c r="F9" s="16">
        <v>117</v>
      </c>
      <c r="G9" s="16">
        <v>2244600</v>
      </c>
      <c r="H9" s="21">
        <v>125812</v>
      </c>
    </row>
    <row r="10" spans="1:8" ht="12">
      <c r="A10" s="18" t="s">
        <v>203</v>
      </c>
      <c r="B10" s="55">
        <v>33367</v>
      </c>
      <c r="C10" s="55">
        <v>20791</v>
      </c>
      <c r="D10" s="16">
        <v>481154</v>
      </c>
      <c r="E10" s="16">
        <v>1170</v>
      </c>
      <c r="F10" s="16">
        <v>72</v>
      </c>
      <c r="G10" s="16">
        <v>1191700</v>
      </c>
      <c r="H10" s="21" t="s">
        <v>300</v>
      </c>
    </row>
    <row r="11" spans="1:8" ht="12">
      <c r="A11" s="18" t="s">
        <v>248</v>
      </c>
      <c r="B11" s="55">
        <v>33138</v>
      </c>
      <c r="C11" s="55">
        <v>20238</v>
      </c>
      <c r="D11" s="16">
        <v>451580</v>
      </c>
      <c r="E11" s="16">
        <v>1506</v>
      </c>
      <c r="F11" s="16">
        <v>118</v>
      </c>
      <c r="G11" s="16">
        <v>2105800</v>
      </c>
      <c r="H11" s="21"/>
    </row>
    <row r="12" spans="1:8" ht="12">
      <c r="A12" s="22"/>
      <c r="B12" s="56"/>
      <c r="C12" s="56"/>
      <c r="D12" s="24"/>
      <c r="E12" s="24"/>
      <c r="F12" s="24"/>
      <c r="G12" s="24"/>
      <c r="H12" s="26"/>
    </row>
    <row r="13" spans="1:8" ht="12">
      <c r="A13" s="27" t="s">
        <v>206</v>
      </c>
      <c r="B13" s="55">
        <v>33353</v>
      </c>
      <c r="C13" s="55">
        <v>19814</v>
      </c>
      <c r="D13" s="16">
        <v>42964</v>
      </c>
      <c r="E13" s="16">
        <v>56</v>
      </c>
      <c r="F13" s="16">
        <v>7</v>
      </c>
      <c r="G13" s="16">
        <v>104400</v>
      </c>
      <c r="H13" s="21">
        <v>11684</v>
      </c>
    </row>
    <row r="14" spans="1:8" ht="12">
      <c r="A14" s="27" t="s">
        <v>208</v>
      </c>
      <c r="B14" s="55">
        <v>33488</v>
      </c>
      <c r="C14" s="55">
        <v>20197</v>
      </c>
      <c r="D14" s="16">
        <v>35166</v>
      </c>
      <c r="E14" s="16">
        <v>24</v>
      </c>
      <c r="F14" s="16">
        <v>11</v>
      </c>
      <c r="G14" s="16">
        <v>108900</v>
      </c>
      <c r="H14" s="21">
        <v>9099</v>
      </c>
    </row>
    <row r="15" spans="1:8" ht="12">
      <c r="A15" s="27" t="s">
        <v>212</v>
      </c>
      <c r="B15" s="55">
        <v>33138</v>
      </c>
      <c r="C15" s="55">
        <v>20238</v>
      </c>
      <c r="D15" s="16">
        <v>40050</v>
      </c>
      <c r="E15" s="16">
        <v>131</v>
      </c>
      <c r="F15" s="16">
        <v>11</v>
      </c>
      <c r="G15" s="16">
        <v>109000</v>
      </c>
      <c r="H15" s="21">
        <v>9599</v>
      </c>
    </row>
    <row r="16" spans="1:8" ht="12">
      <c r="A16" s="27" t="s">
        <v>216</v>
      </c>
      <c r="B16" s="55">
        <v>33929</v>
      </c>
      <c r="C16" s="55">
        <v>20257</v>
      </c>
      <c r="D16" s="16">
        <v>31314</v>
      </c>
      <c r="E16" s="16">
        <v>160</v>
      </c>
      <c r="F16" s="16">
        <v>13</v>
      </c>
      <c r="G16" s="16">
        <v>265500</v>
      </c>
      <c r="H16" s="21">
        <v>9601</v>
      </c>
    </row>
    <row r="17" spans="1:8" ht="12">
      <c r="A17" s="27" t="s">
        <v>219</v>
      </c>
      <c r="B17" s="55">
        <v>33336</v>
      </c>
      <c r="C17" s="55">
        <v>19528</v>
      </c>
      <c r="D17" s="16">
        <v>43011</v>
      </c>
      <c r="E17" s="16">
        <v>147</v>
      </c>
      <c r="F17" s="16">
        <v>9</v>
      </c>
      <c r="G17" s="16">
        <v>121000</v>
      </c>
      <c r="H17" s="21">
        <v>9537</v>
      </c>
    </row>
    <row r="18" spans="1:8" ht="12">
      <c r="A18" s="27" t="s">
        <v>222</v>
      </c>
      <c r="B18" s="55">
        <v>33813</v>
      </c>
      <c r="C18" s="55">
        <v>19286</v>
      </c>
      <c r="D18" s="16">
        <v>48305</v>
      </c>
      <c r="E18" s="16">
        <v>93</v>
      </c>
      <c r="F18" s="16">
        <v>7</v>
      </c>
      <c r="G18" s="16">
        <v>37200</v>
      </c>
      <c r="H18" s="21">
        <v>9477</v>
      </c>
    </row>
    <row r="19" spans="1:8" ht="12">
      <c r="A19" s="27" t="s">
        <v>228</v>
      </c>
      <c r="B19" s="55">
        <v>33400</v>
      </c>
      <c r="C19" s="55">
        <v>19378</v>
      </c>
      <c r="D19" s="16">
        <v>28894</v>
      </c>
      <c r="E19" s="16">
        <v>167</v>
      </c>
      <c r="F19" s="16">
        <v>8</v>
      </c>
      <c r="G19" s="16">
        <v>99100</v>
      </c>
      <c r="H19" s="21">
        <v>9831</v>
      </c>
    </row>
    <row r="20" spans="1:8" ht="12">
      <c r="A20" s="27" t="s">
        <v>231</v>
      </c>
      <c r="B20" s="55">
        <v>33180</v>
      </c>
      <c r="C20" s="55">
        <v>19263</v>
      </c>
      <c r="D20" s="16">
        <v>42468</v>
      </c>
      <c r="E20" s="16">
        <v>257</v>
      </c>
      <c r="F20" s="16">
        <v>19</v>
      </c>
      <c r="G20" s="16">
        <v>646800</v>
      </c>
      <c r="H20" s="21">
        <v>10805</v>
      </c>
    </row>
    <row r="21" spans="1:8" ht="12">
      <c r="A21" s="27" t="s">
        <v>235</v>
      </c>
      <c r="B21" s="55">
        <v>33103</v>
      </c>
      <c r="C21" s="55">
        <v>19920</v>
      </c>
      <c r="D21" s="16">
        <v>34873</v>
      </c>
      <c r="E21" s="16">
        <v>133</v>
      </c>
      <c r="F21" s="16">
        <v>6</v>
      </c>
      <c r="G21" s="16">
        <v>45400</v>
      </c>
      <c r="H21" s="21">
        <v>8698</v>
      </c>
    </row>
    <row r="22" spans="1:8" ht="12">
      <c r="A22" s="27" t="s">
        <v>244</v>
      </c>
      <c r="B22" s="55">
        <v>32910</v>
      </c>
      <c r="C22" s="55">
        <v>19816</v>
      </c>
      <c r="D22" s="16">
        <v>32459</v>
      </c>
      <c r="E22" s="16">
        <v>74</v>
      </c>
      <c r="F22" s="16">
        <v>10</v>
      </c>
      <c r="G22" s="16">
        <v>184800</v>
      </c>
      <c r="H22" s="21">
        <v>9110</v>
      </c>
    </row>
    <row r="23" spans="1:8" ht="12">
      <c r="A23" s="27" t="s">
        <v>243</v>
      </c>
      <c r="B23" s="55">
        <v>33024</v>
      </c>
      <c r="C23" s="55">
        <v>19490</v>
      </c>
      <c r="D23" s="16">
        <v>35425</v>
      </c>
      <c r="E23" s="16">
        <v>194</v>
      </c>
      <c r="F23" s="16">
        <v>9</v>
      </c>
      <c r="G23" s="16">
        <v>259200</v>
      </c>
      <c r="H23" s="21">
        <v>9335</v>
      </c>
    </row>
    <row r="24" spans="1:8" ht="12">
      <c r="A24" s="27" t="s">
        <v>274</v>
      </c>
      <c r="B24" s="55">
        <v>33505</v>
      </c>
      <c r="C24" s="55">
        <v>20006</v>
      </c>
      <c r="D24" s="16">
        <v>36652</v>
      </c>
      <c r="E24" s="16">
        <v>69</v>
      </c>
      <c r="F24" s="16">
        <v>8</v>
      </c>
      <c r="G24" s="16">
        <v>124500</v>
      </c>
      <c r="H24" s="21">
        <v>11867</v>
      </c>
    </row>
    <row r="25" spans="1:8" ht="12">
      <c r="A25" s="27" t="s">
        <v>253</v>
      </c>
      <c r="B25" s="55">
        <v>32756</v>
      </c>
      <c r="C25" s="55">
        <v>19669</v>
      </c>
      <c r="D25" s="16">
        <v>38683</v>
      </c>
      <c r="E25" s="16">
        <v>175</v>
      </c>
      <c r="F25" s="16">
        <v>3</v>
      </c>
      <c r="G25" s="16">
        <v>110000</v>
      </c>
      <c r="H25" s="21">
        <v>10925</v>
      </c>
    </row>
    <row r="26" spans="1:8" ht="12">
      <c r="A26" s="27" t="s">
        <v>273</v>
      </c>
      <c r="B26" s="55"/>
      <c r="C26" s="55"/>
      <c r="D26" s="16">
        <v>32974</v>
      </c>
      <c r="E26" s="16">
        <v>137</v>
      </c>
      <c r="F26" s="16">
        <v>10</v>
      </c>
      <c r="G26" s="16">
        <v>382000</v>
      </c>
      <c r="H26" s="21"/>
    </row>
    <row r="27" spans="1:8" ht="12">
      <c r="A27" s="27"/>
      <c r="B27" s="55"/>
      <c r="C27" s="19"/>
      <c r="D27" s="16"/>
      <c r="E27" s="16"/>
      <c r="F27" s="16"/>
      <c r="G27" s="16"/>
      <c r="H27" s="21"/>
    </row>
    <row r="28" spans="1:8" ht="24" customHeight="1">
      <c r="A28" s="28" t="s">
        <v>22</v>
      </c>
      <c r="B28" s="97">
        <f>+(B25-B24)/B24*100</f>
        <v>-2.235487240710342</v>
      </c>
      <c r="C28" s="97">
        <f>+(C25-C24)/C24*100</f>
        <v>-1.6844946516045185</v>
      </c>
      <c r="D28" s="31">
        <f>+(D26-D25)/D25*100</f>
        <v>-14.758421011813974</v>
      </c>
      <c r="E28" s="31">
        <f>+(E26-E25)/E25*100</f>
        <v>-21.714285714285715</v>
      </c>
      <c r="F28" s="31">
        <f>+(F26-F25)/F25*100</f>
        <v>233.33333333333334</v>
      </c>
      <c r="G28" s="31">
        <f>+(G26-G25)/G25*100</f>
        <v>247.27272727272725</v>
      </c>
      <c r="H28" s="32" t="s">
        <v>23</v>
      </c>
    </row>
    <row r="29" spans="1:8" ht="24" customHeight="1">
      <c r="A29" s="33" t="s">
        <v>24</v>
      </c>
      <c r="B29" s="57">
        <f>+(B25-B13)/B13*100</f>
        <v>-1.7899439330794833</v>
      </c>
      <c r="C29" s="57">
        <f>+(C25-C13)/C13*100</f>
        <v>-0.731805793883113</v>
      </c>
      <c r="D29" s="58">
        <f>+(D26-D14)/D14*100</f>
        <v>-6.233293522152079</v>
      </c>
      <c r="E29" s="58">
        <f>+(E26-E14)/E14*100</f>
        <v>470.8333333333333</v>
      </c>
      <c r="F29" s="58">
        <f>+(F26-F14)/F14*100</f>
        <v>-9.090909090909092</v>
      </c>
      <c r="G29" s="58">
        <f>+(G26-G14)/G14*100</f>
        <v>250.78053259871442</v>
      </c>
      <c r="H29" s="59">
        <v>-5.4</v>
      </c>
    </row>
    <row r="30" spans="1:8" s="120" customFormat="1" ht="12">
      <c r="A30" s="118" t="s">
        <v>25</v>
      </c>
      <c r="B30" s="115" t="s">
        <v>181</v>
      </c>
      <c r="C30" s="116"/>
      <c r="D30" s="115" t="s">
        <v>220</v>
      </c>
      <c r="E30" s="116"/>
      <c r="F30" s="115" t="s">
        <v>98</v>
      </c>
      <c r="G30" s="116"/>
      <c r="H30" s="119" t="s">
        <v>99</v>
      </c>
    </row>
    <row r="31" spans="1:8" s="117" customFormat="1" ht="12" customHeight="1">
      <c r="A31" s="121" t="s">
        <v>166</v>
      </c>
      <c r="B31" s="178" t="s">
        <v>184</v>
      </c>
      <c r="C31" s="201"/>
      <c r="D31" s="178" t="s">
        <v>256</v>
      </c>
      <c r="E31" s="201"/>
      <c r="F31" s="178" t="s">
        <v>186</v>
      </c>
      <c r="G31" s="201"/>
      <c r="H31" s="198" t="s">
        <v>185</v>
      </c>
    </row>
    <row r="32" spans="1:10" s="117" customFormat="1" ht="12" customHeight="1">
      <c r="A32" s="122"/>
      <c r="B32" s="181"/>
      <c r="C32" s="202"/>
      <c r="D32" s="181"/>
      <c r="E32" s="202"/>
      <c r="F32" s="181"/>
      <c r="G32" s="202"/>
      <c r="H32" s="199"/>
      <c r="J32" s="1"/>
    </row>
    <row r="33" spans="1:8" s="117" customFormat="1" ht="12" customHeight="1">
      <c r="A33" s="122"/>
      <c r="B33" s="181"/>
      <c r="C33" s="202"/>
      <c r="D33" s="181"/>
      <c r="E33" s="202"/>
      <c r="F33" s="181"/>
      <c r="G33" s="202"/>
      <c r="H33" s="199"/>
    </row>
    <row r="34" spans="1:8" s="117" customFormat="1" ht="12" customHeight="1">
      <c r="A34" s="122"/>
      <c r="B34" s="181"/>
      <c r="C34" s="202"/>
      <c r="D34" s="181"/>
      <c r="E34" s="202"/>
      <c r="F34" s="181"/>
      <c r="G34" s="202"/>
      <c r="H34" s="199"/>
    </row>
    <row r="35" spans="1:8" s="117" customFormat="1" ht="12" customHeight="1">
      <c r="A35" s="122"/>
      <c r="B35" s="181"/>
      <c r="C35" s="202"/>
      <c r="D35" s="181"/>
      <c r="E35" s="202"/>
      <c r="F35" s="181"/>
      <c r="G35" s="202"/>
      <c r="H35" s="199"/>
    </row>
    <row r="36" spans="1:8" s="117" customFormat="1" ht="12" customHeight="1" thickBot="1">
      <c r="A36" s="123"/>
      <c r="B36" s="184"/>
      <c r="C36" s="203"/>
      <c r="D36" s="184"/>
      <c r="E36" s="203"/>
      <c r="F36" s="184"/>
      <c r="G36" s="203"/>
      <c r="H36" s="200"/>
    </row>
    <row r="38" spans="1:9" ht="21">
      <c r="A38" s="126"/>
      <c r="B38" s="127"/>
      <c r="C38" s="127"/>
      <c r="D38" s="127"/>
      <c r="E38" s="127"/>
      <c r="F38" s="127"/>
      <c r="G38" s="127"/>
      <c r="H38" s="147" t="s">
        <v>199</v>
      </c>
      <c r="I38" s="127"/>
    </row>
  </sheetData>
  <sheetProtection/>
  <mergeCells count="4">
    <mergeCell ref="H31:H36"/>
    <mergeCell ref="B31:C36"/>
    <mergeCell ref="D31:E36"/>
    <mergeCell ref="F31:G36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12.625" style="1" customWidth="1"/>
    <col min="3" max="3" width="13.00390625" style="1" customWidth="1"/>
    <col min="4" max="4" width="9.625" style="1" customWidth="1"/>
    <col min="5" max="5" width="8.625" style="1" customWidth="1"/>
    <col min="6" max="6" width="9.625" style="1" customWidth="1"/>
    <col min="7" max="7" width="10.625" style="1" customWidth="1"/>
    <col min="8" max="8" width="8.625" style="1" customWidth="1"/>
    <col min="9" max="9" width="12.625" style="1" customWidth="1"/>
    <col min="10" max="16384" width="9.00390625" style="1" customWidth="1"/>
  </cols>
  <sheetData>
    <row r="1" spans="1:9" s="148" customFormat="1" ht="21">
      <c r="A1" s="126" t="s">
        <v>180</v>
      </c>
      <c r="B1" s="127"/>
      <c r="C1" s="127"/>
      <c r="D1" s="127"/>
      <c r="E1" s="127"/>
      <c r="F1" s="127"/>
      <c r="G1" s="127"/>
      <c r="H1" s="127"/>
      <c r="I1" s="127"/>
    </row>
    <row r="2" s="148" customFormat="1" ht="15" thickBot="1">
      <c r="I2" s="125" t="s">
        <v>290</v>
      </c>
    </row>
    <row r="3" spans="1:9" ht="12">
      <c r="A3" s="93" t="s">
        <v>140</v>
      </c>
      <c r="B3" s="62" t="s">
        <v>100</v>
      </c>
      <c r="C3" s="167" t="s">
        <v>245</v>
      </c>
      <c r="D3" s="2" t="s">
        <v>101</v>
      </c>
      <c r="E3" s="2"/>
      <c r="F3" s="3"/>
      <c r="G3" s="62" t="s">
        <v>102</v>
      </c>
      <c r="H3" s="2" t="s">
        <v>103</v>
      </c>
      <c r="I3" s="5"/>
    </row>
    <row r="4" spans="1:9" ht="12">
      <c r="A4" s="6"/>
      <c r="B4" s="7" t="s">
        <v>104</v>
      </c>
      <c r="C4" s="155" t="s">
        <v>239</v>
      </c>
      <c r="D4" s="7" t="s">
        <v>105</v>
      </c>
      <c r="E4" s="7" t="s">
        <v>151</v>
      </c>
      <c r="F4" s="7" t="s">
        <v>152</v>
      </c>
      <c r="G4" s="7" t="s">
        <v>106</v>
      </c>
      <c r="H4" s="7" t="s">
        <v>105</v>
      </c>
      <c r="I4" s="52" t="s">
        <v>107</v>
      </c>
    </row>
    <row r="5" spans="1:9" ht="12">
      <c r="A5" s="11" t="s">
        <v>9</v>
      </c>
      <c r="B5" s="12" t="s">
        <v>108</v>
      </c>
      <c r="C5" s="156" t="s">
        <v>201</v>
      </c>
      <c r="D5" s="53"/>
      <c r="E5" s="53"/>
      <c r="F5" s="53"/>
      <c r="G5" s="53"/>
      <c r="H5" s="53"/>
      <c r="I5" s="54"/>
    </row>
    <row r="6" spans="1:9" ht="12">
      <c r="A6" s="6"/>
      <c r="B6" s="16" t="s">
        <v>109</v>
      </c>
      <c r="C6" s="157" t="s">
        <v>110</v>
      </c>
      <c r="D6" s="16" t="s">
        <v>96</v>
      </c>
      <c r="E6" s="16" t="s">
        <v>20</v>
      </c>
      <c r="F6" s="16" t="s">
        <v>20</v>
      </c>
      <c r="G6" s="16" t="s">
        <v>109</v>
      </c>
      <c r="H6" s="16" t="s">
        <v>96</v>
      </c>
      <c r="I6" s="17" t="s">
        <v>111</v>
      </c>
    </row>
    <row r="7" spans="1:9" ht="12">
      <c r="A7" s="18" t="s">
        <v>129</v>
      </c>
      <c r="B7" s="63">
        <v>45125</v>
      </c>
      <c r="C7" s="158">
        <v>422893</v>
      </c>
      <c r="D7" s="64">
        <v>5252</v>
      </c>
      <c r="E7" s="64">
        <v>75</v>
      </c>
      <c r="F7" s="64">
        <v>6579</v>
      </c>
      <c r="G7" s="64">
        <v>817534</v>
      </c>
      <c r="H7" s="20">
        <v>612</v>
      </c>
      <c r="I7" s="17">
        <v>2094722</v>
      </c>
    </row>
    <row r="8" spans="1:9" ht="12">
      <c r="A8" s="18" t="s">
        <v>159</v>
      </c>
      <c r="B8" s="63">
        <v>43731</v>
      </c>
      <c r="C8" s="158">
        <v>425760</v>
      </c>
      <c r="D8" s="64">
        <v>5082</v>
      </c>
      <c r="E8" s="64">
        <v>98</v>
      </c>
      <c r="F8" s="64">
        <v>6380</v>
      </c>
      <c r="G8" s="64">
        <v>822575</v>
      </c>
      <c r="H8" s="20">
        <v>476</v>
      </c>
      <c r="I8" s="17">
        <v>1714311</v>
      </c>
    </row>
    <row r="9" spans="1:9" ht="12">
      <c r="A9" s="18" t="s">
        <v>175</v>
      </c>
      <c r="B9" s="63">
        <v>43188</v>
      </c>
      <c r="C9" s="159">
        <v>377488</v>
      </c>
      <c r="D9" s="64">
        <v>5303</v>
      </c>
      <c r="E9" s="64">
        <v>94</v>
      </c>
      <c r="F9" s="64">
        <v>6643</v>
      </c>
      <c r="G9" s="64">
        <v>825973</v>
      </c>
      <c r="H9" s="20">
        <v>491</v>
      </c>
      <c r="I9" s="17">
        <v>1562936</v>
      </c>
    </row>
    <row r="10" spans="1:9" ht="12">
      <c r="A10" s="18" t="s">
        <v>203</v>
      </c>
      <c r="B10" s="63">
        <v>41416</v>
      </c>
      <c r="C10" s="159">
        <v>379521</v>
      </c>
      <c r="D10" s="64">
        <v>5197</v>
      </c>
      <c r="E10" s="64">
        <v>78</v>
      </c>
      <c r="F10" s="64">
        <v>6554</v>
      </c>
      <c r="G10" s="64">
        <v>827756</v>
      </c>
      <c r="H10" s="20">
        <v>504</v>
      </c>
      <c r="I10" s="17">
        <v>1149886</v>
      </c>
    </row>
    <row r="11" spans="1:9" ht="12">
      <c r="A11" s="18" t="s">
        <v>248</v>
      </c>
      <c r="B11" s="63">
        <v>40854</v>
      </c>
      <c r="C11" s="159"/>
      <c r="D11" s="64">
        <v>4961</v>
      </c>
      <c r="E11" s="64">
        <v>75</v>
      </c>
      <c r="F11" s="64">
        <v>6284</v>
      </c>
      <c r="G11" s="64">
        <v>834399</v>
      </c>
      <c r="H11" s="20"/>
      <c r="I11" s="17"/>
    </row>
    <row r="12" spans="1:9" ht="12">
      <c r="A12" s="22"/>
      <c r="B12" s="67"/>
      <c r="C12" s="160"/>
      <c r="D12" s="53"/>
      <c r="E12" s="53"/>
      <c r="F12" s="53"/>
      <c r="G12" s="53"/>
      <c r="H12" s="68"/>
      <c r="I12" s="69"/>
    </row>
    <row r="13" spans="1:12" ht="12">
      <c r="A13" s="27" t="s">
        <v>208</v>
      </c>
      <c r="B13" s="63">
        <v>3143</v>
      </c>
      <c r="C13" s="162">
        <v>331105</v>
      </c>
      <c r="D13" s="64">
        <v>433</v>
      </c>
      <c r="E13" s="64">
        <v>3</v>
      </c>
      <c r="F13" s="64">
        <v>556</v>
      </c>
      <c r="G13" s="64">
        <v>830017</v>
      </c>
      <c r="H13" s="20">
        <v>26</v>
      </c>
      <c r="I13" s="17">
        <v>49663</v>
      </c>
      <c r="K13" s="168"/>
      <c r="L13" s="87"/>
    </row>
    <row r="14" spans="1:12" ht="12">
      <c r="A14" s="27" t="s">
        <v>212</v>
      </c>
      <c r="B14" s="63">
        <v>6687</v>
      </c>
      <c r="C14" s="162">
        <v>342990</v>
      </c>
      <c r="D14" s="64">
        <v>378</v>
      </c>
      <c r="E14" s="64">
        <v>7</v>
      </c>
      <c r="F14" s="64">
        <v>497</v>
      </c>
      <c r="G14" s="64">
        <v>827986</v>
      </c>
      <c r="H14" s="20">
        <v>18</v>
      </c>
      <c r="I14" s="17">
        <v>71771</v>
      </c>
      <c r="K14" s="168"/>
      <c r="L14" s="87"/>
    </row>
    <row r="15" spans="1:12" ht="12">
      <c r="A15" s="27" t="s">
        <v>216</v>
      </c>
      <c r="B15" s="63">
        <v>3343</v>
      </c>
      <c r="C15" s="162">
        <v>350352</v>
      </c>
      <c r="D15" s="64">
        <v>292</v>
      </c>
      <c r="E15" s="64">
        <v>3</v>
      </c>
      <c r="F15" s="64">
        <v>370</v>
      </c>
      <c r="G15" s="64">
        <v>829986</v>
      </c>
      <c r="H15" s="20">
        <v>56</v>
      </c>
      <c r="I15" s="17">
        <v>68974</v>
      </c>
      <c r="K15" s="168"/>
      <c r="L15" s="87"/>
    </row>
    <row r="16" spans="1:12" ht="12">
      <c r="A16" s="27" t="s">
        <v>219</v>
      </c>
      <c r="B16" s="63">
        <v>3132</v>
      </c>
      <c r="C16" s="162">
        <v>357316</v>
      </c>
      <c r="D16" s="64">
        <v>387</v>
      </c>
      <c r="E16" s="64">
        <v>8</v>
      </c>
      <c r="F16" s="64">
        <v>485</v>
      </c>
      <c r="G16" s="64">
        <v>830664</v>
      </c>
      <c r="H16" s="20">
        <v>55</v>
      </c>
      <c r="I16" s="17">
        <v>17792</v>
      </c>
      <c r="K16" s="168"/>
      <c r="L16" s="87"/>
    </row>
    <row r="17" spans="1:12" ht="12">
      <c r="A17" s="27" t="s">
        <v>222</v>
      </c>
      <c r="B17" s="63">
        <v>3744</v>
      </c>
      <c r="C17" s="162">
        <v>367208</v>
      </c>
      <c r="D17" s="64">
        <v>357</v>
      </c>
      <c r="E17" s="64">
        <v>1</v>
      </c>
      <c r="F17" s="64">
        <v>435</v>
      </c>
      <c r="G17" s="16">
        <v>831789</v>
      </c>
      <c r="H17" s="20">
        <v>37</v>
      </c>
      <c r="I17" s="17">
        <v>117457</v>
      </c>
      <c r="K17" s="168"/>
      <c r="L17" s="87"/>
    </row>
    <row r="18" spans="1:12" ht="12">
      <c r="A18" s="27" t="s">
        <v>228</v>
      </c>
      <c r="B18" s="63">
        <v>3781</v>
      </c>
      <c r="C18" s="162">
        <v>374588</v>
      </c>
      <c r="D18" s="64">
        <v>359</v>
      </c>
      <c r="E18" s="64">
        <v>4</v>
      </c>
      <c r="F18" s="64">
        <v>445</v>
      </c>
      <c r="G18" s="64">
        <v>833501</v>
      </c>
      <c r="H18" s="20">
        <v>25</v>
      </c>
      <c r="I18" s="17">
        <v>19833</v>
      </c>
      <c r="K18" s="168"/>
      <c r="L18" s="87"/>
    </row>
    <row r="19" spans="1:12" ht="12">
      <c r="A19" s="27" t="s">
        <v>231</v>
      </c>
      <c r="B19" s="63">
        <v>2474</v>
      </c>
      <c r="C19" s="162">
        <v>378525</v>
      </c>
      <c r="D19" s="64">
        <v>468</v>
      </c>
      <c r="E19" s="64">
        <v>8</v>
      </c>
      <c r="F19" s="64">
        <v>641</v>
      </c>
      <c r="G19" s="64">
        <v>833394</v>
      </c>
      <c r="H19" s="20">
        <v>20</v>
      </c>
      <c r="I19" s="17">
        <v>19783</v>
      </c>
      <c r="K19" s="168"/>
      <c r="L19" s="87"/>
    </row>
    <row r="20" spans="1:12" ht="12">
      <c r="A20" s="27" t="s">
        <v>235</v>
      </c>
      <c r="B20" s="63">
        <v>3818</v>
      </c>
      <c r="C20" s="162">
        <v>96741</v>
      </c>
      <c r="D20" s="64">
        <v>404</v>
      </c>
      <c r="E20" s="64">
        <v>11</v>
      </c>
      <c r="F20" s="64">
        <v>480</v>
      </c>
      <c r="G20" s="64">
        <v>835169</v>
      </c>
      <c r="H20" s="20">
        <v>33</v>
      </c>
      <c r="I20" s="17">
        <v>33461</v>
      </c>
      <c r="K20" s="168"/>
      <c r="L20" s="87"/>
    </row>
    <row r="21" spans="1:12" ht="12">
      <c r="A21" s="27" t="s">
        <v>237</v>
      </c>
      <c r="B21" s="63">
        <v>3055</v>
      </c>
      <c r="C21" s="162">
        <v>349719</v>
      </c>
      <c r="D21" s="64">
        <v>433</v>
      </c>
      <c r="E21" s="64">
        <v>7</v>
      </c>
      <c r="F21" s="64">
        <v>533</v>
      </c>
      <c r="G21" s="64">
        <v>835394</v>
      </c>
      <c r="H21" s="20">
        <v>45</v>
      </c>
      <c r="I21" s="17">
        <v>106885</v>
      </c>
      <c r="K21" s="168"/>
      <c r="L21" s="87"/>
    </row>
    <row r="22" spans="1:12" ht="12">
      <c r="A22" s="27" t="s">
        <v>243</v>
      </c>
      <c r="B22" s="63">
        <v>2969</v>
      </c>
      <c r="C22" s="162">
        <v>369152</v>
      </c>
      <c r="D22" s="64">
        <v>461</v>
      </c>
      <c r="E22" s="64">
        <v>15</v>
      </c>
      <c r="F22" s="64">
        <v>568</v>
      </c>
      <c r="G22" s="64">
        <v>835189</v>
      </c>
      <c r="H22" s="20" t="s">
        <v>254</v>
      </c>
      <c r="I22" s="17" t="s">
        <v>255</v>
      </c>
      <c r="K22" s="168"/>
      <c r="L22" s="87"/>
    </row>
    <row r="23" spans="1:12" ht="12">
      <c r="A23" s="27" t="s">
        <v>247</v>
      </c>
      <c r="B23" s="63">
        <v>2287</v>
      </c>
      <c r="C23" s="162">
        <v>379449</v>
      </c>
      <c r="D23" s="64">
        <v>530</v>
      </c>
      <c r="E23" s="64">
        <v>3</v>
      </c>
      <c r="F23" s="64">
        <v>680</v>
      </c>
      <c r="G23" s="64">
        <v>834399</v>
      </c>
      <c r="H23" s="20" t="s">
        <v>268</v>
      </c>
      <c r="I23" s="17" t="s">
        <v>269</v>
      </c>
      <c r="K23" s="168"/>
      <c r="L23" s="87"/>
    </row>
    <row r="24" spans="1:12" ht="12">
      <c r="A24" s="27" t="s">
        <v>275</v>
      </c>
      <c r="B24" s="63">
        <v>2302</v>
      </c>
      <c r="C24" s="162">
        <v>386157</v>
      </c>
      <c r="D24" s="64">
        <v>388</v>
      </c>
      <c r="E24" s="64">
        <v>0</v>
      </c>
      <c r="F24" s="64">
        <v>496</v>
      </c>
      <c r="G24" s="64">
        <v>834462</v>
      </c>
      <c r="H24" s="20" t="s">
        <v>281</v>
      </c>
      <c r="I24" s="17" t="s">
        <v>282</v>
      </c>
      <c r="K24" s="168"/>
      <c r="L24" s="87"/>
    </row>
    <row r="25" spans="1:12" ht="12">
      <c r="A25" s="27" t="s">
        <v>273</v>
      </c>
      <c r="B25" s="63">
        <v>3160</v>
      </c>
      <c r="C25" s="162">
        <v>390993</v>
      </c>
      <c r="D25" s="64">
        <v>408</v>
      </c>
      <c r="E25" s="64">
        <v>5</v>
      </c>
      <c r="F25" s="64">
        <v>512</v>
      </c>
      <c r="G25" s="64">
        <v>834660</v>
      </c>
      <c r="H25" s="20" t="s">
        <v>312</v>
      </c>
      <c r="I25" s="17" t="s">
        <v>313</v>
      </c>
      <c r="K25" s="168"/>
      <c r="L25" s="87"/>
    </row>
    <row r="26" spans="1:9" ht="12">
      <c r="A26" s="27"/>
      <c r="B26" s="63"/>
      <c r="C26" s="161"/>
      <c r="D26" s="64"/>
      <c r="E26" s="64"/>
      <c r="F26" s="64"/>
      <c r="G26" s="64"/>
      <c r="H26" s="65"/>
      <c r="I26" s="66"/>
    </row>
    <row r="27" spans="1:9" ht="24" customHeight="1">
      <c r="A27" s="28" t="s">
        <v>22</v>
      </c>
      <c r="B27" s="70">
        <f aca="true" t="shared" si="0" ref="B27:G27">(B25-B24)/B24*100</f>
        <v>37.27193744569939</v>
      </c>
      <c r="C27" s="70">
        <f>(C25-C24)/C24*100</f>
        <v>1.2523403693316448</v>
      </c>
      <c r="D27" s="70">
        <f t="shared" si="0"/>
        <v>5.154639175257731</v>
      </c>
      <c r="E27" s="70" t="s">
        <v>306</v>
      </c>
      <c r="F27" s="70">
        <f t="shared" si="0"/>
        <v>3.225806451612903</v>
      </c>
      <c r="G27" s="70">
        <f t="shared" si="0"/>
        <v>0.02372786298237667</v>
      </c>
      <c r="H27" s="70">
        <v>-18.8</v>
      </c>
      <c r="I27" s="95">
        <v>-42.1</v>
      </c>
    </row>
    <row r="28" spans="1:9" ht="24" customHeight="1">
      <c r="A28" s="33" t="s">
        <v>24</v>
      </c>
      <c r="B28" s="58">
        <f aca="true" t="shared" si="1" ref="B28:G28">(B25-B13)/B13*100</f>
        <v>0.5408845052497614</v>
      </c>
      <c r="C28" s="58">
        <f>(C25-C13)/C13*100</f>
        <v>18.08731369203123</v>
      </c>
      <c r="D28" s="58">
        <f t="shared" si="1"/>
        <v>-5.773672055427252</v>
      </c>
      <c r="E28" s="58">
        <f>(E25-E13)/E13*100</f>
        <v>66.66666666666666</v>
      </c>
      <c r="F28" s="58">
        <f t="shared" si="1"/>
        <v>-7.913669064748201</v>
      </c>
      <c r="G28" s="58">
        <f t="shared" si="1"/>
        <v>0.5593861330551061</v>
      </c>
      <c r="H28" s="58">
        <f>(26-H13)/H13*100</f>
        <v>0</v>
      </c>
      <c r="I28" s="114">
        <f>(85083-I13)/I13*100</f>
        <v>71.32070152830075</v>
      </c>
    </row>
    <row r="29" spans="1:9" ht="22.5">
      <c r="A29" s="71" t="s">
        <v>25</v>
      </c>
      <c r="B29" s="94" t="s">
        <v>112</v>
      </c>
      <c r="C29" s="163" t="s">
        <v>173</v>
      </c>
      <c r="D29" s="72" t="s">
        <v>172</v>
      </c>
      <c r="E29" s="72"/>
      <c r="F29" s="73"/>
      <c r="G29" s="74" t="s">
        <v>165</v>
      </c>
      <c r="H29" s="72" t="s">
        <v>138</v>
      </c>
      <c r="I29" s="75"/>
    </row>
    <row r="30" spans="1:11" ht="12.75" customHeight="1">
      <c r="A30" s="40" t="s">
        <v>150</v>
      </c>
      <c r="B30" s="204" t="s">
        <v>187</v>
      </c>
      <c r="C30" s="210" t="s">
        <v>240</v>
      </c>
      <c r="D30" s="188" t="s">
        <v>299</v>
      </c>
      <c r="E30" s="188"/>
      <c r="F30" s="189"/>
      <c r="G30" s="204" t="s">
        <v>188</v>
      </c>
      <c r="H30" s="187" t="s">
        <v>270</v>
      </c>
      <c r="I30" s="207"/>
      <c r="K30" s="164" t="s">
        <v>298</v>
      </c>
    </row>
    <row r="31" spans="1:11" ht="12.75" customHeight="1">
      <c r="A31" s="40"/>
      <c r="B31" s="205"/>
      <c r="C31" s="211"/>
      <c r="D31" s="191"/>
      <c r="E31" s="191"/>
      <c r="F31" s="192"/>
      <c r="G31" s="205"/>
      <c r="H31" s="190"/>
      <c r="I31" s="208"/>
      <c r="K31" s="164"/>
    </row>
    <row r="32" spans="1:9" ht="12.75" customHeight="1">
      <c r="A32" s="40"/>
      <c r="B32" s="205"/>
      <c r="C32" s="211"/>
      <c r="D32" s="191"/>
      <c r="E32" s="191"/>
      <c r="F32" s="192"/>
      <c r="G32" s="205"/>
      <c r="H32" s="190"/>
      <c r="I32" s="208"/>
    </row>
    <row r="33" spans="1:9" ht="12.75" customHeight="1">
      <c r="A33" s="40"/>
      <c r="B33" s="205"/>
      <c r="C33" s="211"/>
      <c r="D33" s="191"/>
      <c r="E33" s="191"/>
      <c r="F33" s="192"/>
      <c r="G33" s="205"/>
      <c r="H33" s="190"/>
      <c r="I33" s="208"/>
    </row>
    <row r="34" spans="1:9" ht="12.75" customHeight="1" thickBot="1">
      <c r="A34" s="45"/>
      <c r="B34" s="206"/>
      <c r="C34" s="212"/>
      <c r="D34" s="194"/>
      <c r="E34" s="194"/>
      <c r="F34" s="195"/>
      <c r="G34" s="206"/>
      <c r="H34" s="193"/>
      <c r="I34" s="209"/>
    </row>
    <row r="35" spans="1:3" ht="12">
      <c r="A35" s="166"/>
      <c r="C35" s="127"/>
    </row>
    <row r="36" spans="1:10" ht="21">
      <c r="A36" s="126"/>
      <c r="B36" s="127"/>
      <c r="D36" s="127"/>
      <c r="E36" s="127"/>
      <c r="F36" s="127"/>
      <c r="G36" s="127"/>
      <c r="I36" s="147" t="s">
        <v>199</v>
      </c>
      <c r="J36" s="127"/>
    </row>
    <row r="74" ht="12">
      <c r="A74" s="51"/>
    </row>
    <row r="75" ht="12">
      <c r="A75" s="51"/>
    </row>
  </sheetData>
  <sheetProtection/>
  <mergeCells count="5">
    <mergeCell ref="B30:B34"/>
    <mergeCell ref="D30:F34"/>
    <mergeCell ref="H30:I34"/>
    <mergeCell ref="G30:G34"/>
    <mergeCell ref="C30:C34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18.625" style="1" customWidth="1"/>
    <col min="3" max="3" width="9.50390625" style="1" customWidth="1"/>
    <col min="4" max="5" width="11.625" style="1" customWidth="1"/>
    <col min="6" max="6" width="9.50390625" style="1" customWidth="1"/>
    <col min="7" max="8" width="12.625" style="1" customWidth="1"/>
    <col min="9" max="10" width="9.375" style="1" bestFit="1" customWidth="1"/>
    <col min="11" max="16384" width="9.00390625" style="1" customWidth="1"/>
  </cols>
  <sheetData>
    <row r="1" spans="1:8" s="148" customFormat="1" ht="21">
      <c r="A1" s="126" t="s">
        <v>180</v>
      </c>
      <c r="B1" s="127"/>
      <c r="C1" s="127"/>
      <c r="D1" s="127"/>
      <c r="E1" s="127"/>
      <c r="F1" s="127"/>
      <c r="G1" s="127"/>
      <c r="H1" s="127"/>
    </row>
    <row r="2" s="148" customFormat="1" ht="15" thickBot="1">
      <c r="H2" s="125" t="s">
        <v>292</v>
      </c>
    </row>
    <row r="3" spans="1:8" ht="12">
      <c r="A3" s="93" t="s">
        <v>140</v>
      </c>
      <c r="B3" s="4" t="s">
        <v>113</v>
      </c>
      <c r="C3" s="2" t="s">
        <v>238</v>
      </c>
      <c r="D3" s="3"/>
      <c r="E3" s="2" t="s">
        <v>114</v>
      </c>
      <c r="F3" s="3"/>
      <c r="G3" s="2" t="s">
        <v>115</v>
      </c>
      <c r="H3" s="5"/>
    </row>
    <row r="4" spans="1:8" ht="12">
      <c r="A4" s="6"/>
      <c r="B4" s="7" t="s">
        <v>116</v>
      </c>
      <c r="C4" s="7" t="s">
        <v>117</v>
      </c>
      <c r="D4" s="7" t="s">
        <v>153</v>
      </c>
      <c r="E4" s="7" t="s">
        <v>118</v>
      </c>
      <c r="F4" s="7" t="s">
        <v>117</v>
      </c>
      <c r="G4" s="7" t="s">
        <v>119</v>
      </c>
      <c r="H4" s="52" t="s">
        <v>120</v>
      </c>
    </row>
    <row r="5" spans="1:8" ht="12">
      <c r="A5" s="11" t="s">
        <v>9</v>
      </c>
      <c r="B5" s="53"/>
      <c r="C5" s="12" t="s">
        <v>121</v>
      </c>
      <c r="D5" s="12" t="s">
        <v>122</v>
      </c>
      <c r="E5" s="53"/>
      <c r="F5" s="12" t="s">
        <v>121</v>
      </c>
      <c r="G5" s="53"/>
      <c r="H5" s="54"/>
    </row>
    <row r="6" spans="1:8" ht="12">
      <c r="A6" s="6"/>
      <c r="B6" s="16" t="s">
        <v>95</v>
      </c>
      <c r="C6" s="16" t="s">
        <v>123</v>
      </c>
      <c r="D6" s="16" t="s">
        <v>95</v>
      </c>
      <c r="E6" s="16" t="s">
        <v>124</v>
      </c>
      <c r="F6" s="16" t="s">
        <v>123</v>
      </c>
      <c r="G6" s="16" t="s">
        <v>125</v>
      </c>
      <c r="H6" s="17" t="s">
        <v>125</v>
      </c>
    </row>
    <row r="7" spans="1:8" ht="12">
      <c r="A7" s="18" t="s">
        <v>21</v>
      </c>
      <c r="B7" s="55">
        <v>264241</v>
      </c>
      <c r="C7" s="55">
        <v>1833</v>
      </c>
      <c r="D7" s="16">
        <v>244986</v>
      </c>
      <c r="E7" s="16">
        <v>8704</v>
      </c>
      <c r="F7" s="16">
        <v>996</v>
      </c>
      <c r="G7" s="16">
        <v>2117709</v>
      </c>
      <c r="H7" s="21">
        <v>4969115</v>
      </c>
    </row>
    <row r="8" spans="1:8" ht="12">
      <c r="A8" s="18" t="s">
        <v>129</v>
      </c>
      <c r="B8" s="55">
        <v>332064</v>
      </c>
      <c r="C8" s="55">
        <v>1612</v>
      </c>
      <c r="D8" s="16">
        <v>222757</v>
      </c>
      <c r="E8" s="16">
        <v>8344</v>
      </c>
      <c r="F8" s="16">
        <v>918</v>
      </c>
      <c r="G8" s="16">
        <v>2103447</v>
      </c>
      <c r="H8" s="21">
        <v>4769261</v>
      </c>
    </row>
    <row r="9" spans="1:8" ht="12">
      <c r="A9" s="18" t="s">
        <v>159</v>
      </c>
      <c r="B9" s="55">
        <v>306478</v>
      </c>
      <c r="C9" s="55">
        <v>1524</v>
      </c>
      <c r="D9" s="16">
        <v>211863</v>
      </c>
      <c r="E9" s="16">
        <v>7128</v>
      </c>
      <c r="F9" s="16">
        <v>781</v>
      </c>
      <c r="G9" s="16">
        <v>2161641</v>
      </c>
      <c r="H9" s="21">
        <v>4817114</v>
      </c>
    </row>
    <row r="10" spans="1:8" ht="12">
      <c r="A10" s="18" t="s">
        <v>191</v>
      </c>
      <c r="B10" s="55">
        <v>215761</v>
      </c>
      <c r="C10" s="55">
        <v>1462</v>
      </c>
      <c r="D10" s="16">
        <v>198157</v>
      </c>
      <c r="E10" s="16">
        <v>6803</v>
      </c>
      <c r="F10" s="16">
        <v>749</v>
      </c>
      <c r="G10" s="16">
        <v>2152297</v>
      </c>
      <c r="H10" s="21">
        <v>4794642</v>
      </c>
    </row>
    <row r="11" spans="1:8" ht="12">
      <c r="A11" s="18" t="s">
        <v>217</v>
      </c>
      <c r="B11" s="55">
        <v>183573</v>
      </c>
      <c r="C11" s="55">
        <v>1466</v>
      </c>
      <c r="D11" s="16">
        <v>196230</v>
      </c>
      <c r="E11" s="16">
        <v>7000</v>
      </c>
      <c r="F11" s="16">
        <v>747</v>
      </c>
      <c r="G11" s="16">
        <v>2231648</v>
      </c>
      <c r="H11" s="21">
        <v>4938096</v>
      </c>
    </row>
    <row r="12" spans="1:8" ht="12">
      <c r="A12" s="22"/>
      <c r="B12" s="56"/>
      <c r="C12" s="56"/>
      <c r="D12" s="24"/>
      <c r="E12" s="24"/>
      <c r="F12" s="24"/>
      <c r="G12" s="24"/>
      <c r="H12" s="26"/>
    </row>
    <row r="13" spans="1:8" ht="12">
      <c r="A13" s="27" t="s">
        <v>202</v>
      </c>
      <c r="B13" s="55">
        <v>16279</v>
      </c>
      <c r="C13" s="55">
        <v>86</v>
      </c>
      <c r="D13" s="16">
        <v>11339</v>
      </c>
      <c r="E13" s="16">
        <v>469</v>
      </c>
      <c r="F13" s="16">
        <v>39</v>
      </c>
      <c r="G13" s="16">
        <v>183654</v>
      </c>
      <c r="H13" s="21">
        <v>409407</v>
      </c>
    </row>
    <row r="14" spans="1:8" ht="12">
      <c r="A14" s="27" t="s">
        <v>206</v>
      </c>
      <c r="B14" s="55">
        <v>7579</v>
      </c>
      <c r="C14" s="55">
        <v>53</v>
      </c>
      <c r="D14" s="16">
        <v>6424</v>
      </c>
      <c r="E14" s="16">
        <v>410</v>
      </c>
      <c r="F14" s="16">
        <v>33</v>
      </c>
      <c r="G14" s="16">
        <v>240933</v>
      </c>
      <c r="H14" s="21">
        <v>440693</v>
      </c>
    </row>
    <row r="15" spans="1:8" ht="12">
      <c r="A15" s="27" t="s">
        <v>208</v>
      </c>
      <c r="B15" s="55">
        <v>5957</v>
      </c>
      <c r="C15" s="55">
        <v>92</v>
      </c>
      <c r="D15" s="16">
        <v>12862</v>
      </c>
      <c r="E15" s="16">
        <v>514</v>
      </c>
      <c r="F15" s="16">
        <v>52</v>
      </c>
      <c r="G15" s="16">
        <v>204832</v>
      </c>
      <c r="H15" s="21">
        <v>430677</v>
      </c>
    </row>
    <row r="16" spans="1:8" ht="12">
      <c r="A16" s="27" t="s">
        <v>212</v>
      </c>
      <c r="B16" s="55">
        <v>28075</v>
      </c>
      <c r="C16" s="55">
        <v>127</v>
      </c>
      <c r="D16" s="16">
        <v>18012</v>
      </c>
      <c r="E16" s="16">
        <v>685</v>
      </c>
      <c r="F16" s="16">
        <v>80</v>
      </c>
      <c r="G16" s="16">
        <v>215761</v>
      </c>
      <c r="H16" s="21">
        <v>433382</v>
      </c>
    </row>
    <row r="17" spans="1:8" ht="12">
      <c r="A17" s="27" t="s">
        <v>216</v>
      </c>
      <c r="B17" s="55">
        <v>5860</v>
      </c>
      <c r="C17" s="55">
        <v>140</v>
      </c>
      <c r="D17" s="16">
        <v>18805</v>
      </c>
      <c r="E17" s="16">
        <v>538</v>
      </c>
      <c r="F17" s="16">
        <v>69</v>
      </c>
      <c r="G17" s="16">
        <v>198721</v>
      </c>
      <c r="H17" s="21">
        <v>417182</v>
      </c>
    </row>
    <row r="18" spans="1:8" ht="12">
      <c r="A18" s="27" t="s">
        <v>219</v>
      </c>
      <c r="B18" s="55">
        <v>8307</v>
      </c>
      <c r="C18" s="55">
        <v>133</v>
      </c>
      <c r="D18" s="16">
        <v>15394</v>
      </c>
      <c r="E18" s="16">
        <v>568</v>
      </c>
      <c r="F18" s="16">
        <v>71</v>
      </c>
      <c r="G18" s="16">
        <v>179871</v>
      </c>
      <c r="H18" s="21">
        <v>399364</v>
      </c>
    </row>
    <row r="19" spans="1:8" ht="12">
      <c r="A19" s="27" t="s">
        <v>222</v>
      </c>
      <c r="B19" s="55">
        <v>7940</v>
      </c>
      <c r="C19" s="55">
        <v>185</v>
      </c>
      <c r="D19" s="16">
        <v>26940</v>
      </c>
      <c r="E19" s="16">
        <v>708</v>
      </c>
      <c r="F19" s="16">
        <v>85</v>
      </c>
      <c r="G19" s="16">
        <v>156190</v>
      </c>
      <c r="H19" s="21">
        <v>412651</v>
      </c>
    </row>
    <row r="20" spans="1:8" ht="12">
      <c r="A20" s="27" t="s">
        <v>228</v>
      </c>
      <c r="B20" s="55">
        <v>19996</v>
      </c>
      <c r="C20" s="55">
        <v>132</v>
      </c>
      <c r="D20" s="16">
        <v>16754</v>
      </c>
      <c r="E20" s="16">
        <v>689</v>
      </c>
      <c r="F20" s="16">
        <v>80</v>
      </c>
      <c r="G20" s="16">
        <v>160066</v>
      </c>
      <c r="H20" s="21">
        <v>381203</v>
      </c>
    </row>
    <row r="21" spans="1:8" ht="12">
      <c r="A21" s="27" t="s">
        <v>231</v>
      </c>
      <c r="B21" s="55">
        <v>24110</v>
      </c>
      <c r="C21" s="55">
        <v>143</v>
      </c>
      <c r="D21" s="16">
        <v>19628</v>
      </c>
      <c r="E21" s="16">
        <v>563</v>
      </c>
      <c r="F21" s="16">
        <v>64</v>
      </c>
      <c r="G21" s="16">
        <v>191238</v>
      </c>
      <c r="H21" s="21">
        <v>437268</v>
      </c>
    </row>
    <row r="22" spans="1:8" ht="12">
      <c r="A22" s="27" t="s">
        <v>235</v>
      </c>
      <c r="B22" s="55">
        <v>20143</v>
      </c>
      <c r="C22" s="55">
        <v>132</v>
      </c>
      <c r="D22" s="16">
        <v>15598</v>
      </c>
      <c r="E22" s="16">
        <v>491</v>
      </c>
      <c r="F22" s="16">
        <v>58</v>
      </c>
      <c r="G22" s="16">
        <v>177851</v>
      </c>
      <c r="H22" s="21">
        <v>433603</v>
      </c>
    </row>
    <row r="23" spans="1:8" ht="12">
      <c r="A23" s="27" t="s">
        <v>237</v>
      </c>
      <c r="B23" s="55">
        <v>21953</v>
      </c>
      <c r="C23" s="55">
        <v>118</v>
      </c>
      <c r="D23" s="16">
        <v>15651</v>
      </c>
      <c r="E23" s="16">
        <v>559</v>
      </c>
      <c r="F23" s="16">
        <v>54</v>
      </c>
      <c r="G23" s="16">
        <v>166880</v>
      </c>
      <c r="H23" s="21">
        <v>417479</v>
      </c>
    </row>
    <row r="24" spans="1:8" ht="12">
      <c r="A24" s="27" t="s">
        <v>243</v>
      </c>
      <c r="B24" s="55">
        <v>7187</v>
      </c>
      <c r="C24" s="55">
        <v>107</v>
      </c>
      <c r="D24" s="16">
        <v>14627</v>
      </c>
      <c r="E24" s="16">
        <v>534</v>
      </c>
      <c r="F24" s="16">
        <v>45</v>
      </c>
      <c r="G24" s="16">
        <v>175773</v>
      </c>
      <c r="H24" s="21">
        <v>408655</v>
      </c>
    </row>
    <row r="25" spans="1:8" ht="12">
      <c r="A25" s="27" t="s">
        <v>247</v>
      </c>
      <c r="B25" s="55">
        <v>7382</v>
      </c>
      <c r="C25" s="55">
        <v>64</v>
      </c>
      <c r="D25" s="16">
        <v>8119</v>
      </c>
      <c r="E25" s="16">
        <v>423</v>
      </c>
      <c r="F25" s="16">
        <v>37</v>
      </c>
      <c r="G25" s="16">
        <v>197525</v>
      </c>
      <c r="H25" s="21">
        <v>436170</v>
      </c>
    </row>
    <row r="26" spans="1:8" ht="12">
      <c r="A26" s="27" t="s">
        <v>275</v>
      </c>
      <c r="B26" s="55"/>
      <c r="C26" s="55">
        <v>44</v>
      </c>
      <c r="D26" s="16">
        <v>5630</v>
      </c>
      <c r="E26" s="16">
        <v>383</v>
      </c>
      <c r="F26" s="16">
        <v>29</v>
      </c>
      <c r="G26" s="16">
        <v>259171</v>
      </c>
      <c r="H26" s="21">
        <v>465643</v>
      </c>
    </row>
    <row r="27" spans="1:8" ht="12">
      <c r="A27" s="27" t="s">
        <v>273</v>
      </c>
      <c r="B27" s="55"/>
      <c r="C27" s="55"/>
      <c r="D27" s="16"/>
      <c r="E27" s="16"/>
      <c r="F27" s="16"/>
      <c r="G27" s="16">
        <v>212010</v>
      </c>
      <c r="H27" s="21">
        <v>442427</v>
      </c>
    </row>
    <row r="28" spans="1:8" ht="12">
      <c r="A28" s="27"/>
      <c r="B28" s="55"/>
      <c r="C28" s="55"/>
      <c r="D28" s="16"/>
      <c r="E28" s="16"/>
      <c r="F28" s="16"/>
      <c r="G28" s="16"/>
      <c r="H28" s="21"/>
    </row>
    <row r="29" spans="1:8" ht="24" customHeight="1">
      <c r="A29" s="28" t="s">
        <v>22</v>
      </c>
      <c r="B29" s="30">
        <f>(B25-B24)/B24*100</f>
        <v>2.7132322248504246</v>
      </c>
      <c r="C29" s="30">
        <f>(C26-C25)/C25*100</f>
        <v>-31.25</v>
      </c>
      <c r="D29" s="30">
        <f>(D26-D25)/D25*100</f>
        <v>-30.65648478876709</v>
      </c>
      <c r="E29" s="30">
        <f>(E26-E25)/E25*100</f>
        <v>-9.456264775413711</v>
      </c>
      <c r="F29" s="30">
        <f>(F26-F25)/F25*100</f>
        <v>-21.62162162162162</v>
      </c>
      <c r="G29" s="30">
        <f>(G27-G26)/G26*100</f>
        <v>-18.196866161723342</v>
      </c>
      <c r="H29" s="99">
        <f>(H27-H26)/H26*100</f>
        <v>-4.985793837768419</v>
      </c>
    </row>
    <row r="30" spans="1:8" ht="24" customHeight="1">
      <c r="A30" s="33" t="s">
        <v>24</v>
      </c>
      <c r="B30" s="57">
        <f>(B25-B13)/B13*100</f>
        <v>-54.653234228146694</v>
      </c>
      <c r="C30" s="57">
        <f>(C26-C14)/C14*100</f>
        <v>-16.9811320754717</v>
      </c>
      <c r="D30" s="57">
        <f>(D26-D14)/D14*100</f>
        <v>-12.359900373599004</v>
      </c>
      <c r="E30" s="57">
        <f>(E26-E14)/E14*100</f>
        <v>-6.585365853658537</v>
      </c>
      <c r="F30" s="57">
        <f>(F26-F14)/F14*100</f>
        <v>-12.121212121212121</v>
      </c>
      <c r="G30" s="57">
        <f>(G27-G15)/G15*100</f>
        <v>3.504335260115607</v>
      </c>
      <c r="H30" s="96">
        <f>(H27-H15)/H15*100</f>
        <v>2.7282627119627936</v>
      </c>
    </row>
    <row r="31" spans="1:8" ht="12">
      <c r="A31" s="36" t="s">
        <v>25</v>
      </c>
      <c r="B31" s="37" t="s">
        <v>126</v>
      </c>
      <c r="C31" s="37"/>
      <c r="D31" s="37"/>
      <c r="E31" s="37"/>
      <c r="F31" s="38"/>
      <c r="G31" s="37" t="s">
        <v>164</v>
      </c>
      <c r="H31" s="39"/>
    </row>
    <row r="32" spans="1:8" ht="12" customHeight="1">
      <c r="A32" s="40" t="s">
        <v>150</v>
      </c>
      <c r="B32" s="60" t="s">
        <v>127</v>
      </c>
      <c r="C32" s="60"/>
      <c r="D32" s="60"/>
      <c r="E32" s="60"/>
      <c r="F32" s="61"/>
      <c r="G32" s="187" t="s">
        <v>128</v>
      </c>
      <c r="H32" s="207"/>
    </row>
    <row r="33" spans="1:8" ht="12" customHeight="1">
      <c r="A33" s="40"/>
      <c r="B33" s="204" t="s">
        <v>207</v>
      </c>
      <c r="C33" s="187" t="s">
        <v>189</v>
      </c>
      <c r="D33" s="189"/>
      <c r="E33" s="187" t="s">
        <v>190</v>
      </c>
      <c r="F33" s="189"/>
      <c r="G33" s="190"/>
      <c r="H33" s="208"/>
    </row>
    <row r="34" spans="1:8" ht="13.5" customHeight="1">
      <c r="A34" s="40"/>
      <c r="B34" s="205"/>
      <c r="C34" s="190"/>
      <c r="D34" s="192"/>
      <c r="E34" s="190"/>
      <c r="F34" s="192"/>
      <c r="G34" s="190"/>
      <c r="H34" s="208"/>
    </row>
    <row r="35" spans="1:8" ht="13.5" customHeight="1">
      <c r="A35" s="40"/>
      <c r="B35" s="205"/>
      <c r="C35" s="190"/>
      <c r="D35" s="192"/>
      <c r="E35" s="190"/>
      <c r="F35" s="192"/>
      <c r="G35" s="190"/>
      <c r="H35" s="208"/>
    </row>
    <row r="36" spans="1:8" ht="13.5" customHeight="1">
      <c r="A36" s="40"/>
      <c r="B36" s="205"/>
      <c r="C36" s="190"/>
      <c r="D36" s="192"/>
      <c r="E36" s="190"/>
      <c r="F36" s="192"/>
      <c r="G36" s="190"/>
      <c r="H36" s="208"/>
    </row>
    <row r="37" spans="1:8" ht="6.75" customHeight="1" thickBot="1">
      <c r="A37" s="45"/>
      <c r="B37" s="206"/>
      <c r="C37" s="193"/>
      <c r="D37" s="195"/>
      <c r="E37" s="193"/>
      <c r="F37" s="195"/>
      <c r="G37" s="193"/>
      <c r="H37" s="209"/>
    </row>
    <row r="38" ht="3" customHeight="1"/>
    <row r="39" spans="1:10" ht="15.75" customHeight="1">
      <c r="A39" s="126"/>
      <c r="B39" s="127"/>
      <c r="C39" s="127"/>
      <c r="D39" s="127"/>
      <c r="E39" s="127"/>
      <c r="F39" s="127"/>
      <c r="G39" s="127"/>
      <c r="H39" s="147" t="s">
        <v>199</v>
      </c>
      <c r="J39" s="127"/>
    </row>
  </sheetData>
  <sheetProtection/>
  <mergeCells count="4">
    <mergeCell ref="B33:B37"/>
    <mergeCell ref="C33:D37"/>
    <mergeCell ref="E33:F37"/>
    <mergeCell ref="G32:H37"/>
  </mergeCells>
  <printOptions/>
  <pageMargins left="0.75" right="0.75" top="1" bottom="1" header="0.512" footer="0.51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秋田県</cp:lastModifiedBy>
  <cp:lastPrinted>2006-04-10T01:11:40Z</cp:lastPrinted>
  <dcterms:created xsi:type="dcterms:W3CDTF">2001-02-23T10:06:15Z</dcterms:created>
  <dcterms:modified xsi:type="dcterms:W3CDTF">2017-07-06T00:26:35Z</dcterms:modified>
  <cp:category/>
  <cp:version/>
  <cp:contentType/>
  <cp:contentStatus/>
</cp:coreProperties>
</file>