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28920" yWindow="-60" windowWidth="29040" windowHeight="15840" activeTab="2"/>
  </bookViews>
  <sheets>
    <sheet name="第75表" sheetId="1" r:id="rId1"/>
    <sheet name="第76表・第77表" sheetId="4" r:id="rId2"/>
    <sheet name="第78表" sheetId="5" r:id="rId3"/>
  </sheets>
  <definedNames>
    <definedName name="_xlnm.Print_Area" localSheetId="1">'第76表・第77表'!$B$2:$AM$19</definedName>
    <definedName name="_xlnm.Print_Area" localSheetId="2">第78表!$A$1:$S$46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<sst xmlns="http://schemas.openxmlformats.org/spreadsheetml/2006/main" xmlns:r="http://schemas.openxmlformats.org/officeDocument/2006/relationships" count="115" uniqueCount="115">
  <si>
    <t>上水道</t>
  </si>
  <si>
    <t>秋田中央</t>
    <rPh sb="0" eb="2">
      <t>アキタ</t>
    </rPh>
    <rPh sb="2" eb="4">
      <t>チュウオウ</t>
    </rPh>
    <phoneticPr fontId="5"/>
  </si>
  <si>
    <t>秋田県</t>
  </si>
  <si>
    <t>男鹿市</t>
    <rPh sb="0" eb="3">
      <t>オガシ</t>
    </rPh>
    <phoneticPr fontId="5"/>
  </si>
  <si>
    <t>※令和６年度から所管庁が厚労省から国交省へ替わり、生活生活基盤施設耐震化等交付金は防災・安全交付金となったことにより当初予算については全て防災・安全交付金で</t>
    <rPh sb="1" eb="3">
      <t>レイワ</t>
    </rPh>
    <rPh sb="4" eb="6">
      <t>ネンド</t>
    </rPh>
    <rPh sb="25" eb="27">
      <t>セイカツ</t>
    </rPh>
    <rPh sb="27" eb="29">
      <t>セイカツ</t>
    </rPh>
    <rPh sb="29" eb="31">
      <t>キバン</t>
    </rPh>
    <rPh sb="31" eb="33">
      <t>シセツ</t>
    </rPh>
    <rPh sb="33" eb="35">
      <t>タイシン</t>
    </rPh>
    <rPh sb="35" eb="36">
      <t>カ</t>
    </rPh>
    <rPh sb="36" eb="37">
      <t>トウ</t>
    </rPh>
    <rPh sb="37" eb="40">
      <t>コウフキン</t>
    </rPh>
    <phoneticPr fontId="5"/>
  </si>
  <si>
    <t>全国平均</t>
    <rPh sb="0" eb="2">
      <t>ぜんこく</t>
    </rPh>
    <rPh sb="2" eb="4">
      <t>へいきん</t>
    </rPh>
    <phoneticPr fontId="2" type="Hiragana"/>
  </si>
  <si>
    <t>八郎潟町</t>
    <rPh sb="0" eb="4">
      <t>ハチロウガタマチ</t>
    </rPh>
    <phoneticPr fontId="5"/>
  </si>
  <si>
    <t>１0㎥超～20</t>
    <rPh sb="3" eb="4">
      <t>チョウ</t>
    </rPh>
    <phoneticPr fontId="5"/>
  </si>
  <si>
    <t>Ｒ元</t>
  </si>
  <si>
    <t>補助金額</t>
    <rPh sb="0" eb="2">
      <t>ホジョ</t>
    </rPh>
    <rPh sb="2" eb="4">
      <t>キンガク</t>
    </rPh>
    <phoneticPr fontId="5"/>
  </si>
  <si>
    <t>簡易水道</t>
  </si>
  <si>
    <t>専用水道</t>
  </si>
  <si>
    <t>普及率（％）</t>
  </si>
  <si>
    <t>小計</t>
  </si>
  <si>
    <t>Ｒ4</t>
  </si>
  <si>
    <t>小規模水道</t>
  </si>
  <si>
    <t>合計</t>
  </si>
  <si>
    <t>給水人口</t>
  </si>
  <si>
    <t>前年度合計</t>
    <rPh sb="0" eb="3">
      <t>ゼンネンド</t>
    </rPh>
    <rPh sb="3" eb="4">
      <t>ゴウ</t>
    </rPh>
    <rPh sb="4" eb="5">
      <t>ケイ</t>
    </rPh>
    <phoneticPr fontId="5"/>
  </si>
  <si>
    <t>箇所</t>
  </si>
  <si>
    <t>湯　沢</t>
    <rPh sb="0" eb="1">
      <t>ユ</t>
    </rPh>
    <rPh sb="2" eb="3">
      <t>サワ</t>
    </rPh>
    <phoneticPr fontId="5"/>
  </si>
  <si>
    <t>行政区域内総人口</t>
  </si>
  <si>
    <t>各年度とも３月３１日現在</t>
    <rPh sb="0" eb="3">
      <t>かくねんど</t>
    </rPh>
    <rPh sb="6" eb="7">
      <t>がつ</t>
    </rPh>
    <rPh sb="9" eb="10">
      <t>にち</t>
    </rPh>
    <rPh sb="10" eb="12">
      <t>げんざい</t>
    </rPh>
    <phoneticPr fontId="2" type="Hiragana"/>
  </si>
  <si>
    <t>Ｒ５</t>
  </si>
  <si>
    <t>種類＼年度</t>
  </si>
  <si>
    <t>鹿角市</t>
    <rPh sb="0" eb="3">
      <t>カヅノシ</t>
    </rPh>
    <phoneticPr fontId="5"/>
  </si>
  <si>
    <t>能　代</t>
    <rPh sb="0" eb="1">
      <t>ノウ</t>
    </rPh>
    <rPh sb="2" eb="3">
      <t>ダイ</t>
    </rPh>
    <phoneticPr fontId="5"/>
  </si>
  <si>
    <t>Ｒ2</t>
  </si>
  <si>
    <t>合 計</t>
    <rPh sb="0" eb="1">
      <t>ゴウ</t>
    </rPh>
    <rPh sb="2" eb="3">
      <t>ケイ</t>
    </rPh>
    <phoneticPr fontId="5"/>
  </si>
  <si>
    <t>上小阿仁村</t>
    <rPh sb="0" eb="4">
      <t>カミコアニ</t>
    </rPh>
    <rPh sb="4" eb="5">
      <t>ムラ</t>
    </rPh>
    <phoneticPr fontId="5"/>
  </si>
  <si>
    <t>Ｒ3</t>
  </si>
  <si>
    <t>　　　保健所・市町村
　　　　　施設</t>
    <rPh sb="3" eb="6">
      <t>ホケンショ</t>
    </rPh>
    <rPh sb="7" eb="10">
      <t>シチョウソン</t>
    </rPh>
    <rPh sb="19" eb="21">
      <t>シセツ</t>
    </rPh>
    <phoneticPr fontId="5"/>
  </si>
  <si>
    <t>潟上市</t>
    <rPh sb="0" eb="3">
      <t>カタガミシ</t>
    </rPh>
    <phoneticPr fontId="5"/>
  </si>
  <si>
    <t>井川町</t>
    <rPh sb="0" eb="3">
      <t>イカワマチ</t>
    </rPh>
    <phoneticPr fontId="5"/>
  </si>
  <si>
    <t>２０㎥超</t>
    <rPh sb="3" eb="4">
      <t>チョウ</t>
    </rPh>
    <phoneticPr fontId="5"/>
  </si>
  <si>
    <t>計</t>
    <rPh sb="0" eb="1">
      <t>ケイ</t>
    </rPh>
    <phoneticPr fontId="5"/>
  </si>
  <si>
    <t>上水道</t>
    <rPh sb="0" eb="3">
      <t>ジョウスイドウ</t>
    </rPh>
    <phoneticPr fontId="5"/>
  </si>
  <si>
    <t>三種町</t>
    <rPh sb="0" eb="3">
      <t>ミタネチョウ</t>
    </rPh>
    <phoneticPr fontId="5"/>
  </si>
  <si>
    <t>横　手</t>
    <rPh sb="0" eb="1">
      <t>ヨコ</t>
    </rPh>
    <rPh sb="2" eb="3">
      <t>テ</t>
    </rPh>
    <phoneticPr fontId="5"/>
  </si>
  <si>
    <t>簡易水道</t>
    <rPh sb="0" eb="2">
      <t>カンイ</t>
    </rPh>
    <rPh sb="2" eb="4">
      <t>スイドウ</t>
    </rPh>
    <phoneticPr fontId="5"/>
  </si>
  <si>
    <t>仙北市</t>
    <rPh sb="0" eb="3">
      <t>センボクシ</t>
    </rPh>
    <phoneticPr fontId="5"/>
  </si>
  <si>
    <t>小規模水道</t>
    <rPh sb="0" eb="3">
      <t>ショウキボ</t>
    </rPh>
    <rPh sb="3" eb="5">
      <t>スイドウ</t>
    </rPh>
    <phoneticPr fontId="5"/>
  </si>
  <si>
    <t>大仙市</t>
    <rPh sb="0" eb="3">
      <t>ダイセンシ</t>
    </rPh>
    <phoneticPr fontId="5"/>
  </si>
  <si>
    <t>専用水道</t>
    <rPh sb="0" eb="2">
      <t>センヨウ</t>
    </rPh>
    <rPh sb="2" eb="4">
      <t>スイドウ</t>
    </rPh>
    <phoneticPr fontId="5"/>
  </si>
  <si>
    <t>簡易専用水道</t>
    <rPh sb="0" eb="2">
      <t>カンイ</t>
    </rPh>
    <rPh sb="2" eb="4">
      <t>センヨウ</t>
    </rPh>
    <rPh sb="4" eb="6">
      <t>スイドウ</t>
    </rPh>
    <phoneticPr fontId="5"/>
  </si>
  <si>
    <t>大　館</t>
    <rPh sb="0" eb="1">
      <t>ダイ</t>
    </rPh>
    <rPh sb="2" eb="3">
      <t>カン</t>
    </rPh>
    <phoneticPr fontId="5"/>
  </si>
  <si>
    <t>藤里町</t>
    <rPh sb="0" eb="3">
      <t>フジサトマチ</t>
    </rPh>
    <phoneticPr fontId="5"/>
  </si>
  <si>
    <t>北秋田</t>
    <rPh sb="0" eb="3">
      <t>キタアキタ</t>
    </rPh>
    <phoneticPr fontId="5"/>
  </si>
  <si>
    <t>由利本荘</t>
    <rPh sb="0" eb="2">
      <t>ユリ</t>
    </rPh>
    <rPh sb="2" eb="4">
      <t>ホンジョウ</t>
    </rPh>
    <phoneticPr fontId="5"/>
  </si>
  <si>
    <t>大　仙</t>
    <rPh sb="0" eb="1">
      <t>ダイ</t>
    </rPh>
    <rPh sb="2" eb="3">
      <t>セン</t>
    </rPh>
    <phoneticPr fontId="5"/>
  </si>
  <si>
    <t>湯 沢</t>
    <rPh sb="0" eb="1">
      <t>ユ</t>
    </rPh>
    <rPh sb="2" eb="3">
      <t>サワ</t>
    </rPh>
    <phoneticPr fontId="5"/>
  </si>
  <si>
    <t>由利本荘市</t>
    <rPh sb="0" eb="5">
      <t>ユリホンジョウシ</t>
    </rPh>
    <phoneticPr fontId="5"/>
  </si>
  <si>
    <t>能代市</t>
    <rPh sb="0" eb="3">
      <t>ノシロシ</t>
    </rPh>
    <phoneticPr fontId="5"/>
  </si>
  <si>
    <t>秋田市</t>
    <rPh sb="0" eb="3">
      <t>アキタシ</t>
    </rPh>
    <phoneticPr fontId="5"/>
  </si>
  <si>
    <t>大館市</t>
    <rPh sb="0" eb="3">
      <t>オオダテシ</t>
    </rPh>
    <phoneticPr fontId="5"/>
  </si>
  <si>
    <t>小坂町</t>
    <rPh sb="0" eb="3">
      <t>コサカマチ</t>
    </rPh>
    <phoneticPr fontId="5"/>
  </si>
  <si>
    <t>湯沢市</t>
    <rPh sb="0" eb="3">
      <t>ユザワシ</t>
    </rPh>
    <phoneticPr fontId="5"/>
  </si>
  <si>
    <t>大潟村</t>
    <rPh sb="0" eb="3">
      <t>オオガタムラ</t>
    </rPh>
    <phoneticPr fontId="5"/>
  </si>
  <si>
    <t>北秋田市</t>
    <rPh sb="0" eb="3">
      <t>キタアキタ</t>
    </rPh>
    <rPh sb="3" eb="4">
      <t>シ</t>
    </rPh>
    <phoneticPr fontId="5"/>
  </si>
  <si>
    <t>羽後町</t>
    <rPh sb="0" eb="3">
      <t>ウゴマチ</t>
    </rPh>
    <phoneticPr fontId="5"/>
  </si>
  <si>
    <t>八峰町</t>
    <rPh sb="0" eb="3">
      <t>ハッポウチョウ</t>
    </rPh>
    <phoneticPr fontId="5"/>
  </si>
  <si>
    <t>R６（内示）</t>
    <rPh sb="3" eb="5">
      <t>ナイジ</t>
    </rPh>
    <phoneticPr fontId="5"/>
  </si>
  <si>
    <t>五城目町</t>
    <rPh sb="0" eb="4">
      <t>ゴジョウメマチ</t>
    </rPh>
    <phoneticPr fontId="5"/>
  </si>
  <si>
    <t>にかほ市</t>
    <rPh sb="3" eb="4">
      <t>シ</t>
    </rPh>
    <phoneticPr fontId="5"/>
  </si>
  <si>
    <t>Ｈ３1</t>
  </si>
  <si>
    <t>美郷町</t>
    <rPh sb="0" eb="2">
      <t>ミサト</t>
    </rPh>
    <rPh sb="2" eb="3">
      <t>マチ</t>
    </rPh>
    <phoneticPr fontId="5"/>
  </si>
  <si>
    <t>横手市</t>
    <rPh sb="0" eb="3">
      <t>ヨコテシ</t>
    </rPh>
    <phoneticPr fontId="5"/>
  </si>
  <si>
    <t>東成瀬村</t>
    <rPh sb="0" eb="1">
      <t>ヒガシ</t>
    </rPh>
    <rPh sb="1" eb="2">
      <t>ナ</t>
    </rPh>
    <rPh sb="2" eb="3">
      <t>セ</t>
    </rPh>
    <rPh sb="3" eb="4">
      <t>ムラ</t>
    </rPh>
    <phoneticPr fontId="5"/>
  </si>
  <si>
    <t>前年度合計</t>
    <rPh sb="0" eb="3">
      <t>ゼンネンド</t>
    </rPh>
    <rPh sb="3" eb="5">
      <t>ゴウケイ</t>
    </rPh>
    <phoneticPr fontId="5"/>
  </si>
  <si>
    <t>R５（国の
２次補正）</t>
    <rPh sb="3" eb="4">
      <t>クニ</t>
    </rPh>
    <rPh sb="7" eb="8">
      <t>ジ</t>
    </rPh>
    <rPh sb="8" eb="10">
      <t>ホセイ</t>
    </rPh>
    <phoneticPr fontId="5"/>
  </si>
  <si>
    <t>年度</t>
    <rPh sb="0" eb="2">
      <t>ネンド</t>
    </rPh>
    <phoneticPr fontId="5"/>
  </si>
  <si>
    <t>【簡易水道等施設整備費国庫補助金】</t>
    <rPh sb="1" eb="3">
      <t>カンイ</t>
    </rPh>
    <rPh sb="3" eb="5">
      <t>スイドウ</t>
    </rPh>
    <rPh sb="5" eb="6">
      <t>ナド</t>
    </rPh>
    <rPh sb="6" eb="8">
      <t>シセツ</t>
    </rPh>
    <rPh sb="8" eb="11">
      <t>セイビヒ</t>
    </rPh>
    <rPh sb="11" eb="13">
      <t>コッコ</t>
    </rPh>
    <rPh sb="13" eb="16">
      <t>ホジョキン</t>
    </rPh>
    <phoneticPr fontId="19"/>
  </si>
  <si>
    <t>事業数</t>
    <rPh sb="0" eb="3">
      <t>ジギョウスウ</t>
    </rPh>
    <phoneticPr fontId="5"/>
  </si>
  <si>
    <t>　交付金が約6.5割、平成29年度は交付金が約7.5割の内示となっていたが、平成30～31年度は10割内示となっている。</t>
    <rPh sb="11" eb="13">
      <t>ヘイセイ</t>
    </rPh>
    <rPh sb="15" eb="17">
      <t>ネンド</t>
    </rPh>
    <rPh sb="18" eb="21">
      <t>コウフキン</t>
    </rPh>
    <rPh sb="22" eb="23">
      <t>ヤク</t>
    </rPh>
    <rPh sb="26" eb="27">
      <t>ワリ</t>
    </rPh>
    <rPh sb="28" eb="30">
      <t>ナイジ</t>
    </rPh>
    <rPh sb="38" eb="40">
      <t>ヘイセイ</t>
    </rPh>
    <rPh sb="45" eb="47">
      <t>ネンド</t>
    </rPh>
    <rPh sb="50" eb="51">
      <t>ワリ</t>
    </rPh>
    <rPh sb="51" eb="53">
      <t>ナイジ</t>
    </rPh>
    <phoneticPr fontId="5"/>
  </si>
  <si>
    <t>（市町村数）</t>
    <rPh sb="1" eb="4">
      <t>シチョウソン</t>
    </rPh>
    <rPh sb="4" eb="5">
      <t>スウ</t>
    </rPh>
    <phoneticPr fontId="5"/>
  </si>
  <si>
    <t>【水道水源開発等施設整備費国庫補助金】</t>
    <rPh sb="1" eb="3">
      <t>スイドウ</t>
    </rPh>
    <rPh sb="3" eb="5">
      <t>スイゲン</t>
    </rPh>
    <rPh sb="5" eb="7">
      <t>カイハツ</t>
    </rPh>
    <rPh sb="7" eb="8">
      <t>ナド</t>
    </rPh>
    <rPh sb="8" eb="10">
      <t>シセツ</t>
    </rPh>
    <rPh sb="10" eb="13">
      <t>セイビヒ</t>
    </rPh>
    <rPh sb="13" eb="15">
      <t>コッコ</t>
    </rPh>
    <rPh sb="15" eb="18">
      <t>ホジョキン</t>
    </rPh>
    <phoneticPr fontId="19"/>
  </si>
  <si>
    <t>事業数</t>
    <rPh sb="0" eb="2">
      <t>ジギョウ</t>
    </rPh>
    <rPh sb="2" eb="3">
      <t>スウ</t>
    </rPh>
    <phoneticPr fontId="5"/>
  </si>
  <si>
    <t>Ｒ４</t>
  </si>
  <si>
    <t>【生活基盤施設耐震化等交付金】</t>
    <rPh sb="1" eb="3">
      <t>セイカツ</t>
    </rPh>
    <rPh sb="3" eb="5">
      <t>キバン</t>
    </rPh>
    <rPh sb="5" eb="7">
      <t>シセツ</t>
    </rPh>
    <rPh sb="7" eb="10">
      <t>タイシンカ</t>
    </rPh>
    <rPh sb="10" eb="11">
      <t>トウ</t>
    </rPh>
    <rPh sb="11" eb="14">
      <t>コウフキン</t>
    </rPh>
    <phoneticPr fontId="19"/>
  </si>
  <si>
    <t>【合　計】</t>
    <rPh sb="1" eb="2">
      <t>ア</t>
    </rPh>
    <rPh sb="3" eb="4">
      <t>ケイ</t>
    </rPh>
    <phoneticPr fontId="5"/>
  </si>
  <si>
    <t>【水道施設災害復旧事業費国庫補助金】</t>
    <rPh sb="1" eb="3">
      <t>スイドウ</t>
    </rPh>
    <rPh sb="3" eb="5">
      <t>シセツ</t>
    </rPh>
    <rPh sb="5" eb="7">
      <t>サイガイ</t>
    </rPh>
    <rPh sb="7" eb="9">
      <t>フッキュウ</t>
    </rPh>
    <rPh sb="9" eb="12">
      <t>ジギョウヒ</t>
    </rPh>
    <rPh sb="12" eb="14">
      <t>コッコ</t>
    </rPh>
    <rPh sb="14" eb="17">
      <t>ホジョキン</t>
    </rPh>
    <phoneticPr fontId="19"/>
  </si>
  <si>
    <t>（注）</t>
    <rPh sb="1" eb="2">
      <t>チュウ</t>
    </rPh>
    <phoneticPr fontId="5"/>
  </si>
  <si>
    <t>・数値は補助（交付）実績額。</t>
    <rPh sb="1" eb="3">
      <t>スウチ</t>
    </rPh>
    <rPh sb="4" eb="6">
      <t>ホジョ</t>
    </rPh>
    <rPh sb="7" eb="9">
      <t>コウフ</t>
    </rPh>
    <rPh sb="10" eb="12">
      <t>ジッセキ</t>
    </rPh>
    <phoneticPr fontId="5"/>
  </si>
  <si>
    <t>・平成23年度までの市町村数は補助金区別毎の延市町村数であるが、平成24年度から実市町村数としている。</t>
    <rPh sb="1" eb="3">
      <t>ヘイセイ</t>
    </rPh>
    <rPh sb="5" eb="7">
      <t>ネンド</t>
    </rPh>
    <rPh sb="10" eb="13">
      <t>シチョウソン</t>
    </rPh>
    <rPh sb="13" eb="14">
      <t>スウ</t>
    </rPh>
    <rPh sb="15" eb="17">
      <t>ホジョ</t>
    </rPh>
    <rPh sb="17" eb="18">
      <t>キン</t>
    </rPh>
    <rPh sb="18" eb="20">
      <t>クベツ</t>
    </rPh>
    <rPh sb="20" eb="21">
      <t>ゴト</t>
    </rPh>
    <rPh sb="22" eb="23">
      <t>ノ</t>
    </rPh>
    <rPh sb="23" eb="26">
      <t>シチョウソン</t>
    </rPh>
    <rPh sb="26" eb="27">
      <t>スウ</t>
    </rPh>
    <rPh sb="32" eb="34">
      <t>ヘイセイ</t>
    </rPh>
    <rPh sb="36" eb="38">
      <t>ネンド</t>
    </rPh>
    <rPh sb="40" eb="41">
      <t>ジツ</t>
    </rPh>
    <rPh sb="41" eb="44">
      <t>シチョウソン</t>
    </rPh>
    <rPh sb="44" eb="45">
      <t>スウ</t>
    </rPh>
    <phoneticPr fontId="5"/>
  </si>
  <si>
    <t>※国の財政難により、平成29年度までは要望に対し内示割れとなっており、平成27年度は約７割、平成28年度は補助金が約５割、</t>
    <rPh sb="1" eb="2">
      <t>クニ</t>
    </rPh>
    <rPh sb="3" eb="6">
      <t>ザイセイナン</t>
    </rPh>
    <rPh sb="19" eb="21">
      <t>ヨウボウ</t>
    </rPh>
    <rPh sb="22" eb="23">
      <t>タイ</t>
    </rPh>
    <rPh sb="24" eb="26">
      <t>ナイジ</t>
    </rPh>
    <rPh sb="26" eb="27">
      <t>ワ</t>
    </rPh>
    <rPh sb="35" eb="37">
      <t>ヘイセイ</t>
    </rPh>
    <rPh sb="39" eb="41">
      <t>ネンド</t>
    </rPh>
    <rPh sb="42" eb="43">
      <t>ヤク</t>
    </rPh>
    <rPh sb="44" eb="45">
      <t>ワリ</t>
    </rPh>
    <rPh sb="46" eb="48">
      <t>ヘイセイ</t>
    </rPh>
    <rPh sb="50" eb="52">
      <t>ネンド</t>
    </rPh>
    <rPh sb="53" eb="56">
      <t>ホジョキン</t>
    </rPh>
    <rPh sb="57" eb="58">
      <t>ヤク</t>
    </rPh>
    <rPh sb="59" eb="60">
      <t>ワリ</t>
    </rPh>
    <phoneticPr fontId="5"/>
  </si>
  <si>
    <t>　令和2年度からは当初については10割、本省繰越分については10割超え内示となっている。</t>
    <rPh sb="24" eb="25">
      <t>ブン</t>
    </rPh>
    <phoneticPr fontId="5"/>
  </si>
  <si>
    <t>※平成28年度補助金、交付金の前年度からの大きな増減は、補助金メニューの一部が交付金へ移行したことによる。</t>
    <rPh sb="1" eb="3">
      <t>ヘイセイ</t>
    </rPh>
    <rPh sb="5" eb="7">
      <t>ネンド</t>
    </rPh>
    <rPh sb="7" eb="10">
      <t>ホジョキン</t>
    </rPh>
    <rPh sb="11" eb="14">
      <t>コウフキン</t>
    </rPh>
    <rPh sb="15" eb="18">
      <t>ゼンネンド</t>
    </rPh>
    <rPh sb="21" eb="22">
      <t>オオ</t>
    </rPh>
    <rPh sb="24" eb="26">
      <t>ゾウゲン</t>
    </rPh>
    <rPh sb="28" eb="31">
      <t>ホジョキン</t>
    </rPh>
    <rPh sb="36" eb="38">
      <t>イチブ</t>
    </rPh>
    <rPh sb="39" eb="42">
      <t>コウフキン</t>
    </rPh>
    <rPh sb="43" eb="45">
      <t>イコウ</t>
    </rPh>
    <phoneticPr fontId="5"/>
  </si>
  <si>
    <t>※平成29年度の前年度からの大きな減額は、簡易水道統合関連の補助採択事業がほぼ完了したことによる。</t>
    <rPh sb="1" eb="3">
      <t>ヘイセイ</t>
    </rPh>
    <rPh sb="5" eb="7">
      <t>ネンド</t>
    </rPh>
    <rPh sb="8" eb="11">
      <t>ゼンネンド</t>
    </rPh>
    <rPh sb="14" eb="15">
      <t>オオ</t>
    </rPh>
    <rPh sb="17" eb="19">
      <t>ゲンガク</t>
    </rPh>
    <rPh sb="21" eb="23">
      <t>カンイ</t>
    </rPh>
    <rPh sb="23" eb="25">
      <t>スイドウ</t>
    </rPh>
    <rPh sb="25" eb="27">
      <t>トウゴウ</t>
    </rPh>
    <rPh sb="27" eb="29">
      <t>カンレン</t>
    </rPh>
    <rPh sb="30" eb="32">
      <t>ホジョ</t>
    </rPh>
    <rPh sb="32" eb="34">
      <t>サイタク</t>
    </rPh>
    <rPh sb="34" eb="36">
      <t>ジギョウ</t>
    </rPh>
    <rPh sb="39" eb="41">
      <t>カンリョウ</t>
    </rPh>
    <phoneticPr fontId="5"/>
  </si>
  <si>
    <t>※平成27～30年度の水道水源開発等施設整備費は、ダム負担金（成瀬ダム）支払いのみ。令和2年度よりダム負担金（鳥海ダム）支払いが追加されている。</t>
    <rPh sb="1" eb="3">
      <t>ヘイセイ</t>
    </rPh>
    <rPh sb="8" eb="10">
      <t>ネンド</t>
    </rPh>
    <rPh sb="11" eb="13">
      <t>スイドウ</t>
    </rPh>
    <rPh sb="13" eb="14">
      <t>スイ</t>
    </rPh>
    <rPh sb="14" eb="15">
      <t>ゲン</t>
    </rPh>
    <rPh sb="15" eb="17">
      <t>カイハツ</t>
    </rPh>
    <rPh sb="17" eb="18">
      <t>トウ</t>
    </rPh>
    <rPh sb="18" eb="20">
      <t>シセツ</t>
    </rPh>
    <rPh sb="20" eb="23">
      <t>セイビヒ</t>
    </rPh>
    <rPh sb="27" eb="30">
      <t>フタンキン</t>
    </rPh>
    <rPh sb="31" eb="33">
      <t>ナルセ</t>
    </rPh>
    <rPh sb="36" eb="38">
      <t>シハラ</t>
    </rPh>
    <rPh sb="42" eb="44">
      <t>レイワ</t>
    </rPh>
    <rPh sb="45" eb="47">
      <t>ネンド</t>
    </rPh>
    <rPh sb="51" eb="54">
      <t>フタンキン</t>
    </rPh>
    <rPh sb="55" eb="57">
      <t>チョウカイ</t>
    </rPh>
    <rPh sb="60" eb="62">
      <t>シハラ</t>
    </rPh>
    <rPh sb="64" eb="66">
      <t>ツイカ</t>
    </rPh>
    <phoneticPr fontId="5"/>
  </si>
  <si>
    <t xml:space="preserve"> 　平成３１～令和2年度に高度浄水施設整備（美郷町）実施。令和2年度より高度浄水施設整備（由利本荘市）１件が追加されている。</t>
    <rPh sb="29" eb="31">
      <t>レイワ</t>
    </rPh>
    <rPh sb="32" eb="34">
      <t>ネンド</t>
    </rPh>
    <rPh sb="36" eb="38">
      <t>コウド</t>
    </rPh>
    <rPh sb="38" eb="40">
      <t>ジョウスイ</t>
    </rPh>
    <rPh sb="40" eb="42">
      <t>シセツ</t>
    </rPh>
    <rPh sb="42" eb="44">
      <t>セイビ</t>
    </rPh>
    <rPh sb="45" eb="50">
      <t>ユリホンジョウシ</t>
    </rPh>
    <rPh sb="52" eb="53">
      <t>ケン</t>
    </rPh>
    <rPh sb="54" eb="56">
      <t>ツイカ</t>
    </rPh>
    <phoneticPr fontId="5"/>
  </si>
  <si>
    <t>Ｒ３</t>
  </si>
  <si>
    <t>第７７表　水道施設別監視指導件数（保健所・中核市・権限移譲市町村）</t>
    <rPh sb="0" eb="1">
      <t>ダイ</t>
    </rPh>
    <rPh sb="3" eb="4">
      <t>ヒョウ</t>
    </rPh>
    <rPh sb="5" eb="7">
      <t>スイドウ</t>
    </rPh>
    <rPh sb="7" eb="9">
      <t>シセツ</t>
    </rPh>
    <rPh sb="9" eb="10">
      <t>ベツ</t>
    </rPh>
    <phoneticPr fontId="5"/>
  </si>
  <si>
    <t xml:space="preserve"> 　令和４年度より水道施設再編推進事業（潟上市、横手市）２件が追加されている。</t>
    <rPh sb="2" eb="4">
      <t>レイワ</t>
    </rPh>
    <rPh sb="5" eb="7">
      <t>ネンド</t>
    </rPh>
    <rPh sb="9" eb="11">
      <t>スイドウ</t>
    </rPh>
    <rPh sb="11" eb="13">
      <t>シセツ</t>
    </rPh>
    <rPh sb="13" eb="15">
      <t>サイヘン</t>
    </rPh>
    <rPh sb="15" eb="17">
      <t>スイシン</t>
    </rPh>
    <rPh sb="17" eb="19">
      <t>ジギョウ</t>
    </rPh>
    <rPh sb="20" eb="23">
      <t>カタガミシ</t>
    </rPh>
    <rPh sb="24" eb="27">
      <t>ヨコテシ</t>
    </rPh>
    <rPh sb="29" eb="30">
      <t>ケン</t>
    </rPh>
    <rPh sb="31" eb="33">
      <t>ツイカ</t>
    </rPh>
    <phoneticPr fontId="5"/>
  </si>
  <si>
    <t>Ｈ２１</t>
  </si>
  <si>
    <t>Ｈ２３</t>
  </si>
  <si>
    <t>Ｈ２４</t>
  </si>
  <si>
    <t>Ｈ２５</t>
  </si>
  <si>
    <t>Ｈ２６</t>
  </si>
  <si>
    <t>Ｈ２７</t>
  </si>
  <si>
    <t>Ｈ２８</t>
  </si>
  <si>
    <t>Ｈ２８(国の２次補正)</t>
    <rPh sb="4" eb="5">
      <t>クニ</t>
    </rPh>
    <rPh sb="7" eb="8">
      <t>ジ</t>
    </rPh>
    <rPh sb="8" eb="10">
      <t>ホセイ</t>
    </rPh>
    <phoneticPr fontId="5"/>
  </si>
  <si>
    <t>Ｈ２９</t>
  </si>
  <si>
    <t>2件</t>
    <rPh sb="1" eb="2">
      <t>ケン</t>
    </rPh>
    <phoneticPr fontId="5"/>
  </si>
  <si>
    <t>Ｈ３０</t>
  </si>
  <si>
    <t>Ｈ３１</t>
  </si>
  <si>
    <t>Ｒ２</t>
  </si>
  <si>
    <t>第７５表　水道の種類別による給水人口及び普及率の推移</t>
    <rPh sb="0" eb="1">
      <t>だい</t>
    </rPh>
    <rPh sb="3" eb="4">
      <t>ひょう</t>
    </rPh>
    <rPh sb="5" eb="7">
      <t>すいどう</t>
    </rPh>
    <rPh sb="8" eb="11">
      <t>しゅるいべつ</t>
    </rPh>
    <rPh sb="14" eb="16">
      <t>きゅうすい</t>
    </rPh>
    <rPh sb="16" eb="18">
      <t>じんこう</t>
    </rPh>
    <rPh sb="18" eb="19">
      <t>およ</t>
    </rPh>
    <rPh sb="20" eb="23">
      <t>ふきゅうりつ</t>
    </rPh>
    <rPh sb="24" eb="26">
      <t>すいい</t>
    </rPh>
    <phoneticPr fontId="2" type="Hiragana"/>
  </si>
  <si>
    <t>第７６表　簡易専用水道施設数（保健所・中核市・権限移譲市町村）　</t>
    <rPh sb="0" eb="1">
      <t>ダイ</t>
    </rPh>
    <rPh sb="3" eb="4">
      <t>ヒョウ</t>
    </rPh>
    <rPh sb="5" eb="7">
      <t>カンイ</t>
    </rPh>
    <rPh sb="7" eb="9">
      <t>センヨウ</t>
    </rPh>
    <rPh sb="9" eb="11">
      <t>スイドウ</t>
    </rPh>
    <rPh sb="15" eb="18">
      <t>ホケンショ</t>
    </rPh>
    <rPh sb="19" eb="22">
      <t>チュウカクシ</t>
    </rPh>
    <rPh sb="23" eb="25">
      <t>ケンゲン</t>
    </rPh>
    <rPh sb="25" eb="27">
      <t>イジョウ</t>
    </rPh>
    <rPh sb="27" eb="30">
      <t>シチョウソン</t>
    </rPh>
    <phoneticPr fontId="5"/>
  </si>
  <si>
    <t>第７８表　水道整備国庫補助金年度別推移</t>
    <rPh sb="0" eb="1">
      <t>ダイ</t>
    </rPh>
    <rPh sb="3" eb="4">
      <t>ヒョウ</t>
    </rPh>
    <rPh sb="7" eb="8">
      <t>ヒトシ</t>
    </rPh>
    <rPh sb="8" eb="9">
      <t>ソナエ</t>
    </rPh>
    <rPh sb="13" eb="14">
      <t>キン</t>
    </rPh>
    <rPh sb="17" eb="19">
      <t>スイイ</t>
    </rPh>
    <phoneticPr fontId="5"/>
  </si>
  <si>
    <t>（令和５年度）</t>
    <rPh sb="1" eb="3">
      <t>レイワ</t>
    </rPh>
    <rPh sb="4" eb="6">
      <t>ネンド</t>
    </rPh>
    <phoneticPr fontId="5"/>
  </si>
  <si>
    <t>【防災・安全交付金】</t>
    <rPh sb="1" eb="3">
      <t>ボウサイ</t>
    </rPh>
    <rPh sb="4" eb="6">
      <t>アンゼン</t>
    </rPh>
    <rPh sb="6" eb="9">
      <t>コウフキン</t>
    </rPh>
    <phoneticPr fontId="20"/>
  </si>
  <si>
    <t>（単位：千円）</t>
    <rPh sb="1" eb="3">
      <t>タンイ</t>
    </rPh>
    <rPh sb="4" eb="6">
      <t>センエン</t>
    </rPh>
    <phoneticPr fontId="5"/>
  </si>
  <si>
    <t>※うち97,471繰越（男鹿市1、八峰町2軒）</t>
    <rPh sb="9" eb="11">
      <t>クリコシ</t>
    </rPh>
    <rPh sb="12" eb="15">
      <t>オガシ</t>
    </rPh>
    <rPh sb="17" eb="20">
      <t>ハッポウチョウ</t>
    </rPh>
    <rPh sb="21" eb="22">
      <t>ケン</t>
    </rPh>
    <phoneticPr fontId="5"/>
  </si>
  <si>
    <t>※R5発生（男鹿市）R6交付決定</t>
    <rPh sb="3" eb="5">
      <t>ハッセイ</t>
    </rPh>
    <rPh sb="6" eb="9">
      <t>オガシ</t>
    </rPh>
    <rPh sb="12" eb="14">
      <t>コウフ</t>
    </rPh>
    <rPh sb="14" eb="16">
      <t>ケッテイ</t>
    </rPh>
    <phoneticPr fontId="5"/>
  </si>
  <si>
    <t>　予算措置され、秋田県は横手市１事業のみ予算措置された。（繰越予算の事業については、交付金事業として取り扱う）</t>
    <rPh sb="22" eb="24">
      <t>ソチ</t>
    </rPh>
    <rPh sb="29" eb="31">
      <t>クリコシ</t>
    </rPh>
    <rPh sb="31" eb="33">
      <t>ヨサン</t>
    </rPh>
    <rPh sb="34" eb="36">
      <t>ジギョウ</t>
    </rPh>
    <rPh sb="42" eb="45">
      <t>コウフキン</t>
    </rPh>
    <rPh sb="45" eb="47">
      <t>ジギョウ</t>
    </rPh>
    <rPh sb="50" eb="51">
      <t>ト</t>
    </rPh>
    <rPh sb="52" eb="53">
      <t>アツカ</t>
    </rPh>
    <phoneticPr fontId="5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</si>
</sst>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&quot;件&quot;"/>
    <numFmt numFmtId="177" formatCode="#,##0_ "/>
  </numFmts>
  <fonts count="21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b/>
      <sz val="16"/>
      <color theme="1"/>
      <name val="ＭＳ ゴシック"/>
      <family val="3"/>
    </font>
    <font>
      <sz val="11"/>
      <color theme="1"/>
      <name val="ＭＳ ゴシック"/>
      <family val="3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6"/>
      <color auto="1"/>
      <name val="ＭＳ Ｐゴシック"/>
      <family val="3"/>
    </font>
    <font>
      <sz val="14"/>
      <color auto="1"/>
      <name val="ＭＳ Ｐゴシック"/>
      <family val="3"/>
    </font>
    <font>
      <b/>
      <sz val="10"/>
      <color auto="1"/>
      <name val="ＭＳ Ｐゴシック"/>
      <family val="3"/>
    </font>
    <font>
      <sz val="10"/>
      <color theme="1"/>
      <name val="ＭＳ Ｐゴシック"/>
      <family val="3"/>
    </font>
    <font>
      <sz val="9"/>
      <color auto="1"/>
      <name val="ＭＳ Ｐゴシック"/>
      <family val="3"/>
    </font>
    <font>
      <sz val="11"/>
      <color rgb="FFFF0000"/>
      <name val="ＭＳ Ｐゴシック"/>
      <family val="3"/>
    </font>
    <font>
      <sz val="11"/>
      <color auto="1"/>
      <name val="ＭＳ Ｐ明朝"/>
      <family val="1"/>
    </font>
    <font>
      <sz val="11"/>
      <color auto="1"/>
      <name val="游ゴシック"/>
      <family val="3"/>
      <scheme val="minor"/>
    </font>
    <font>
      <b/>
      <sz val="14"/>
      <color auto="1"/>
      <name val="ＭＳ Ｐゴシック"/>
      <family val="3"/>
    </font>
    <font>
      <u/>
      <sz val="11"/>
      <color auto="1"/>
      <name val="ＭＳ Ｐ明朝"/>
      <family val="1"/>
    </font>
    <font>
      <sz val="8"/>
      <color auto="1"/>
      <name val="ＭＳ Ｐ明朝"/>
      <family val="1"/>
    </font>
    <font>
      <sz val="11"/>
      <color theme="1"/>
      <name val="游ゴシック"/>
      <family val="3"/>
      <scheme val="minor"/>
    </font>
    <font>
      <sz val="9"/>
      <color indexed="81"/>
      <name val="ＭＳ Ｐゴシック"/>
      <family val="3"/>
    </font>
    <font>
      <u/>
      <sz val="11"/>
      <color auto="1"/>
      <name val="ＭＳ Ｐ明朝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double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38" fontId="18" fillId="0" borderId="0" applyFon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2"/>
    <xf numFmtId="0" fontId="1" fillId="2" borderId="0" xfId="2" applyFill="1"/>
    <xf numFmtId="0" fontId="6" fillId="2" borderId="0" xfId="2" applyFont="1" applyFill="1"/>
    <xf numFmtId="0" fontId="7" fillId="2" borderId="0" xfId="2" applyFont="1" applyFill="1"/>
    <xf numFmtId="0" fontId="6" fillId="3" borderId="2" xfId="2" applyFont="1" applyFill="1" applyBorder="1" applyAlignment="1">
      <alignment horizontal="left" vertical="top" wrapText="1"/>
    </xf>
    <xf numFmtId="0" fontId="8" fillId="3" borderId="3" xfId="2" applyFont="1" applyFill="1" applyBorder="1" applyAlignment="1">
      <alignment horizontal="distributed" vertical="center" indent="2"/>
    </xf>
    <xf numFmtId="0" fontId="8" fillId="3" borderId="4" xfId="2" applyFont="1" applyFill="1" applyBorder="1" applyAlignment="1">
      <alignment horizontal="distributed" vertical="center" indent="2"/>
    </xf>
    <xf numFmtId="0" fontId="8" fillId="3" borderId="5" xfId="2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vertical="center" wrapText="1"/>
    </xf>
    <xf numFmtId="0" fontId="7" fillId="0" borderId="0" xfId="2" applyFont="1"/>
    <xf numFmtId="0" fontId="6" fillId="0" borderId="0" xfId="2" applyFont="1"/>
    <xf numFmtId="0" fontId="6" fillId="3" borderId="3" xfId="2" applyFont="1" applyFill="1" applyBorder="1" applyAlignment="1">
      <alignment horizontal="distributed" vertical="center" indent="2"/>
    </xf>
    <xf numFmtId="0" fontId="6" fillId="3" borderId="4" xfId="2" applyFont="1" applyFill="1" applyBorder="1" applyAlignment="1">
      <alignment horizontal="distributed" vertical="center" indent="2"/>
    </xf>
    <xf numFmtId="0" fontId="6" fillId="3" borderId="4" xfId="2" applyFont="1" applyFill="1" applyBorder="1" applyAlignment="1">
      <alignment horizontal="center" vertical="center" readingOrder="1"/>
    </xf>
    <xf numFmtId="0" fontId="6" fillId="3" borderId="6" xfId="2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 vertical="center" textRotation="255"/>
    </xf>
    <xf numFmtId="0" fontId="6" fillId="2" borderId="8" xfId="2" applyNumberFormat="1" applyFont="1" applyFill="1" applyBorder="1" applyAlignment="1">
      <alignment vertical="center"/>
    </xf>
    <xf numFmtId="0" fontId="6" fillId="2" borderId="9" xfId="2" applyNumberFormat="1" applyFont="1" applyFill="1" applyBorder="1" applyAlignment="1">
      <alignment vertical="center"/>
    </xf>
    <xf numFmtId="0" fontId="6" fillId="3" borderId="10" xfId="2" applyNumberFormat="1" applyFont="1" applyFill="1" applyBorder="1" applyAlignment="1">
      <alignment vertical="center"/>
    </xf>
    <xf numFmtId="0" fontId="9" fillId="0" borderId="0" xfId="2" applyFont="1"/>
    <xf numFmtId="0" fontId="10" fillId="0" borderId="11" xfId="2" applyFont="1" applyBorder="1" applyAlignment="1">
      <alignment vertical="center"/>
    </xf>
    <xf numFmtId="0" fontId="10" fillId="0" borderId="12" xfId="2" applyFont="1" applyBorder="1" applyAlignment="1">
      <alignment vertical="center"/>
    </xf>
    <xf numFmtId="0" fontId="10" fillId="0" borderId="13" xfId="2" applyFont="1" applyFill="1" applyBorder="1" applyAlignment="1">
      <alignment vertical="center"/>
    </xf>
    <xf numFmtId="0" fontId="10" fillId="0" borderId="14" xfId="2" applyFont="1" applyFill="1" applyBorder="1" applyAlignment="1">
      <alignment vertical="center"/>
    </xf>
    <xf numFmtId="0" fontId="6" fillId="3" borderId="15" xfId="2" applyNumberFormat="1" applyFont="1" applyFill="1" applyBorder="1" applyAlignment="1">
      <alignment vertical="center"/>
    </xf>
    <xf numFmtId="0" fontId="6" fillId="3" borderId="16" xfId="2" applyFont="1" applyFill="1" applyBorder="1" applyAlignment="1">
      <alignment horizontal="center" vertical="center" textRotation="255"/>
    </xf>
    <xf numFmtId="0" fontId="10" fillId="0" borderId="1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9" xfId="2" applyFont="1" applyFill="1" applyBorder="1" applyAlignment="1">
      <alignment vertical="center"/>
    </xf>
    <xf numFmtId="0" fontId="10" fillId="0" borderId="18" xfId="2" applyFont="1" applyFill="1" applyBorder="1" applyAlignment="1">
      <alignment vertical="center"/>
    </xf>
    <xf numFmtId="0" fontId="6" fillId="3" borderId="19" xfId="2" applyNumberFormat="1" applyFont="1" applyFill="1" applyBorder="1" applyAlignment="1">
      <alignment vertical="center"/>
    </xf>
    <xf numFmtId="0" fontId="10" fillId="3" borderId="19" xfId="2" applyNumberFormat="1" applyFont="1" applyFill="1" applyBorder="1" applyAlignment="1">
      <alignment vertical="center"/>
    </xf>
    <xf numFmtId="0" fontId="10" fillId="0" borderId="20" xfId="2" applyFont="1" applyFill="1" applyBorder="1" applyAlignment="1">
      <alignment vertical="center"/>
    </xf>
    <xf numFmtId="0" fontId="10" fillId="0" borderId="21" xfId="2" applyFont="1" applyFill="1" applyBorder="1" applyAlignment="1">
      <alignment vertical="center"/>
    </xf>
    <xf numFmtId="0" fontId="11" fillId="0" borderId="0" xfId="2" applyFont="1"/>
    <xf numFmtId="0" fontId="1" fillId="0" borderId="0" xfId="2" applyAlignment="1">
      <alignment vertical="center" textRotation="255"/>
    </xf>
    <xf numFmtId="0" fontId="10" fillId="2" borderId="8" xfId="2" applyNumberFormat="1" applyFont="1" applyFill="1" applyBorder="1" applyAlignment="1">
      <alignment vertical="center"/>
    </xf>
    <xf numFmtId="0" fontId="10" fillId="2" borderId="9" xfId="2" applyNumberFormat="1" applyFont="1" applyFill="1" applyBorder="1" applyAlignment="1">
      <alignment vertical="center"/>
    </xf>
    <xf numFmtId="0" fontId="10" fillId="3" borderId="10" xfId="2" applyNumberFormat="1" applyFont="1" applyFill="1" applyBorder="1" applyAlignment="1">
      <alignment vertical="center"/>
    </xf>
    <xf numFmtId="0" fontId="6" fillId="0" borderId="0" xfId="2" applyFont="1" applyAlignment="1">
      <alignment horizontal="right" vertical="center"/>
    </xf>
    <xf numFmtId="0" fontId="6" fillId="3" borderId="22" xfId="2" applyFont="1" applyFill="1" applyBorder="1" applyAlignment="1">
      <alignment horizontal="center" vertical="center" textRotation="255"/>
    </xf>
    <xf numFmtId="0" fontId="10" fillId="0" borderId="23" xfId="2" applyFont="1" applyBorder="1" applyAlignment="1">
      <alignment horizontal="right" vertical="center"/>
    </xf>
    <xf numFmtId="0" fontId="10" fillId="0" borderId="24" xfId="2" applyFont="1" applyBorder="1" applyAlignment="1">
      <alignment horizontal="right" vertical="center"/>
    </xf>
    <xf numFmtId="0" fontId="10" fillId="3" borderId="17" xfId="2" applyNumberFormat="1" applyFont="1" applyFill="1" applyBorder="1" applyAlignment="1">
      <alignment vertical="center"/>
    </xf>
    <xf numFmtId="0" fontId="10" fillId="0" borderId="25" xfId="2" applyFont="1" applyFill="1" applyBorder="1" applyAlignment="1">
      <alignment vertical="center"/>
    </xf>
    <xf numFmtId="0" fontId="6" fillId="0" borderId="25" xfId="2" applyFont="1" applyFill="1" applyBorder="1" applyAlignment="1">
      <alignment vertical="center"/>
    </xf>
    <xf numFmtId="0" fontId="6" fillId="0" borderId="9" xfId="2" applyFont="1" applyFill="1" applyBorder="1" applyAlignment="1">
      <alignment vertical="center"/>
    </xf>
    <xf numFmtId="0" fontId="6" fillId="0" borderId="1" xfId="2" applyFont="1" applyBorder="1" applyAlignment="1">
      <alignment vertical="center"/>
    </xf>
    <xf numFmtId="0" fontId="10" fillId="2" borderId="1" xfId="2" applyFont="1" applyFill="1" applyBorder="1" applyAlignment="1">
      <alignment vertical="center"/>
    </xf>
    <xf numFmtId="0" fontId="6" fillId="2" borderId="0" xfId="2" applyFont="1" applyFill="1" applyAlignment="1">
      <alignment horizontal="right" vertical="center"/>
    </xf>
    <xf numFmtId="0" fontId="10" fillId="0" borderId="23" xfId="2" applyFont="1" applyBorder="1" applyAlignment="1">
      <alignment vertical="center"/>
    </xf>
    <xf numFmtId="0" fontId="10" fillId="2" borderId="24" xfId="2" applyFont="1" applyFill="1" applyBorder="1" applyAlignment="1">
      <alignment vertical="center"/>
    </xf>
    <xf numFmtId="0" fontId="10" fillId="0" borderId="24" xfId="2" applyFont="1" applyBorder="1" applyAlignment="1">
      <alignment vertical="center"/>
    </xf>
    <xf numFmtId="0" fontId="6" fillId="0" borderId="24" xfId="2" applyFont="1" applyBorder="1" applyAlignment="1">
      <alignment vertical="center"/>
    </xf>
    <xf numFmtId="0" fontId="10" fillId="2" borderId="26" xfId="2" applyNumberFormat="1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10" fillId="2" borderId="23" xfId="2" applyNumberFormat="1" applyFont="1" applyFill="1" applyBorder="1" applyAlignment="1">
      <alignment vertical="center"/>
    </xf>
    <xf numFmtId="0" fontId="10" fillId="3" borderId="27" xfId="2" applyNumberFormat="1" applyFont="1" applyFill="1" applyBorder="1" applyAlignment="1">
      <alignment vertical="center"/>
    </xf>
    <xf numFmtId="0" fontId="6" fillId="3" borderId="27" xfId="2" applyNumberFormat="1" applyFont="1" applyFill="1" applyBorder="1" applyAlignment="1">
      <alignment vertical="center"/>
    </xf>
    <xf numFmtId="0" fontId="10" fillId="0" borderId="28" xfId="2" applyFont="1" applyFill="1" applyBorder="1" applyAlignment="1">
      <alignment vertical="center"/>
    </xf>
    <xf numFmtId="0" fontId="6" fillId="3" borderId="29" xfId="2" applyFont="1" applyFill="1" applyBorder="1" applyAlignment="1">
      <alignment horizontal="center" vertical="center" textRotation="255"/>
    </xf>
    <xf numFmtId="0" fontId="10" fillId="3" borderId="30" xfId="2" applyNumberFormat="1" applyFont="1" applyFill="1" applyBorder="1" applyAlignment="1">
      <alignment vertical="center"/>
    </xf>
    <xf numFmtId="0" fontId="10" fillId="3" borderId="31" xfId="2" applyNumberFormat="1" applyFont="1" applyFill="1" applyBorder="1" applyAlignment="1">
      <alignment vertical="center"/>
    </xf>
    <xf numFmtId="0" fontId="10" fillId="3" borderId="32" xfId="2" applyNumberFormat="1" applyFont="1" applyFill="1" applyBorder="1" applyAlignment="1">
      <alignment vertical="center"/>
    </xf>
    <xf numFmtId="0" fontId="6" fillId="3" borderId="30" xfId="2" applyNumberFormat="1" applyFont="1" applyFill="1" applyBorder="1" applyAlignment="1">
      <alignment vertical="center"/>
    </xf>
    <xf numFmtId="0" fontId="6" fillId="3" borderId="31" xfId="2" applyNumberFormat="1" applyFont="1" applyFill="1" applyBorder="1" applyAlignment="1">
      <alignment vertical="center"/>
    </xf>
    <xf numFmtId="0" fontId="6" fillId="3" borderId="32" xfId="2" applyNumberFormat="1" applyFont="1" applyFill="1" applyBorder="1" applyAlignment="1">
      <alignment vertical="center"/>
    </xf>
    <xf numFmtId="0" fontId="1" fillId="2" borderId="0" xfId="2" applyFont="1" applyFill="1" applyBorder="1"/>
    <xf numFmtId="0" fontId="6" fillId="2" borderId="29" xfId="2" applyFont="1" applyFill="1" applyBorder="1" applyAlignment="1">
      <alignment horizontal="center" vertical="center" textRotation="255"/>
    </xf>
    <xf numFmtId="0" fontId="10" fillId="2" borderId="30" xfId="2" applyNumberFormat="1" applyFont="1" applyFill="1" applyBorder="1" applyAlignment="1">
      <alignment vertical="center"/>
    </xf>
    <xf numFmtId="0" fontId="10" fillId="2" borderId="31" xfId="2" applyNumberFormat="1" applyFont="1" applyFill="1" applyBorder="1" applyAlignment="1">
      <alignment vertical="center"/>
    </xf>
    <xf numFmtId="0" fontId="10" fillId="2" borderId="32" xfId="2" applyNumberFormat="1" applyFont="1" applyFill="1" applyBorder="1" applyAlignment="1">
      <alignment vertical="center"/>
    </xf>
    <xf numFmtId="0" fontId="6" fillId="2" borderId="0" xfId="2" applyFont="1" applyFill="1" applyBorder="1" applyAlignment="1">
      <alignment horizontal="left"/>
    </xf>
    <xf numFmtId="0" fontId="1" fillId="0" borderId="0" xfId="2" applyFont="1" applyFill="1" applyAlignment="1">
      <alignment horizontal="right" vertical="center"/>
    </xf>
    <xf numFmtId="0" fontId="6" fillId="0" borderId="29" xfId="2" applyFont="1" applyFill="1" applyBorder="1" applyAlignment="1">
      <alignment horizontal="center" vertical="center" textRotation="255"/>
    </xf>
    <xf numFmtId="0" fontId="6" fillId="2" borderId="0" xfId="2" applyFont="1" applyFill="1" applyBorder="1"/>
    <xf numFmtId="0" fontId="6" fillId="2" borderId="0" xfId="2" applyFont="1" applyFill="1" applyAlignment="1">
      <alignment horizontal="center" wrapText="1"/>
    </xf>
    <xf numFmtId="0" fontId="12" fillId="0" borderId="0" xfId="2" applyFont="1"/>
    <xf numFmtId="0" fontId="13" fillId="0" borderId="0" xfId="3" applyFont="1"/>
    <xf numFmtId="38" fontId="13" fillId="0" borderId="0" xfId="1" applyFont="1">
      <alignment vertical="center"/>
    </xf>
    <xf numFmtId="0" fontId="14" fillId="0" borderId="0" xfId="0" applyFont="1">
      <alignment vertical="center"/>
    </xf>
    <xf numFmtId="0" fontId="13" fillId="0" borderId="0" xfId="0" applyFont="1" applyAlignment="1"/>
    <xf numFmtId="0" fontId="13" fillId="0" borderId="0" xfId="3" applyFont="1" applyBorder="1"/>
    <xf numFmtId="0" fontId="13" fillId="0" borderId="33" xfId="0" applyFont="1" applyBorder="1" applyAlignment="1"/>
    <xf numFmtId="0" fontId="15" fillId="0" borderId="0" xfId="3" applyFont="1" applyBorder="1"/>
    <xf numFmtId="0" fontId="13" fillId="0" borderId="29" xfId="3" applyFont="1" applyBorder="1" applyAlignment="1">
      <alignment horizontal="center"/>
    </xf>
    <xf numFmtId="0" fontId="13" fillId="0" borderId="3" xfId="3" applyFont="1" applyBorder="1" applyAlignment="1">
      <alignment horizontal="left"/>
    </xf>
    <xf numFmtId="0" fontId="13" fillId="0" borderId="31" xfId="3" applyFont="1" applyBorder="1"/>
    <xf numFmtId="0" fontId="13" fillId="0" borderId="34" xfId="3" applyFont="1" applyBorder="1"/>
    <xf numFmtId="0" fontId="13" fillId="0" borderId="35" xfId="3" applyFont="1" applyBorder="1" applyAlignment="1">
      <alignment horizontal="left"/>
    </xf>
    <xf numFmtId="0" fontId="13" fillId="0" borderId="31" xfId="0" applyFont="1" applyBorder="1" applyAlignment="1"/>
    <xf numFmtId="0" fontId="13" fillId="0" borderId="34" xfId="0" applyFont="1" applyBorder="1" applyAlignment="1"/>
    <xf numFmtId="0" fontId="13" fillId="0" borderId="0" xfId="3" applyFont="1" applyBorder="1" applyAlignment="1"/>
    <xf numFmtId="0" fontId="13" fillId="0" borderId="16" xfId="3" applyFont="1" applyBorder="1" applyAlignment="1">
      <alignment horizontal="center"/>
    </xf>
    <xf numFmtId="0" fontId="13" fillId="0" borderId="36" xfId="3" applyFont="1" applyBorder="1"/>
    <xf numFmtId="176" fontId="13" fillId="0" borderId="1" xfId="3" applyNumberFormat="1" applyFont="1" applyBorder="1"/>
    <xf numFmtId="177" fontId="13" fillId="0" borderId="1" xfId="3" applyNumberFormat="1" applyFont="1" applyBorder="1"/>
    <xf numFmtId="177" fontId="13" fillId="0" borderId="21" xfId="3" applyNumberFormat="1" applyFont="1" applyBorder="1"/>
    <xf numFmtId="177" fontId="13" fillId="0" borderId="37" xfId="3" applyNumberFormat="1" applyFont="1" applyBorder="1"/>
    <xf numFmtId="176" fontId="13" fillId="0" borderId="38" xfId="3" applyNumberFormat="1" applyFont="1" applyBorder="1"/>
    <xf numFmtId="177" fontId="13" fillId="0" borderId="38" xfId="3" applyNumberFormat="1" applyFont="1" applyBorder="1"/>
    <xf numFmtId="177" fontId="13" fillId="0" borderId="39" xfId="3" applyNumberFormat="1" applyFont="1" applyBorder="1"/>
    <xf numFmtId="0" fontId="13" fillId="0" borderId="37" xfId="0" applyFont="1" applyBorder="1" applyAlignment="1"/>
    <xf numFmtId="176" fontId="13" fillId="0" borderId="9" xfId="0" applyNumberFormat="1" applyFont="1" applyBorder="1" applyAlignment="1">
      <alignment horizontal="right"/>
    </xf>
    <xf numFmtId="177" fontId="13" fillId="0" borderId="9" xfId="0" applyNumberFormat="1" applyFont="1" applyBorder="1" applyAlignment="1">
      <alignment horizontal="right"/>
    </xf>
    <xf numFmtId="177" fontId="13" fillId="0" borderId="18" xfId="0" applyNumberFormat="1" applyFont="1" applyBorder="1" applyAlignment="1">
      <alignment horizontal="right"/>
    </xf>
    <xf numFmtId="177" fontId="13" fillId="0" borderId="0" xfId="3" applyNumberFormat="1" applyFont="1" applyBorder="1"/>
    <xf numFmtId="176" fontId="13" fillId="0" borderId="1" xfId="3" applyNumberFormat="1" applyFont="1" applyFill="1" applyBorder="1" applyAlignment="1">
      <alignment horizontal="right"/>
    </xf>
    <xf numFmtId="177" fontId="13" fillId="0" borderId="1" xfId="3" applyNumberFormat="1" applyFont="1" applyFill="1" applyBorder="1" applyAlignment="1">
      <alignment horizontal="right"/>
    </xf>
    <xf numFmtId="177" fontId="13" fillId="0" borderId="21" xfId="3" applyNumberFormat="1" applyFont="1" applyFill="1" applyBorder="1" applyAlignment="1">
      <alignment horizontal="right"/>
    </xf>
    <xf numFmtId="0" fontId="13" fillId="0" borderId="37" xfId="3" applyFont="1" applyFill="1" applyBorder="1"/>
    <xf numFmtId="38" fontId="13" fillId="0" borderId="21" xfId="1" applyFont="1" applyBorder="1">
      <alignment vertical="center"/>
    </xf>
    <xf numFmtId="38" fontId="13" fillId="0" borderId="0" xfId="1" applyFont="1" applyBorder="1">
      <alignment vertical="center"/>
    </xf>
    <xf numFmtId="176" fontId="13" fillId="0" borderId="40" xfId="0" applyNumberFormat="1" applyFont="1" applyBorder="1" applyAlignment="1"/>
    <xf numFmtId="177" fontId="13" fillId="0" borderId="40" xfId="0" applyNumberFormat="1" applyFont="1" applyBorder="1" applyAlignment="1"/>
    <xf numFmtId="177" fontId="13" fillId="0" borderId="41" xfId="0" applyNumberFormat="1" applyFont="1" applyBorder="1" applyAlignment="1"/>
    <xf numFmtId="177" fontId="13" fillId="0" borderId="37" xfId="0" applyNumberFormat="1" applyFont="1" applyBorder="1" applyAlignment="1"/>
    <xf numFmtId="0" fontId="13" fillId="0" borderId="42" xfId="3" applyFont="1" applyBorder="1" applyAlignment="1">
      <alignment horizontal="center"/>
    </xf>
    <xf numFmtId="176" fontId="13" fillId="0" borderId="43" xfId="3" applyNumberFormat="1" applyFont="1" applyBorder="1"/>
    <xf numFmtId="177" fontId="13" fillId="0" borderId="43" xfId="3" applyNumberFormat="1" applyFont="1" applyBorder="1"/>
    <xf numFmtId="177" fontId="13" fillId="0" borderId="44" xfId="3" applyNumberFormat="1" applyFont="1" applyBorder="1"/>
    <xf numFmtId="176" fontId="13" fillId="0" borderId="45" xfId="3" applyNumberFormat="1" applyFont="1" applyBorder="1"/>
    <xf numFmtId="177" fontId="13" fillId="0" borderId="45" xfId="3" applyNumberFormat="1" applyFont="1" applyBorder="1"/>
    <xf numFmtId="177" fontId="13" fillId="0" borderId="46" xfId="3" applyNumberFormat="1" applyFont="1" applyBorder="1"/>
    <xf numFmtId="0" fontId="13" fillId="0" borderId="22" xfId="3" applyFont="1" applyBorder="1" applyAlignment="1">
      <alignment horizontal="center" wrapText="1"/>
    </xf>
    <xf numFmtId="0" fontId="13" fillId="0" borderId="47" xfId="3" applyFont="1" applyBorder="1"/>
    <xf numFmtId="176" fontId="13" fillId="0" borderId="24" xfId="3" applyNumberFormat="1" applyFont="1" applyBorder="1"/>
    <xf numFmtId="177" fontId="13" fillId="0" borderId="24" xfId="3" applyNumberFormat="1" applyFont="1" applyBorder="1"/>
    <xf numFmtId="177" fontId="13" fillId="0" borderId="48" xfId="3" applyNumberFormat="1" applyFont="1" applyBorder="1"/>
    <xf numFmtId="177" fontId="13" fillId="0" borderId="47" xfId="0" applyNumberFormat="1" applyFont="1" applyBorder="1" applyAlignment="1"/>
    <xf numFmtId="177" fontId="13" fillId="0" borderId="49" xfId="3" applyNumberFormat="1" applyFont="1" applyBorder="1" applyAlignment="1">
      <alignment horizontal="center"/>
    </xf>
    <xf numFmtId="177" fontId="13" fillId="0" borderId="47" xfId="3" applyNumberFormat="1" applyFont="1" applyBorder="1"/>
    <xf numFmtId="177" fontId="13" fillId="0" borderId="50" xfId="3" applyNumberFormat="1" applyFont="1" applyBorder="1" applyAlignment="1">
      <alignment horizontal="center"/>
    </xf>
    <xf numFmtId="0" fontId="13" fillId="0" borderId="0" xfId="3" applyFont="1" applyBorder="1" applyAlignment="1">
      <alignment horizontal="right"/>
    </xf>
    <xf numFmtId="0" fontId="13" fillId="0" borderId="51" xfId="3" applyFont="1" applyBorder="1" applyAlignment="1">
      <alignment horizontal="center"/>
    </xf>
    <xf numFmtId="0" fontId="13" fillId="0" borderId="0" xfId="3" applyFont="1" applyBorder="1" applyAlignment="1">
      <alignment horizontal="center"/>
    </xf>
    <xf numFmtId="176" fontId="13" fillId="0" borderId="52" xfId="3" applyNumberFormat="1" applyFont="1" applyBorder="1" applyAlignment="1">
      <alignment horizontal="right"/>
    </xf>
    <xf numFmtId="177" fontId="13" fillId="0" borderId="52" xfId="3" applyNumberFormat="1" applyFont="1" applyBorder="1"/>
    <xf numFmtId="177" fontId="13" fillId="0" borderId="53" xfId="3" applyNumberFormat="1" applyFont="1" applyBorder="1"/>
    <xf numFmtId="176" fontId="13" fillId="0" borderId="9" xfId="0" applyNumberFormat="1" applyFont="1" applyBorder="1" applyAlignment="1"/>
    <xf numFmtId="177" fontId="13" fillId="0" borderId="9" xfId="0" applyNumberFormat="1" applyFont="1" applyBorder="1" applyAlignment="1"/>
    <xf numFmtId="177" fontId="13" fillId="0" borderId="18" xfId="0" applyNumberFormat="1" applyFont="1" applyBorder="1" applyAlignment="1"/>
    <xf numFmtId="0" fontId="13" fillId="0" borderId="54" xfId="3" applyFont="1" applyBorder="1" applyAlignment="1">
      <alignment horizontal="center"/>
    </xf>
    <xf numFmtId="176" fontId="13" fillId="0" borderId="45" xfId="3" applyNumberFormat="1" applyFont="1" applyBorder="1" applyAlignment="1">
      <alignment horizontal="right"/>
    </xf>
    <xf numFmtId="176" fontId="13" fillId="0" borderId="55" xfId="0" applyNumberFormat="1" applyFont="1" applyBorder="1" applyAlignment="1"/>
    <xf numFmtId="177" fontId="13" fillId="0" borderId="55" xfId="0" applyNumberFormat="1" applyFont="1" applyBorder="1" applyAlignment="1"/>
    <xf numFmtId="177" fontId="13" fillId="0" borderId="56" xfId="0" applyNumberFormat="1" applyFont="1" applyBorder="1" applyAlignment="1"/>
    <xf numFmtId="176" fontId="13" fillId="0" borderId="43" xfId="3" applyNumberFormat="1" applyFont="1" applyBorder="1" applyAlignment="1">
      <alignment horizontal="right"/>
    </xf>
    <xf numFmtId="0" fontId="13" fillId="0" borderId="22" xfId="3" applyFont="1" applyBorder="1" applyAlignment="1">
      <alignment horizontal="center"/>
    </xf>
    <xf numFmtId="176" fontId="13" fillId="0" borderId="24" xfId="3" applyNumberFormat="1" applyFont="1" applyBorder="1" applyAlignment="1">
      <alignment horizontal="right"/>
    </xf>
    <xf numFmtId="177" fontId="13" fillId="0" borderId="36" xfId="3" applyNumberFormat="1" applyFont="1" applyBorder="1"/>
    <xf numFmtId="0" fontId="13" fillId="0" borderId="36" xfId="0" applyFont="1" applyBorder="1" applyAlignment="1"/>
    <xf numFmtId="176" fontId="13" fillId="0" borderId="1" xfId="0" applyNumberFormat="1" applyFont="1" applyBorder="1" applyAlignment="1"/>
    <xf numFmtId="177" fontId="13" fillId="0" borderId="1" xfId="0" applyNumberFormat="1" applyFont="1" applyBorder="1" applyAlignment="1"/>
    <xf numFmtId="177" fontId="13" fillId="0" borderId="21" xfId="0" applyNumberFormat="1" applyFont="1" applyBorder="1" applyAlignment="1"/>
    <xf numFmtId="0" fontId="13" fillId="0" borderId="37" xfId="0" applyFont="1" applyBorder="1" applyAlignment="1">
      <alignment horizontal="right"/>
    </xf>
    <xf numFmtId="0" fontId="16" fillId="0" borderId="16" xfId="0" applyFont="1" applyBorder="1" applyAlignment="1">
      <alignment horizontal="center"/>
    </xf>
    <xf numFmtId="177" fontId="16" fillId="0" borderId="36" xfId="0" applyNumberFormat="1" applyFont="1" applyBorder="1" applyAlignment="1"/>
    <xf numFmtId="0" fontId="17" fillId="0" borderId="0" xfId="0" applyFont="1" applyAlignment="1">
      <alignment horizontal="center" vertical="top" wrapText="1"/>
    </xf>
    <xf numFmtId="0" fontId="13" fillId="0" borderId="57" xfId="0" applyFont="1" applyBorder="1" applyAlignment="1">
      <alignment horizontal="center" wrapText="1"/>
    </xf>
    <xf numFmtId="0" fontId="13" fillId="0" borderId="47" xfId="0" applyFont="1" applyBorder="1" applyAlignment="1"/>
    <xf numFmtId="176" fontId="13" fillId="0" borderId="58" xfId="0" applyNumberFormat="1" applyFont="1" applyBorder="1" applyAlignment="1"/>
    <xf numFmtId="177" fontId="13" fillId="0" borderId="58" xfId="0" applyNumberFormat="1" applyFont="1" applyBorder="1" applyAlignment="1"/>
    <xf numFmtId="177" fontId="13" fillId="0" borderId="59" xfId="0" applyNumberFormat="1" applyFont="1" applyBorder="1" applyAlignment="1"/>
    <xf numFmtId="176" fontId="13" fillId="0" borderId="28" xfId="0" applyNumberFormat="1" applyFont="1" applyBorder="1" applyAlignment="1"/>
    <xf numFmtId="177" fontId="13" fillId="0" borderId="28" xfId="0" applyNumberFormat="1" applyFont="1" applyBorder="1" applyAlignment="1"/>
    <xf numFmtId="177" fontId="13" fillId="0" borderId="60" xfId="0" applyNumberFormat="1" applyFont="1" applyBorder="1" applyAlignment="1"/>
    <xf numFmtId="0" fontId="13" fillId="0" borderId="0" xfId="0" applyFont="1" applyAlignment="1">
      <alignment horizontal="right"/>
    </xf>
    <xf numFmtId="177" fontId="16" fillId="0" borderId="37" xfId="0" applyNumberFormat="1" applyFont="1" applyBorder="1" applyAlignment="1"/>
    <xf numFmtId="0" fontId="13" fillId="0" borderId="0" xfId="0" applyFont="1" applyAlignment="1">
      <alignment horizontal="center" vertical="top"/>
    </xf>
    <xf numFmtId="38" fontId="16" fillId="0" borderId="0" xfId="1" applyFont="1">
      <alignment vertical="center"/>
    </xf>
    <xf numFmtId="177" fontId="13" fillId="0" borderId="0" xfId="0" applyNumberFormat="1" applyFont="1" applyAlignment="1"/>
    <xf numFmtId="176" fontId="13" fillId="0" borderId="0" xfId="0" applyNumberFormat="1" applyFont="1" applyAlignment="1"/>
    <xf numFmtId="38" fontId="13" fillId="0" borderId="0" xfId="4" applyFont="1" applyAlignment="1"/>
  </cellXfs>
  <cellStyles count="5">
    <cellStyle name="桁区切り_70_○（更新用）第７６表　水道整備国庫補助年度別推移" xfId="1"/>
    <cellStyle name="標準" xfId="0" builtinId="0"/>
    <cellStyle name="標準_68_○第７４表簡専水施設数第７５表監視件数" xfId="2"/>
    <cellStyle name="標準_70_○（更新用）第７６表　水道整備国庫補助年度別推移" xfId="3"/>
    <cellStyle name="桁区切り" xfId="4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10160</xdr:colOff>
      <xdr:row>18</xdr:row>
      <xdr:rowOff>0</xdr:rowOff>
    </xdr:from>
    <xdr:to xmlns:xdr="http://schemas.openxmlformats.org/drawingml/2006/spreadsheetDrawing">
      <xdr:col>2</xdr:col>
      <xdr:colOff>0</xdr:colOff>
      <xdr:row>18</xdr:row>
      <xdr:rowOff>0</xdr:rowOff>
    </xdr:to>
    <xdr:sp macro="" textlink="">
      <xdr:nvSpPr>
        <xdr:cNvPr id="2" name="Line 2"/>
        <xdr:cNvSpPr>
          <a:spLocks noChangeShapeType="1"/>
        </xdr:cNvSpPr>
      </xdr:nvSpPr>
      <xdr:spPr>
        <a:xfrm>
          <a:off x="305435" y="5995035"/>
          <a:ext cx="1447165" cy="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34"/>
  <sheetViews>
    <sheetView view="pageBreakPreview" zoomScale="90" zoomScaleSheetLayoutView="90" workbookViewId="0">
      <pane ySplit="4" topLeftCell="A20" activePane="bottomLeft" state="frozen"/>
      <selection pane="bottomLeft" activeCell="O34" sqref="O34"/>
    </sheetView>
  </sheetViews>
  <sheetFormatPr defaultRowHeight="18.75"/>
  <cols>
    <col min="1" max="1" width="5.375" bestFit="1" customWidth="1"/>
    <col min="2" max="2" width="10.75" bestFit="1" customWidth="1"/>
    <col min="3" max="3" width="4.125" bestFit="1" customWidth="1"/>
    <col min="4" max="4" width="8.625" bestFit="1" customWidth="1"/>
    <col min="5" max="5" width="4.625" bestFit="1" customWidth="1"/>
    <col min="6" max="6" width="8.625" bestFit="1" customWidth="1"/>
    <col min="7" max="7" width="4.625" bestFit="1" customWidth="1"/>
    <col min="8" max="8" width="6.625" bestFit="1" customWidth="1"/>
    <col min="9" max="9" width="4.625" bestFit="1" customWidth="1"/>
    <col min="10" max="10" width="10.75" bestFit="1" customWidth="1"/>
    <col min="11" max="11" width="6.125" customWidth="1"/>
    <col min="12" max="12" width="5.625" bestFit="1" customWidth="1"/>
    <col min="13" max="13" width="4.625" bestFit="1" customWidth="1"/>
    <col min="14" max="14" width="7.625" bestFit="1" customWidth="1"/>
    <col min="15" max="15" width="4.625" bestFit="1" customWidth="1"/>
    <col min="16" max="16" width="9.875" customWidth="1"/>
  </cols>
  <sheetData>
    <row r="1" spans="1:16" ht="27" customHeight="1">
      <c r="A1" s="1" t="s">
        <v>106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6" t="s">
        <v>22</v>
      </c>
    </row>
    <row r="3" spans="1:16" ht="90.75" customHeight="1">
      <c r="A3" s="3" t="s">
        <v>24</v>
      </c>
      <c r="B3" s="3" t="s">
        <v>21</v>
      </c>
      <c r="C3" s="3" t="s">
        <v>0</v>
      </c>
      <c r="D3" s="3"/>
      <c r="E3" s="3" t="s">
        <v>10</v>
      </c>
      <c r="F3" s="3"/>
      <c r="G3" s="3" t="s">
        <v>11</v>
      </c>
      <c r="H3" s="3"/>
      <c r="I3" s="3" t="s">
        <v>13</v>
      </c>
      <c r="J3" s="3"/>
      <c r="K3" s="3" t="s">
        <v>12</v>
      </c>
      <c r="L3" s="3"/>
      <c r="M3" s="3" t="s">
        <v>15</v>
      </c>
      <c r="N3" s="3"/>
      <c r="O3" s="3" t="s">
        <v>16</v>
      </c>
      <c r="P3" s="3"/>
    </row>
    <row r="4" spans="1:16" ht="90" customHeight="1">
      <c r="A4" s="3"/>
      <c r="B4" s="3"/>
      <c r="C4" s="3" t="s">
        <v>19</v>
      </c>
      <c r="D4" s="3" t="s">
        <v>17</v>
      </c>
      <c r="E4" s="3" t="s">
        <v>19</v>
      </c>
      <c r="F4" s="3" t="s">
        <v>17</v>
      </c>
      <c r="G4" s="3" t="s">
        <v>19</v>
      </c>
      <c r="H4" s="3" t="s">
        <v>17</v>
      </c>
      <c r="I4" s="3" t="s">
        <v>19</v>
      </c>
      <c r="J4" s="3" t="s">
        <v>17</v>
      </c>
      <c r="K4" s="3" t="s">
        <v>2</v>
      </c>
      <c r="L4" s="3" t="s">
        <v>5</v>
      </c>
      <c r="M4" s="3" t="s">
        <v>19</v>
      </c>
      <c r="N4" s="3" t="s">
        <v>17</v>
      </c>
      <c r="O4" s="3" t="s">
        <v>19</v>
      </c>
      <c r="P4" s="3" t="s">
        <v>17</v>
      </c>
    </row>
    <row r="5" spans="1:16">
      <c r="A5" s="4">
        <v>5</v>
      </c>
      <c r="B5" s="5">
        <v>1211202</v>
      </c>
      <c r="C5" s="4">
        <v>34</v>
      </c>
      <c r="D5" s="5">
        <v>740129</v>
      </c>
      <c r="E5" s="4">
        <v>516</v>
      </c>
      <c r="F5" s="5">
        <v>271286</v>
      </c>
      <c r="G5" s="4">
        <v>17</v>
      </c>
      <c r="H5" s="5">
        <v>4825</v>
      </c>
      <c r="I5" s="4">
        <v>567</v>
      </c>
      <c r="J5" s="5">
        <v>1016240</v>
      </c>
      <c r="K5" s="4">
        <v>83.9</v>
      </c>
      <c r="L5" s="4">
        <v>95.3</v>
      </c>
      <c r="M5" s="4">
        <v>318</v>
      </c>
      <c r="N5" s="5">
        <v>18440</v>
      </c>
      <c r="O5" s="4">
        <v>885</v>
      </c>
      <c r="P5" s="5">
        <v>1034680</v>
      </c>
    </row>
    <row r="6" spans="1:16">
      <c r="A6" s="4">
        <v>6</v>
      </c>
      <c r="B6" s="5">
        <v>1210331</v>
      </c>
      <c r="C6" s="4">
        <v>35</v>
      </c>
      <c r="D6" s="5">
        <v>749602</v>
      </c>
      <c r="E6" s="4">
        <v>506</v>
      </c>
      <c r="F6" s="5">
        <v>266420</v>
      </c>
      <c r="G6" s="4">
        <v>17</v>
      </c>
      <c r="H6" s="5">
        <v>5028</v>
      </c>
      <c r="I6" s="4">
        <v>558</v>
      </c>
      <c r="J6" s="5">
        <v>1021050</v>
      </c>
      <c r="K6" s="4">
        <v>84.4</v>
      </c>
      <c r="L6" s="4">
        <v>95.5</v>
      </c>
      <c r="M6" s="4">
        <v>308</v>
      </c>
      <c r="N6" s="5">
        <v>17555</v>
      </c>
      <c r="O6" s="4">
        <v>866</v>
      </c>
      <c r="P6" s="5">
        <v>1038605</v>
      </c>
    </row>
    <row r="7" spans="1:16">
      <c r="A7" s="4">
        <v>7</v>
      </c>
      <c r="B7" s="5">
        <v>1207232</v>
      </c>
      <c r="C7" s="4">
        <v>35</v>
      </c>
      <c r="D7" s="5">
        <v>751937</v>
      </c>
      <c r="E7" s="4">
        <v>506</v>
      </c>
      <c r="F7" s="5">
        <v>268156</v>
      </c>
      <c r="G7" s="4">
        <v>17</v>
      </c>
      <c r="H7" s="5">
        <v>3541</v>
      </c>
      <c r="I7" s="4">
        <v>558</v>
      </c>
      <c r="J7" s="5">
        <v>1023634</v>
      </c>
      <c r="K7" s="4">
        <v>84.8</v>
      </c>
      <c r="L7" s="4">
        <v>95.8</v>
      </c>
      <c r="M7" s="4">
        <v>305</v>
      </c>
      <c r="N7" s="5">
        <v>17360</v>
      </c>
      <c r="O7" s="4">
        <v>863</v>
      </c>
      <c r="P7" s="5">
        <v>1040994</v>
      </c>
    </row>
    <row r="8" spans="1:16">
      <c r="A8" s="4">
        <v>8</v>
      </c>
      <c r="B8" s="5">
        <v>1203873</v>
      </c>
      <c r="C8" s="4">
        <v>35</v>
      </c>
      <c r="D8" s="5">
        <v>755366</v>
      </c>
      <c r="E8" s="4">
        <v>503</v>
      </c>
      <c r="F8" s="5">
        <v>266844</v>
      </c>
      <c r="G8" s="4">
        <v>20</v>
      </c>
      <c r="H8" s="5">
        <v>3540</v>
      </c>
      <c r="I8" s="4">
        <v>558</v>
      </c>
      <c r="J8" s="5">
        <v>1025750</v>
      </c>
      <c r="K8" s="4">
        <v>85.2</v>
      </c>
      <c r="L8" s="4">
        <v>96</v>
      </c>
      <c r="M8" s="4">
        <v>301</v>
      </c>
      <c r="N8" s="5">
        <v>17107</v>
      </c>
      <c r="O8" s="4">
        <v>859</v>
      </c>
      <c r="P8" s="5">
        <v>1042857</v>
      </c>
    </row>
    <row r="9" spans="1:16">
      <c r="A9" s="4">
        <v>9</v>
      </c>
      <c r="B9" s="5">
        <v>1199500</v>
      </c>
      <c r="C9" s="4">
        <v>35</v>
      </c>
      <c r="D9" s="5">
        <v>761372</v>
      </c>
      <c r="E9" s="4">
        <v>496</v>
      </c>
      <c r="F9" s="5">
        <v>266307</v>
      </c>
      <c r="G9" s="4">
        <v>20</v>
      </c>
      <c r="H9" s="5">
        <v>3537</v>
      </c>
      <c r="I9" s="4">
        <v>551</v>
      </c>
      <c r="J9" s="5">
        <v>1031216</v>
      </c>
      <c r="K9" s="4">
        <v>86</v>
      </c>
      <c r="L9" s="4">
        <v>96.1</v>
      </c>
      <c r="M9" s="4">
        <v>297</v>
      </c>
      <c r="N9" s="5">
        <v>16581</v>
      </c>
      <c r="O9" s="4">
        <v>848</v>
      </c>
      <c r="P9" s="5">
        <v>1047797</v>
      </c>
    </row>
    <row r="10" spans="1:16">
      <c r="A10" s="4">
        <v>10</v>
      </c>
      <c r="B10" s="5">
        <v>1194696</v>
      </c>
      <c r="C10" s="4">
        <v>36</v>
      </c>
      <c r="D10" s="5">
        <v>765057</v>
      </c>
      <c r="E10" s="4">
        <v>489</v>
      </c>
      <c r="F10" s="5">
        <v>263885</v>
      </c>
      <c r="G10" s="4">
        <v>20</v>
      </c>
      <c r="H10" s="5">
        <v>3697</v>
      </c>
      <c r="I10" s="4">
        <v>545</v>
      </c>
      <c r="J10" s="5">
        <v>1032639</v>
      </c>
      <c r="K10" s="4">
        <v>86.4</v>
      </c>
      <c r="L10" s="4">
        <v>96.3</v>
      </c>
      <c r="M10" s="4">
        <v>284</v>
      </c>
      <c r="N10" s="5">
        <v>15603</v>
      </c>
      <c r="O10" s="4">
        <v>829</v>
      </c>
      <c r="P10" s="5">
        <v>1048242</v>
      </c>
    </row>
    <row r="11" spans="1:16">
      <c r="A11" s="4">
        <v>11</v>
      </c>
      <c r="B11" s="5">
        <v>1189262</v>
      </c>
      <c r="C11" s="4">
        <v>36</v>
      </c>
      <c r="D11" s="5">
        <v>772979</v>
      </c>
      <c r="E11" s="4">
        <v>476</v>
      </c>
      <c r="F11" s="5">
        <v>262639</v>
      </c>
      <c r="G11" s="4">
        <v>14</v>
      </c>
      <c r="H11" s="5">
        <v>3623</v>
      </c>
      <c r="I11" s="4">
        <v>526</v>
      </c>
      <c r="J11" s="5">
        <v>1039241</v>
      </c>
      <c r="K11" s="4">
        <v>87.4</v>
      </c>
      <c r="L11" s="4">
        <v>96.4</v>
      </c>
      <c r="M11" s="4">
        <v>265</v>
      </c>
      <c r="N11" s="5">
        <v>14386</v>
      </c>
      <c r="O11" s="4">
        <v>791</v>
      </c>
      <c r="P11" s="5">
        <v>1053627</v>
      </c>
    </row>
    <row r="12" spans="1:16">
      <c r="A12" s="4">
        <v>12</v>
      </c>
      <c r="B12" s="5">
        <v>1181030</v>
      </c>
      <c r="C12" s="4">
        <v>36</v>
      </c>
      <c r="D12" s="5">
        <v>799054</v>
      </c>
      <c r="E12" s="4">
        <v>402</v>
      </c>
      <c r="F12" s="5">
        <v>236399</v>
      </c>
      <c r="G12" s="4">
        <v>9</v>
      </c>
      <c r="H12" s="5">
        <v>2198</v>
      </c>
      <c r="I12" s="4">
        <v>447</v>
      </c>
      <c r="J12" s="5">
        <v>1037651</v>
      </c>
      <c r="K12" s="4">
        <v>87.9</v>
      </c>
      <c r="L12" s="4">
        <v>96.6</v>
      </c>
      <c r="M12" s="4">
        <v>229</v>
      </c>
      <c r="N12" s="5">
        <v>12044</v>
      </c>
      <c r="O12" s="4">
        <v>676</v>
      </c>
      <c r="P12" s="5">
        <v>1049695</v>
      </c>
    </row>
    <row r="13" spans="1:16">
      <c r="A13" s="4">
        <v>13</v>
      </c>
      <c r="B13" s="5">
        <v>1175452</v>
      </c>
      <c r="C13" s="4">
        <v>36</v>
      </c>
      <c r="D13" s="5">
        <v>805394</v>
      </c>
      <c r="E13" s="4">
        <v>342</v>
      </c>
      <c r="F13" s="5">
        <v>225078</v>
      </c>
      <c r="G13" s="4">
        <v>9</v>
      </c>
      <c r="H13" s="5">
        <v>2117</v>
      </c>
      <c r="I13" s="4">
        <v>387</v>
      </c>
      <c r="J13" s="5">
        <v>1032589</v>
      </c>
      <c r="K13" s="4">
        <v>87.8</v>
      </c>
      <c r="L13" s="4">
        <v>96.7</v>
      </c>
      <c r="M13" s="4">
        <v>206</v>
      </c>
      <c r="N13" s="5">
        <v>10772</v>
      </c>
      <c r="O13" s="4">
        <v>593</v>
      </c>
      <c r="P13" s="5">
        <v>1043361</v>
      </c>
    </row>
    <row r="14" spans="1:16">
      <c r="A14" s="4">
        <v>14</v>
      </c>
      <c r="B14" s="5">
        <v>1167745</v>
      </c>
      <c r="C14" s="4">
        <v>39</v>
      </c>
      <c r="D14" s="5">
        <v>816217</v>
      </c>
      <c r="E14" s="4">
        <v>314</v>
      </c>
      <c r="F14" s="5">
        <v>205415</v>
      </c>
      <c r="G14" s="4">
        <v>95</v>
      </c>
      <c r="H14" s="5">
        <v>5088</v>
      </c>
      <c r="I14" s="4">
        <v>448</v>
      </c>
      <c r="J14" s="5">
        <v>1026720</v>
      </c>
      <c r="K14" s="4">
        <v>87.9</v>
      </c>
      <c r="L14" s="4">
        <v>96.8</v>
      </c>
      <c r="M14" s="4">
        <v>164</v>
      </c>
      <c r="N14" s="5">
        <v>8565</v>
      </c>
      <c r="O14" s="4">
        <v>612</v>
      </c>
      <c r="P14" s="5">
        <v>1035285</v>
      </c>
    </row>
    <row r="15" spans="1:16">
      <c r="A15" s="4">
        <v>15</v>
      </c>
      <c r="B15" s="5">
        <v>1159820</v>
      </c>
      <c r="C15" s="4">
        <v>39</v>
      </c>
      <c r="D15" s="5">
        <v>818190</v>
      </c>
      <c r="E15" s="4">
        <v>293</v>
      </c>
      <c r="F15" s="5">
        <v>200076</v>
      </c>
      <c r="G15" s="4">
        <v>97</v>
      </c>
      <c r="H15" s="5">
        <v>4339</v>
      </c>
      <c r="I15" s="4">
        <v>429</v>
      </c>
      <c r="J15" s="5">
        <v>1022605</v>
      </c>
      <c r="K15" s="4">
        <v>88.2</v>
      </c>
      <c r="L15" s="4">
        <v>96.9</v>
      </c>
      <c r="M15" s="4">
        <v>161</v>
      </c>
      <c r="N15" s="5">
        <v>8434</v>
      </c>
      <c r="O15" s="4">
        <v>590</v>
      </c>
      <c r="P15" s="5">
        <v>1031039</v>
      </c>
    </row>
    <row r="16" spans="1:16">
      <c r="A16" s="4">
        <v>16</v>
      </c>
      <c r="B16" s="5">
        <v>1150438</v>
      </c>
      <c r="C16" s="4">
        <v>34</v>
      </c>
      <c r="D16" s="5">
        <v>820455</v>
      </c>
      <c r="E16" s="4">
        <v>262</v>
      </c>
      <c r="F16" s="5">
        <v>193608</v>
      </c>
      <c r="G16" s="4">
        <v>105</v>
      </c>
      <c r="H16" s="5">
        <v>7766</v>
      </c>
      <c r="I16" s="4">
        <v>401</v>
      </c>
      <c r="J16" s="5">
        <v>1021829</v>
      </c>
      <c r="K16" s="4">
        <v>88.8</v>
      </c>
      <c r="L16" s="4">
        <v>97.1</v>
      </c>
      <c r="M16" s="4">
        <v>161</v>
      </c>
      <c r="N16" s="5">
        <v>8584</v>
      </c>
      <c r="O16" s="4">
        <v>562</v>
      </c>
      <c r="P16" s="5">
        <v>1030413</v>
      </c>
    </row>
    <row r="17" spans="1:16">
      <c r="A17" s="4">
        <v>17</v>
      </c>
      <c r="B17" s="5">
        <v>1136927</v>
      </c>
      <c r="C17" s="4">
        <v>26</v>
      </c>
      <c r="D17" s="5">
        <v>814992</v>
      </c>
      <c r="E17" s="4">
        <v>256</v>
      </c>
      <c r="F17" s="5">
        <v>193188</v>
      </c>
      <c r="G17" s="4">
        <v>105</v>
      </c>
      <c r="H17" s="5">
        <v>7093</v>
      </c>
      <c r="I17" s="4">
        <v>387</v>
      </c>
      <c r="J17" s="5">
        <v>1015273</v>
      </c>
      <c r="K17" s="4">
        <v>89.3</v>
      </c>
      <c r="L17" s="4">
        <v>97.2</v>
      </c>
      <c r="M17" s="4">
        <v>154</v>
      </c>
      <c r="N17" s="5">
        <v>7896</v>
      </c>
      <c r="O17" s="4">
        <v>541</v>
      </c>
      <c r="P17" s="5">
        <v>1023169</v>
      </c>
    </row>
    <row r="18" spans="1:16">
      <c r="A18" s="4">
        <v>18</v>
      </c>
      <c r="B18" s="5">
        <v>1125222</v>
      </c>
      <c r="C18" s="4">
        <v>24</v>
      </c>
      <c r="D18" s="5">
        <v>827285</v>
      </c>
      <c r="E18" s="4">
        <v>242</v>
      </c>
      <c r="F18" s="5">
        <v>173341</v>
      </c>
      <c r="G18" s="4">
        <v>102</v>
      </c>
      <c r="H18" s="5">
        <v>6291</v>
      </c>
      <c r="I18" s="4">
        <v>368</v>
      </c>
      <c r="J18" s="5">
        <v>1006917</v>
      </c>
      <c r="K18" s="4">
        <v>89.5</v>
      </c>
      <c r="L18" s="4">
        <v>97.3</v>
      </c>
      <c r="M18" s="4">
        <v>152</v>
      </c>
      <c r="N18" s="5">
        <v>7796</v>
      </c>
      <c r="O18" s="4">
        <v>520</v>
      </c>
      <c r="P18" s="5">
        <v>1014713</v>
      </c>
    </row>
    <row r="19" spans="1:16">
      <c r="A19" s="4">
        <v>19</v>
      </c>
      <c r="B19" s="5">
        <v>1112188</v>
      </c>
      <c r="C19" s="4">
        <v>24</v>
      </c>
      <c r="D19" s="5">
        <v>820194</v>
      </c>
      <c r="E19" s="4">
        <v>239</v>
      </c>
      <c r="F19" s="5">
        <v>171310</v>
      </c>
      <c r="G19" s="4">
        <v>101</v>
      </c>
      <c r="H19" s="5">
        <v>6559</v>
      </c>
      <c r="I19" s="4">
        <v>364</v>
      </c>
      <c r="J19" s="5">
        <v>998063</v>
      </c>
      <c r="K19" s="4">
        <v>89.7</v>
      </c>
      <c r="L19" s="4">
        <v>97.4</v>
      </c>
      <c r="M19" s="4">
        <v>151</v>
      </c>
      <c r="N19" s="5">
        <v>7650</v>
      </c>
      <c r="O19" s="4">
        <v>515</v>
      </c>
      <c r="P19" s="5">
        <v>1005713</v>
      </c>
    </row>
    <row r="20" spans="1:16">
      <c r="A20" s="4">
        <v>20</v>
      </c>
      <c r="B20" s="5">
        <v>1099832</v>
      </c>
      <c r="C20" s="4">
        <v>24</v>
      </c>
      <c r="D20" s="5">
        <v>832687</v>
      </c>
      <c r="E20" s="4">
        <v>212</v>
      </c>
      <c r="F20" s="5">
        <v>149379</v>
      </c>
      <c r="G20" s="4">
        <v>96</v>
      </c>
      <c r="H20" s="5">
        <v>6990</v>
      </c>
      <c r="I20" s="4">
        <v>332</v>
      </c>
      <c r="J20" s="5">
        <v>989056</v>
      </c>
      <c r="K20" s="4">
        <v>89.9</v>
      </c>
      <c r="L20" s="4">
        <v>97.5</v>
      </c>
      <c r="M20" s="4">
        <v>136</v>
      </c>
      <c r="N20" s="5">
        <v>6611</v>
      </c>
      <c r="O20" s="4">
        <v>468</v>
      </c>
      <c r="P20" s="5">
        <v>995667</v>
      </c>
    </row>
    <row r="21" spans="1:16">
      <c r="A21" s="4">
        <v>21</v>
      </c>
      <c r="B21" s="5">
        <v>1089375</v>
      </c>
      <c r="C21" s="4">
        <v>22</v>
      </c>
      <c r="D21" s="5">
        <v>831703</v>
      </c>
      <c r="E21" s="4">
        <v>202</v>
      </c>
      <c r="F21" s="5">
        <v>144551</v>
      </c>
      <c r="G21" s="4">
        <v>93</v>
      </c>
      <c r="H21" s="5">
        <v>8693</v>
      </c>
      <c r="I21" s="4">
        <v>317</v>
      </c>
      <c r="J21" s="5">
        <v>984947</v>
      </c>
      <c r="K21" s="4">
        <v>90.4</v>
      </c>
      <c r="L21" s="4">
        <v>97.5</v>
      </c>
      <c r="M21" s="4">
        <v>110</v>
      </c>
      <c r="N21" s="5">
        <v>5043</v>
      </c>
      <c r="O21" s="4">
        <v>427</v>
      </c>
      <c r="P21" s="5">
        <v>989990</v>
      </c>
    </row>
    <row r="22" spans="1:16">
      <c r="A22" s="4">
        <v>22</v>
      </c>
      <c r="B22" s="5">
        <v>1078901</v>
      </c>
      <c r="C22" s="4">
        <v>22</v>
      </c>
      <c r="D22" s="5">
        <v>827617</v>
      </c>
      <c r="E22" s="4">
        <v>195</v>
      </c>
      <c r="F22" s="5">
        <v>140560</v>
      </c>
      <c r="G22" s="4">
        <v>92</v>
      </c>
      <c r="H22" s="5">
        <v>5243</v>
      </c>
      <c r="I22" s="4">
        <v>309</v>
      </c>
      <c r="J22" s="5">
        <v>973420</v>
      </c>
      <c r="K22" s="4">
        <v>90.2</v>
      </c>
      <c r="L22" s="4">
        <v>97.5</v>
      </c>
      <c r="M22" s="4">
        <v>108</v>
      </c>
      <c r="N22" s="5">
        <v>4910</v>
      </c>
      <c r="O22" s="4">
        <v>417</v>
      </c>
      <c r="P22" s="5">
        <v>978330</v>
      </c>
    </row>
    <row r="23" spans="1:16">
      <c r="A23" s="4">
        <v>23</v>
      </c>
      <c r="B23" s="5">
        <v>1066010</v>
      </c>
      <c r="C23" s="4">
        <v>22</v>
      </c>
      <c r="D23" s="5">
        <v>820044</v>
      </c>
      <c r="E23" s="4">
        <v>194</v>
      </c>
      <c r="F23" s="5">
        <v>137464</v>
      </c>
      <c r="G23" s="4">
        <v>93</v>
      </c>
      <c r="H23" s="5">
        <v>5503</v>
      </c>
      <c r="I23" s="4">
        <v>309</v>
      </c>
      <c r="J23" s="5">
        <v>963011</v>
      </c>
      <c r="K23" s="4">
        <v>90.3</v>
      </c>
      <c r="L23" s="4">
        <v>97.6</v>
      </c>
      <c r="M23" s="4">
        <v>110</v>
      </c>
      <c r="N23" s="5">
        <v>5028</v>
      </c>
      <c r="O23" s="4">
        <v>419</v>
      </c>
      <c r="P23" s="5">
        <v>968039</v>
      </c>
    </row>
    <row r="24" spans="1:16">
      <c r="A24" s="4">
        <v>24</v>
      </c>
      <c r="B24" s="5">
        <v>1053012</v>
      </c>
      <c r="C24" s="4">
        <v>23</v>
      </c>
      <c r="D24" s="5">
        <v>818860</v>
      </c>
      <c r="E24" s="4">
        <v>182</v>
      </c>
      <c r="F24" s="5">
        <v>130516</v>
      </c>
      <c r="G24" s="4">
        <v>93</v>
      </c>
      <c r="H24" s="5">
        <v>4157</v>
      </c>
      <c r="I24" s="4">
        <v>298</v>
      </c>
      <c r="J24" s="5">
        <v>953533</v>
      </c>
      <c r="K24" s="4">
        <v>90.6</v>
      </c>
      <c r="L24" s="4">
        <v>97.7</v>
      </c>
      <c r="M24" s="4">
        <v>109</v>
      </c>
      <c r="N24" s="5">
        <v>4846</v>
      </c>
      <c r="O24" s="4">
        <v>407</v>
      </c>
      <c r="P24" s="5">
        <v>958379</v>
      </c>
    </row>
    <row r="25" spans="1:16">
      <c r="A25" s="4">
        <v>25</v>
      </c>
      <c r="B25" s="5">
        <v>1041789</v>
      </c>
      <c r="C25" s="4">
        <v>23</v>
      </c>
      <c r="D25" s="5">
        <v>811885</v>
      </c>
      <c r="E25" s="4">
        <v>182</v>
      </c>
      <c r="F25" s="5">
        <v>129439</v>
      </c>
      <c r="G25" s="4">
        <v>92</v>
      </c>
      <c r="H25" s="5">
        <v>3892</v>
      </c>
      <c r="I25" s="4">
        <v>297</v>
      </c>
      <c r="J25" s="5">
        <v>945216</v>
      </c>
      <c r="K25" s="4">
        <v>90.7</v>
      </c>
      <c r="L25" s="4">
        <v>97.7</v>
      </c>
      <c r="M25" s="4">
        <v>106</v>
      </c>
      <c r="N25" s="5">
        <v>4725</v>
      </c>
      <c r="O25" s="4">
        <v>403</v>
      </c>
      <c r="P25" s="5">
        <v>949941</v>
      </c>
    </row>
    <row r="26" spans="1:16">
      <c r="A26" s="4">
        <v>26</v>
      </c>
      <c r="B26" s="5">
        <v>1026835</v>
      </c>
      <c r="C26" s="4">
        <v>23</v>
      </c>
      <c r="D26" s="5">
        <v>803174</v>
      </c>
      <c r="E26" s="4">
        <v>178</v>
      </c>
      <c r="F26" s="5">
        <v>126841</v>
      </c>
      <c r="G26" s="4">
        <v>93</v>
      </c>
      <c r="H26" s="5">
        <v>3839</v>
      </c>
      <c r="I26" s="4">
        <v>294</v>
      </c>
      <c r="J26" s="5">
        <v>933854</v>
      </c>
      <c r="K26" s="4">
        <v>90.9</v>
      </c>
      <c r="L26" s="4">
        <v>97.8</v>
      </c>
      <c r="M26" s="4">
        <v>105</v>
      </c>
      <c r="N26" s="5">
        <v>4552</v>
      </c>
      <c r="O26" s="4">
        <v>399</v>
      </c>
      <c r="P26" s="5">
        <v>938406</v>
      </c>
    </row>
    <row r="27" spans="1:16">
      <c r="A27" s="4">
        <v>27</v>
      </c>
      <c r="B27" s="5">
        <v>1013528</v>
      </c>
      <c r="C27" s="4">
        <v>23</v>
      </c>
      <c r="D27" s="5">
        <v>797264</v>
      </c>
      <c r="E27" s="4">
        <v>176</v>
      </c>
      <c r="F27" s="5">
        <v>124560</v>
      </c>
      <c r="G27" s="4">
        <v>95</v>
      </c>
      <c r="H27" s="5">
        <v>3864</v>
      </c>
      <c r="I27" s="4">
        <v>293</v>
      </c>
      <c r="J27" s="5">
        <v>925688</v>
      </c>
      <c r="K27" s="4">
        <v>91.3</v>
      </c>
      <c r="L27" s="4">
        <v>97.9</v>
      </c>
      <c r="M27" s="4">
        <v>100</v>
      </c>
      <c r="N27" s="5">
        <v>4323</v>
      </c>
      <c r="O27" s="4">
        <v>394</v>
      </c>
      <c r="P27" s="5">
        <v>930011</v>
      </c>
    </row>
    <row r="28" spans="1:16">
      <c r="A28" s="4">
        <v>28</v>
      </c>
      <c r="B28" s="5">
        <v>999203</v>
      </c>
      <c r="C28" s="4">
        <v>22</v>
      </c>
      <c r="D28" s="5">
        <v>832580</v>
      </c>
      <c r="E28" s="4">
        <v>122</v>
      </c>
      <c r="F28" s="5">
        <v>74858</v>
      </c>
      <c r="G28" s="4">
        <v>95</v>
      </c>
      <c r="H28" s="5">
        <v>3624</v>
      </c>
      <c r="I28" s="4">
        <v>293</v>
      </c>
      <c r="J28" s="5">
        <v>911062</v>
      </c>
      <c r="K28" s="4">
        <v>91.2</v>
      </c>
      <c r="L28" s="4">
        <v>97.9</v>
      </c>
      <c r="M28" s="4">
        <v>95</v>
      </c>
      <c r="N28" s="5">
        <v>4171</v>
      </c>
      <c r="O28" s="4">
        <v>334</v>
      </c>
      <c r="P28" s="5">
        <v>915233</v>
      </c>
    </row>
    <row r="29" spans="1:16">
      <c r="A29" s="4">
        <v>29</v>
      </c>
      <c r="B29" s="5">
        <v>984474</v>
      </c>
      <c r="C29" s="4">
        <v>22</v>
      </c>
      <c r="D29" s="5">
        <v>824985</v>
      </c>
      <c r="E29" s="4">
        <v>109</v>
      </c>
      <c r="F29" s="5">
        <v>71253</v>
      </c>
      <c r="G29" s="4">
        <v>93</v>
      </c>
      <c r="H29" s="5">
        <v>3512</v>
      </c>
      <c r="I29" s="4">
        <v>224</v>
      </c>
      <c r="J29" s="5">
        <v>899750</v>
      </c>
      <c r="K29" s="4">
        <v>91.4</v>
      </c>
      <c r="L29" s="4">
        <v>98</v>
      </c>
      <c r="M29" s="4">
        <v>94</v>
      </c>
      <c r="N29" s="5">
        <v>4104</v>
      </c>
      <c r="O29" s="4">
        <v>318</v>
      </c>
      <c r="P29" s="5">
        <v>903854</v>
      </c>
    </row>
    <row r="30" spans="1:16">
      <c r="A30" s="4">
        <v>30</v>
      </c>
      <c r="B30" s="5">
        <v>970154</v>
      </c>
      <c r="C30" s="4">
        <v>22</v>
      </c>
      <c r="D30" s="5">
        <v>816227</v>
      </c>
      <c r="E30" s="4">
        <v>105</v>
      </c>
      <c r="F30" s="5">
        <v>69478</v>
      </c>
      <c r="G30" s="4">
        <v>90</v>
      </c>
      <c r="H30" s="5">
        <v>3447</v>
      </c>
      <c r="I30" s="4">
        <v>217</v>
      </c>
      <c r="J30" s="5">
        <v>889152</v>
      </c>
      <c r="K30" s="4">
        <v>91.7</v>
      </c>
      <c r="L30" s="4">
        <v>98</v>
      </c>
      <c r="M30" s="4">
        <v>95</v>
      </c>
      <c r="N30" s="5">
        <v>4176</v>
      </c>
      <c r="O30" s="4">
        <v>312</v>
      </c>
      <c r="P30" s="5">
        <v>893328</v>
      </c>
    </row>
    <row r="31" spans="1:16">
      <c r="A31" s="4" t="s">
        <v>8</v>
      </c>
      <c r="B31" s="5">
        <v>956004</v>
      </c>
      <c r="C31" s="4">
        <v>22</v>
      </c>
      <c r="D31" s="5">
        <v>805353</v>
      </c>
      <c r="E31" s="4">
        <v>105</v>
      </c>
      <c r="F31" s="5">
        <v>68187</v>
      </c>
      <c r="G31" s="4">
        <v>92</v>
      </c>
      <c r="H31" s="5">
        <v>3295</v>
      </c>
      <c r="I31" s="4">
        <v>219</v>
      </c>
      <c r="J31" s="5">
        <v>876835</v>
      </c>
      <c r="K31" s="4">
        <v>91.7</v>
      </c>
      <c r="L31" s="4">
        <v>98.1</v>
      </c>
      <c r="M31" s="4">
        <v>89</v>
      </c>
      <c r="N31" s="5">
        <v>3900</v>
      </c>
      <c r="O31" s="4">
        <v>308</v>
      </c>
      <c r="P31" s="5">
        <v>880735</v>
      </c>
    </row>
    <row r="32" spans="1:16">
      <c r="A32" s="4" t="s">
        <v>27</v>
      </c>
      <c r="B32" s="5">
        <v>942190</v>
      </c>
      <c r="C32" s="4">
        <v>22</v>
      </c>
      <c r="D32" s="5">
        <v>795608</v>
      </c>
      <c r="E32" s="4">
        <v>105</v>
      </c>
      <c r="F32" s="5">
        <v>66126</v>
      </c>
      <c r="G32" s="4">
        <v>88</v>
      </c>
      <c r="H32" s="5">
        <v>3251</v>
      </c>
      <c r="I32" s="4">
        <v>215</v>
      </c>
      <c r="J32" s="5">
        <v>864985</v>
      </c>
      <c r="K32" s="4">
        <v>91.8</v>
      </c>
      <c r="L32" s="4">
        <v>98.1</v>
      </c>
      <c r="M32" s="4">
        <v>89</v>
      </c>
      <c r="N32" s="5">
        <v>3770</v>
      </c>
      <c r="O32" s="4">
        <v>304</v>
      </c>
      <c r="P32" s="5">
        <v>868755</v>
      </c>
    </row>
    <row r="33" spans="1:16">
      <c r="A33" s="4" t="s">
        <v>30</v>
      </c>
      <c r="B33" s="5">
        <v>934919</v>
      </c>
      <c r="C33" s="4">
        <v>22</v>
      </c>
      <c r="D33" s="5">
        <v>794253</v>
      </c>
      <c r="E33" s="4">
        <v>104</v>
      </c>
      <c r="F33" s="5">
        <v>62169</v>
      </c>
      <c r="G33" s="4">
        <v>87</v>
      </c>
      <c r="H33" s="5">
        <v>3037</v>
      </c>
      <c r="I33" s="4">
        <f>SUM(C33,E33,G33)</f>
        <v>213</v>
      </c>
      <c r="J33" s="5">
        <f>SUM(D33,F33,H33)</f>
        <v>859459</v>
      </c>
      <c r="K33" s="4">
        <v>91.9</v>
      </c>
      <c r="L33" s="4">
        <v>98.2</v>
      </c>
      <c r="M33" s="4">
        <v>87</v>
      </c>
      <c r="N33" s="5">
        <v>3524</v>
      </c>
      <c r="O33" s="4">
        <f>SUM(I33,M33)</f>
        <v>300</v>
      </c>
      <c r="P33" s="5">
        <f>SUM(J33,N33)</f>
        <v>862983</v>
      </c>
    </row>
    <row r="34" spans="1:16">
      <c r="A34" s="4" t="s">
        <v>14</v>
      </c>
      <c r="B34" s="5">
        <v>918387</v>
      </c>
      <c r="C34" s="4">
        <v>22</v>
      </c>
      <c r="D34" s="5">
        <v>782136</v>
      </c>
      <c r="E34" s="4">
        <v>103</v>
      </c>
      <c r="F34" s="5">
        <v>60624</v>
      </c>
      <c r="G34" s="4">
        <v>86</v>
      </c>
      <c r="H34" s="5">
        <v>2998</v>
      </c>
      <c r="I34" s="4">
        <f>SUM(C34,E34,G34)</f>
        <v>211</v>
      </c>
      <c r="J34" s="5">
        <f>SUM(D34,F34,H34)</f>
        <v>845758</v>
      </c>
      <c r="K34" s="4">
        <v>92.1</v>
      </c>
      <c r="L34" s="4">
        <v>98.3</v>
      </c>
      <c r="M34" s="4">
        <v>86</v>
      </c>
      <c r="N34" s="5">
        <v>3435</v>
      </c>
      <c r="O34" s="4">
        <f>SUM(I34,M34)</f>
        <v>297</v>
      </c>
      <c r="P34" s="5">
        <f>SUM(J34,N34)</f>
        <v>849193</v>
      </c>
    </row>
  </sheetData>
  <mergeCells count="9">
    <mergeCell ref="C3:D3"/>
    <mergeCell ref="E3:F3"/>
    <mergeCell ref="G3:H3"/>
    <mergeCell ref="I3:J3"/>
    <mergeCell ref="K3:L3"/>
    <mergeCell ref="M3:N3"/>
    <mergeCell ref="O3:P3"/>
    <mergeCell ref="A3:A4"/>
    <mergeCell ref="B3:B4"/>
  </mergeCells>
  <phoneticPr fontId="2" type="Hiragana"/>
  <pageMargins left="0.7" right="0.7" top="0.75" bottom="0.75" header="0.3" footer="0.3"/>
  <pageSetup paperSize="9" scale="74" firstPageNumber="71" fitToWidth="1" fitToHeight="1" orientation="portrait" usePrinterDefaults="1" useFirstPageNumber="1" r:id="rId1"/>
  <headerFooter>
    <oddFooter>&amp;C&amp;"ＭＳ Ｐゴシック,regular"71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V21"/>
  <sheetViews>
    <sheetView view="pageBreakPreview" zoomScale="110" zoomScaleNormal="90" zoomScaleSheetLayoutView="110" workbookViewId="0">
      <selection activeCell="AC7" sqref="AC7"/>
    </sheetView>
  </sheetViews>
  <sheetFormatPr defaultRowHeight="18.75"/>
  <cols>
    <col min="1" max="1" width="3.875" style="7" customWidth="1"/>
    <col min="2" max="2" width="19.125" style="7" customWidth="1"/>
    <col min="3" max="10" width="3.375" style="7" customWidth="1"/>
    <col min="11" max="11" width="3.25" style="7" customWidth="1"/>
    <col min="12" max="12" width="5" style="7" customWidth="1"/>
    <col min="13" max="36" width="3.375" style="7" customWidth="1"/>
    <col min="37" max="37" width="7.75" style="7" customWidth="1"/>
    <col min="38" max="38" width="7.875" style="7" customWidth="1"/>
    <col min="39" max="39" width="3.625" style="7" customWidth="1"/>
    <col min="40" max="256" width="9" style="7" customWidth="1"/>
  </cols>
  <sheetData>
    <row r="1" spans="1:44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</row>
    <row r="2" spans="1:44">
      <c r="A2" s="8"/>
      <c r="B2" s="10" t="s">
        <v>107</v>
      </c>
      <c r="C2" s="10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74"/>
      <c r="AM2" s="8"/>
      <c r="AN2" s="8"/>
    </row>
    <row r="3" spans="1:44" ht="32.2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9"/>
      <c r="AK3" s="9"/>
      <c r="AL3" s="56"/>
      <c r="AM3" s="9"/>
      <c r="AN3" s="8"/>
    </row>
    <row r="4" spans="1:44" ht="62.1" customHeight="1">
      <c r="A4" s="9"/>
      <c r="B4" s="11" t="s">
        <v>31</v>
      </c>
      <c r="C4" s="22" t="s">
        <v>45</v>
      </c>
      <c r="D4" s="32" t="s">
        <v>47</v>
      </c>
      <c r="E4" s="32" t="s">
        <v>26</v>
      </c>
      <c r="F4" s="32" t="s">
        <v>1</v>
      </c>
      <c r="G4" s="32" t="s">
        <v>48</v>
      </c>
      <c r="H4" s="32" t="s">
        <v>49</v>
      </c>
      <c r="I4" s="32" t="s">
        <v>38</v>
      </c>
      <c r="J4" s="32" t="s">
        <v>50</v>
      </c>
      <c r="K4" s="32" t="s">
        <v>35</v>
      </c>
      <c r="L4" s="32" t="s">
        <v>53</v>
      </c>
      <c r="M4" s="32" t="s">
        <v>25</v>
      </c>
      <c r="N4" s="32" t="s">
        <v>54</v>
      </c>
      <c r="O4" s="32" t="s">
        <v>55</v>
      </c>
      <c r="P4" s="32" t="s">
        <v>58</v>
      </c>
      <c r="Q4" s="32" t="s">
        <v>29</v>
      </c>
      <c r="R4" s="32" t="s">
        <v>52</v>
      </c>
      <c r="S4" s="47" t="s">
        <v>46</v>
      </c>
      <c r="T4" s="47" t="s">
        <v>60</v>
      </c>
      <c r="U4" s="47" t="s">
        <v>37</v>
      </c>
      <c r="V4" s="47" t="s">
        <v>3</v>
      </c>
      <c r="W4" s="47" t="s">
        <v>32</v>
      </c>
      <c r="X4" s="47" t="s">
        <v>62</v>
      </c>
      <c r="Y4" s="47" t="s">
        <v>6</v>
      </c>
      <c r="Z4" s="47" t="s">
        <v>33</v>
      </c>
      <c r="AA4" s="47" t="s">
        <v>57</v>
      </c>
      <c r="AB4" s="47" t="s">
        <v>51</v>
      </c>
      <c r="AC4" s="47" t="s">
        <v>63</v>
      </c>
      <c r="AD4" s="47" t="s">
        <v>42</v>
      </c>
      <c r="AE4" s="47" t="s">
        <v>40</v>
      </c>
      <c r="AF4" s="47" t="s">
        <v>65</v>
      </c>
      <c r="AG4" s="47" t="s">
        <v>66</v>
      </c>
      <c r="AH4" s="47" t="s">
        <v>56</v>
      </c>
      <c r="AI4" s="47" t="s">
        <v>59</v>
      </c>
      <c r="AJ4" s="47" t="s">
        <v>67</v>
      </c>
      <c r="AK4" s="67" t="s">
        <v>28</v>
      </c>
      <c r="AL4" s="75" t="s">
        <v>68</v>
      </c>
      <c r="AM4" s="83"/>
      <c r="AN4" s="8"/>
      <c r="AO4" s="84"/>
      <c r="AP4" s="84"/>
      <c r="AQ4" s="84"/>
      <c r="AR4" s="84"/>
    </row>
    <row r="5" spans="1:44" ht="33" customHeight="1">
      <c r="A5" s="9"/>
      <c r="B5" s="12" t="s">
        <v>7</v>
      </c>
      <c r="C5" s="23"/>
      <c r="D5" s="23"/>
      <c r="E5" s="23"/>
      <c r="F5" s="33">
        <v>1</v>
      </c>
      <c r="G5" s="43"/>
      <c r="H5" s="43"/>
      <c r="I5" s="43"/>
      <c r="J5" s="43"/>
      <c r="K5" s="50">
        <f>SUM(C5:J5)</f>
        <v>1</v>
      </c>
      <c r="L5" s="34">
        <v>217</v>
      </c>
      <c r="M5" s="34">
        <v>18</v>
      </c>
      <c r="N5" s="34">
        <v>42</v>
      </c>
      <c r="O5" s="34">
        <v>2</v>
      </c>
      <c r="P5" s="34">
        <v>15</v>
      </c>
      <c r="Q5" s="33">
        <v>4</v>
      </c>
      <c r="R5" s="33">
        <v>28</v>
      </c>
      <c r="S5" s="57">
        <v>1</v>
      </c>
      <c r="T5" s="57">
        <v>3</v>
      </c>
      <c r="U5" s="57">
        <v>5</v>
      </c>
      <c r="V5" s="57">
        <v>17</v>
      </c>
      <c r="W5" s="57">
        <v>10</v>
      </c>
      <c r="X5" s="57">
        <v>6</v>
      </c>
      <c r="Y5" s="61">
        <v>2</v>
      </c>
      <c r="Z5" s="43"/>
      <c r="AA5" s="63">
        <v>3</v>
      </c>
      <c r="AB5" s="57">
        <v>35</v>
      </c>
      <c r="AC5" s="57">
        <v>9</v>
      </c>
      <c r="AD5" s="57">
        <v>31</v>
      </c>
      <c r="AE5" s="57">
        <v>13</v>
      </c>
      <c r="AF5" s="57">
        <v>5</v>
      </c>
      <c r="AG5" s="57">
        <v>37</v>
      </c>
      <c r="AH5" s="57">
        <v>17</v>
      </c>
      <c r="AI5" s="57">
        <v>8</v>
      </c>
      <c r="AJ5" s="57"/>
      <c r="AK5" s="68">
        <f>SUM(K5:AJ5)</f>
        <v>529</v>
      </c>
      <c r="AL5" s="76">
        <v>529</v>
      </c>
      <c r="AM5" s="9"/>
      <c r="AN5" s="8"/>
      <c r="AO5" s="84"/>
    </row>
    <row r="6" spans="1:44" ht="33.75" customHeight="1">
      <c r="A6" s="9"/>
      <c r="B6" s="13" t="s">
        <v>34</v>
      </c>
      <c r="C6" s="24"/>
      <c r="D6" s="24"/>
      <c r="E6" s="24"/>
      <c r="F6" s="34">
        <v>4</v>
      </c>
      <c r="G6" s="44"/>
      <c r="H6" s="44"/>
      <c r="I6" s="44"/>
      <c r="J6" s="44"/>
      <c r="K6" s="50">
        <f>SUM(C6:J6)</f>
        <v>4</v>
      </c>
      <c r="L6" s="34">
        <v>303</v>
      </c>
      <c r="M6" s="34">
        <v>15</v>
      </c>
      <c r="N6" s="34">
        <v>41</v>
      </c>
      <c r="O6" s="34">
        <v>3</v>
      </c>
      <c r="P6" s="34">
        <v>10</v>
      </c>
      <c r="Q6" s="55">
        <v>1</v>
      </c>
      <c r="R6" s="34">
        <v>34</v>
      </c>
      <c r="S6" s="58"/>
      <c r="T6" s="59"/>
      <c r="U6" s="59">
        <v>6</v>
      </c>
      <c r="V6" s="59">
        <v>19</v>
      </c>
      <c r="W6" s="59">
        <v>10</v>
      </c>
      <c r="X6" s="59">
        <v>3</v>
      </c>
      <c r="Y6" s="55"/>
      <c r="Z6" s="44"/>
      <c r="AA6" s="58">
        <v>2</v>
      </c>
      <c r="AB6" s="59">
        <v>38</v>
      </c>
      <c r="AC6" s="59">
        <v>13</v>
      </c>
      <c r="AD6" s="59">
        <v>26</v>
      </c>
      <c r="AE6" s="59">
        <v>17</v>
      </c>
      <c r="AF6" s="59">
        <v>2</v>
      </c>
      <c r="AG6" s="59">
        <v>45</v>
      </c>
      <c r="AH6" s="59">
        <v>22</v>
      </c>
      <c r="AI6" s="59">
        <v>6</v>
      </c>
      <c r="AJ6" s="59">
        <v>2</v>
      </c>
      <c r="AK6" s="69">
        <f>SUM(K6:AJ6)</f>
        <v>622</v>
      </c>
      <c r="AL6" s="77">
        <v>623</v>
      </c>
      <c r="AM6" s="9"/>
      <c r="AN6" s="8"/>
      <c r="AO6" s="84"/>
    </row>
    <row r="7" spans="1:44" ht="24.75" customHeight="1">
      <c r="A7" s="9"/>
      <c r="B7" s="14" t="s">
        <v>35</v>
      </c>
      <c r="C7" s="25"/>
      <c r="D7" s="25"/>
      <c r="E7" s="25"/>
      <c r="F7" s="38">
        <f>SUM(F5:F6)</f>
        <v>5</v>
      </c>
      <c r="G7" s="45"/>
      <c r="H7" s="45"/>
      <c r="I7" s="45"/>
      <c r="J7" s="45"/>
      <c r="K7" s="38">
        <f t="shared" ref="K7:Y7" si="0">SUM(K5:K6)</f>
        <v>5</v>
      </c>
      <c r="L7" s="38">
        <f t="shared" si="0"/>
        <v>520</v>
      </c>
      <c r="M7" s="38">
        <f t="shared" si="0"/>
        <v>33</v>
      </c>
      <c r="N7" s="38">
        <f t="shared" si="0"/>
        <v>83</v>
      </c>
      <c r="O7" s="38">
        <f t="shared" si="0"/>
        <v>5</v>
      </c>
      <c r="P7" s="38">
        <f t="shared" si="0"/>
        <v>25</v>
      </c>
      <c r="Q7" s="38">
        <f t="shared" si="0"/>
        <v>5</v>
      </c>
      <c r="R7" s="38">
        <f t="shared" si="0"/>
        <v>62</v>
      </c>
      <c r="S7" s="38">
        <f t="shared" si="0"/>
        <v>1</v>
      </c>
      <c r="T7" s="38">
        <f t="shared" si="0"/>
        <v>3</v>
      </c>
      <c r="U7" s="38">
        <f t="shared" si="0"/>
        <v>11</v>
      </c>
      <c r="V7" s="38">
        <f t="shared" si="0"/>
        <v>36</v>
      </c>
      <c r="W7" s="38">
        <f t="shared" si="0"/>
        <v>20</v>
      </c>
      <c r="X7" s="38">
        <f t="shared" si="0"/>
        <v>9</v>
      </c>
      <c r="Y7" s="38">
        <f t="shared" si="0"/>
        <v>2</v>
      </c>
      <c r="Z7" s="45"/>
      <c r="AA7" s="38">
        <f t="shared" ref="AA7:AK7" si="1">SUM(AA5:AA6)</f>
        <v>5</v>
      </c>
      <c r="AB7" s="38">
        <f t="shared" si="1"/>
        <v>73</v>
      </c>
      <c r="AC7" s="38">
        <f t="shared" si="1"/>
        <v>22</v>
      </c>
      <c r="AD7" s="38">
        <f t="shared" si="1"/>
        <v>57</v>
      </c>
      <c r="AE7" s="64">
        <f t="shared" si="1"/>
        <v>30</v>
      </c>
      <c r="AF7" s="64">
        <f t="shared" si="1"/>
        <v>7</v>
      </c>
      <c r="AG7" s="64">
        <f t="shared" si="1"/>
        <v>82</v>
      </c>
      <c r="AH7" s="64">
        <f t="shared" si="1"/>
        <v>39</v>
      </c>
      <c r="AI7" s="64">
        <f t="shared" si="1"/>
        <v>14</v>
      </c>
      <c r="AJ7" s="64">
        <f t="shared" si="1"/>
        <v>2</v>
      </c>
      <c r="AK7" s="70">
        <f t="shared" si="1"/>
        <v>1151</v>
      </c>
      <c r="AL7" s="78">
        <v>1152</v>
      </c>
      <c r="AM7" s="9"/>
      <c r="AN7" s="8"/>
    </row>
    <row r="8" spans="1:44" ht="27" customHeight="1">
      <c r="A8" s="9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79"/>
      <c r="AM8" s="9"/>
      <c r="AN8" s="8"/>
    </row>
    <row r="9" spans="1:44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74"/>
      <c r="AM9" s="8"/>
      <c r="AN9" s="8"/>
    </row>
    <row r="10" spans="1:44">
      <c r="B10" s="16" t="s">
        <v>91</v>
      </c>
      <c r="C10" s="26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44" ht="19.5">
      <c r="B11" s="17"/>
      <c r="C11" s="17"/>
      <c r="D11" s="17"/>
      <c r="E11" s="17"/>
      <c r="F11" s="17"/>
      <c r="G11" s="17"/>
      <c r="H11" s="17"/>
      <c r="I11" s="17"/>
      <c r="J11" s="46"/>
      <c r="K11" s="17"/>
      <c r="L11" s="46"/>
      <c r="M11" s="46"/>
      <c r="N11" s="46"/>
      <c r="O11" s="46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46"/>
      <c r="AJ11" s="46"/>
      <c r="AK11" s="46"/>
      <c r="AL11" s="80" t="s">
        <v>109</v>
      </c>
    </row>
    <row r="12" spans="1:44" ht="62.1" customHeight="1">
      <c r="B12" s="11" t="s">
        <v>31</v>
      </c>
      <c r="C12" s="22" t="s">
        <v>45</v>
      </c>
      <c r="D12" s="32" t="s">
        <v>47</v>
      </c>
      <c r="E12" s="32" t="s">
        <v>26</v>
      </c>
      <c r="F12" s="32" t="s">
        <v>1</v>
      </c>
      <c r="G12" s="32" t="s">
        <v>48</v>
      </c>
      <c r="H12" s="32" t="s">
        <v>49</v>
      </c>
      <c r="I12" s="32" t="s">
        <v>38</v>
      </c>
      <c r="J12" s="47" t="s">
        <v>20</v>
      </c>
      <c r="K12" s="32" t="s">
        <v>35</v>
      </c>
      <c r="L12" s="32" t="s">
        <v>53</v>
      </c>
      <c r="M12" s="32" t="s">
        <v>25</v>
      </c>
      <c r="N12" s="32" t="s">
        <v>54</v>
      </c>
      <c r="O12" s="32" t="s">
        <v>55</v>
      </c>
      <c r="P12" s="32" t="s">
        <v>58</v>
      </c>
      <c r="Q12" s="32" t="s">
        <v>29</v>
      </c>
      <c r="R12" s="32" t="s">
        <v>52</v>
      </c>
      <c r="S12" s="47" t="s">
        <v>46</v>
      </c>
      <c r="T12" s="47" t="s">
        <v>60</v>
      </c>
      <c r="U12" s="47" t="s">
        <v>37</v>
      </c>
      <c r="V12" s="47" t="s">
        <v>3</v>
      </c>
      <c r="W12" s="47" t="s">
        <v>32</v>
      </c>
      <c r="X12" s="47" t="s">
        <v>62</v>
      </c>
      <c r="Y12" s="47" t="s">
        <v>6</v>
      </c>
      <c r="Z12" s="47" t="s">
        <v>33</v>
      </c>
      <c r="AA12" s="47" t="s">
        <v>57</v>
      </c>
      <c r="AB12" s="47" t="s">
        <v>51</v>
      </c>
      <c r="AC12" s="47" t="s">
        <v>63</v>
      </c>
      <c r="AD12" s="47" t="s">
        <v>42</v>
      </c>
      <c r="AE12" s="47" t="s">
        <v>40</v>
      </c>
      <c r="AF12" s="47" t="s">
        <v>65</v>
      </c>
      <c r="AG12" s="47" t="s">
        <v>66</v>
      </c>
      <c r="AH12" s="47" t="s">
        <v>56</v>
      </c>
      <c r="AI12" s="47" t="s">
        <v>59</v>
      </c>
      <c r="AJ12" s="47" t="s">
        <v>67</v>
      </c>
      <c r="AK12" s="67" t="s">
        <v>28</v>
      </c>
      <c r="AL12" s="81" t="s">
        <v>18</v>
      </c>
    </row>
    <row r="13" spans="1:44" ht="17.100000000000001" customHeight="1">
      <c r="B13" s="18" t="s">
        <v>36</v>
      </c>
      <c r="C13" s="27"/>
      <c r="D13" s="33">
        <v>1</v>
      </c>
      <c r="E13" s="33"/>
      <c r="F13" s="33"/>
      <c r="G13" s="33"/>
      <c r="H13" s="33"/>
      <c r="I13" s="33"/>
      <c r="J13" s="48">
        <v>1</v>
      </c>
      <c r="K13" s="50">
        <f>SUM(C13:J13)</f>
        <v>2</v>
      </c>
      <c r="L13" s="51"/>
      <c r="M13" s="51"/>
      <c r="N13" s="51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71">
        <f>SUM(K13:AJ13)</f>
        <v>2</v>
      </c>
      <c r="AL13" s="71">
        <v>1</v>
      </c>
    </row>
    <row r="14" spans="1:44" ht="17.100000000000001" customHeight="1">
      <c r="B14" s="19" t="s">
        <v>39</v>
      </c>
      <c r="C14" s="28">
        <v>9</v>
      </c>
      <c r="D14" s="34">
        <v>4</v>
      </c>
      <c r="E14" s="34">
        <v>7</v>
      </c>
      <c r="F14" s="39">
        <v>1</v>
      </c>
      <c r="G14" s="34"/>
      <c r="H14" s="34">
        <v>9</v>
      </c>
      <c r="I14" s="39"/>
      <c r="J14" s="49">
        <v>12</v>
      </c>
      <c r="K14" s="50">
        <f>SUM(C14:J14)</f>
        <v>42</v>
      </c>
      <c r="L14" s="35"/>
      <c r="M14" s="35"/>
      <c r="N14" s="35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35"/>
      <c r="AB14" s="35"/>
      <c r="AC14" s="35"/>
      <c r="AD14" s="35"/>
      <c r="AE14" s="35"/>
      <c r="AF14" s="35"/>
      <c r="AG14" s="35"/>
      <c r="AH14" s="35"/>
      <c r="AI14" s="35"/>
      <c r="AJ14" s="66"/>
      <c r="AK14" s="72">
        <f>SUM(K14:AJ14)</f>
        <v>42</v>
      </c>
      <c r="AL14" s="72">
        <v>38</v>
      </c>
    </row>
    <row r="15" spans="1:44" ht="17.100000000000001" customHeight="1">
      <c r="B15" s="19" t="s">
        <v>41</v>
      </c>
      <c r="C15" s="28">
        <v>19</v>
      </c>
      <c r="D15" s="35"/>
      <c r="E15" s="34">
        <v>22</v>
      </c>
      <c r="F15" s="34"/>
      <c r="G15" s="34">
        <v>1</v>
      </c>
      <c r="H15" s="35"/>
      <c r="I15" s="35"/>
      <c r="J15" s="35"/>
      <c r="K15" s="50">
        <f>SUM(C15:J15)</f>
        <v>42</v>
      </c>
      <c r="L15" s="34">
        <v>2</v>
      </c>
      <c r="M15" s="35"/>
      <c r="N15" s="34">
        <v>8</v>
      </c>
      <c r="O15" s="54"/>
      <c r="P15" s="54"/>
      <c r="Q15" s="54"/>
      <c r="R15" s="53"/>
      <c r="S15" s="53"/>
      <c r="T15" s="60"/>
      <c r="U15" s="60"/>
      <c r="V15" s="60"/>
      <c r="W15" s="60"/>
      <c r="X15" s="60"/>
      <c r="Y15" s="54"/>
      <c r="Z15" s="60"/>
      <c r="AA15" s="59"/>
      <c r="AB15" s="59"/>
      <c r="AC15" s="35"/>
      <c r="AD15" s="59">
        <v>14</v>
      </c>
      <c r="AE15" s="59"/>
      <c r="AF15" s="59"/>
      <c r="AG15" s="59"/>
      <c r="AH15" s="59">
        <v>1</v>
      </c>
      <c r="AI15" s="59">
        <v>6</v>
      </c>
      <c r="AJ15" s="59"/>
      <c r="AK15" s="72">
        <f>SUM(K15:AJ15)</f>
        <v>73</v>
      </c>
      <c r="AL15" s="72">
        <v>58</v>
      </c>
    </row>
    <row r="16" spans="1:44" ht="17.100000000000001" customHeight="1">
      <c r="B16" s="19" t="s">
        <v>43</v>
      </c>
      <c r="C16" s="29"/>
      <c r="D16" s="35"/>
      <c r="E16" s="34">
        <v>1</v>
      </c>
      <c r="F16" s="34"/>
      <c r="G16" s="34"/>
      <c r="H16" s="35"/>
      <c r="I16" s="35"/>
      <c r="J16" s="35"/>
      <c r="K16" s="50">
        <f>SUM(C16:J16)</f>
        <v>1</v>
      </c>
      <c r="L16" s="34">
        <v>13</v>
      </c>
      <c r="M16" s="34"/>
      <c r="N16" s="34"/>
      <c r="O16" s="54"/>
      <c r="P16" s="54"/>
      <c r="Q16" s="54"/>
      <c r="R16" s="54"/>
      <c r="S16" s="53"/>
      <c r="T16" s="60"/>
      <c r="U16" s="60"/>
      <c r="V16" s="60"/>
      <c r="W16" s="60"/>
      <c r="X16" s="60"/>
      <c r="Y16" s="54"/>
      <c r="Z16" s="60"/>
      <c r="AA16" s="59"/>
      <c r="AB16" s="59"/>
      <c r="AC16" s="59"/>
      <c r="AD16" s="59"/>
      <c r="AE16" s="59"/>
      <c r="AF16" s="59"/>
      <c r="AG16" s="59">
        <v>6</v>
      </c>
      <c r="AH16" s="59">
        <v>3</v>
      </c>
      <c r="AI16" s="59"/>
      <c r="AJ16" s="59"/>
      <c r="AK16" s="72">
        <f>SUM(K16:AJ16)</f>
        <v>23</v>
      </c>
      <c r="AL16" s="72">
        <v>24</v>
      </c>
    </row>
    <row r="17" spans="2:38" ht="17.100000000000001" customHeight="1">
      <c r="B17" s="20" t="s">
        <v>44</v>
      </c>
      <c r="C17" s="30"/>
      <c r="D17" s="36"/>
      <c r="E17" s="36"/>
      <c r="F17" s="40"/>
      <c r="G17" s="39"/>
      <c r="H17" s="36"/>
      <c r="I17" s="36"/>
      <c r="J17" s="36"/>
      <c r="K17" s="50">
        <f>SUM(C17:J17)</f>
        <v>0</v>
      </c>
      <c r="L17" s="34"/>
      <c r="M17" s="34"/>
      <c r="N17" s="34"/>
      <c r="O17" s="54"/>
      <c r="P17" s="54"/>
      <c r="Q17" s="54"/>
      <c r="R17" s="54"/>
      <c r="S17" s="54"/>
      <c r="T17" s="60"/>
      <c r="U17" s="60"/>
      <c r="V17" s="60"/>
      <c r="W17" s="60"/>
      <c r="X17" s="60"/>
      <c r="Y17" s="62"/>
      <c r="Z17" s="53"/>
      <c r="AA17" s="59">
        <v>5</v>
      </c>
      <c r="AB17" s="59"/>
      <c r="AC17" s="59"/>
      <c r="AD17" s="59"/>
      <c r="AE17" s="59"/>
      <c r="AF17" s="59"/>
      <c r="AG17" s="59">
        <v>6</v>
      </c>
      <c r="AH17" s="59"/>
      <c r="AI17" s="59"/>
      <c r="AJ17" s="59"/>
      <c r="AK17" s="72">
        <f>SUM(K17:AJ17)</f>
        <v>11</v>
      </c>
      <c r="AL17" s="72">
        <v>71</v>
      </c>
    </row>
    <row r="18" spans="2:38" ht="17.100000000000001" customHeight="1">
      <c r="B18" s="21" t="s">
        <v>35</v>
      </c>
      <c r="C18" s="31">
        <f t="shared" ref="C18:AK18" si="2">SUM(C13:C17)</f>
        <v>28</v>
      </c>
      <c r="D18" s="37">
        <f t="shared" si="2"/>
        <v>5</v>
      </c>
      <c r="E18" s="37">
        <f t="shared" si="2"/>
        <v>30</v>
      </c>
      <c r="F18" s="37">
        <f t="shared" si="2"/>
        <v>1</v>
      </c>
      <c r="G18" s="37">
        <f t="shared" si="2"/>
        <v>1</v>
      </c>
      <c r="H18" s="37">
        <f t="shared" si="2"/>
        <v>9</v>
      </c>
      <c r="I18" s="37">
        <f t="shared" si="2"/>
        <v>0</v>
      </c>
      <c r="J18" s="37">
        <f t="shared" si="2"/>
        <v>13</v>
      </c>
      <c r="K18" s="37">
        <f t="shared" si="2"/>
        <v>87</v>
      </c>
      <c r="L18" s="37">
        <f t="shared" si="2"/>
        <v>15</v>
      </c>
      <c r="M18" s="37">
        <f t="shared" si="2"/>
        <v>0</v>
      </c>
      <c r="N18" s="37">
        <f t="shared" si="2"/>
        <v>8</v>
      </c>
      <c r="O18" s="37">
        <f t="shared" si="2"/>
        <v>0</v>
      </c>
      <c r="P18" s="37">
        <f t="shared" si="2"/>
        <v>0</v>
      </c>
      <c r="Q18" s="37">
        <f t="shared" si="2"/>
        <v>0</v>
      </c>
      <c r="R18" s="37">
        <f t="shared" si="2"/>
        <v>0</v>
      </c>
      <c r="S18" s="37">
        <f t="shared" si="2"/>
        <v>0</v>
      </c>
      <c r="T18" s="37">
        <f t="shared" si="2"/>
        <v>0</v>
      </c>
      <c r="U18" s="37">
        <f t="shared" si="2"/>
        <v>0</v>
      </c>
      <c r="V18" s="37">
        <f t="shared" si="2"/>
        <v>0</v>
      </c>
      <c r="W18" s="37">
        <f t="shared" si="2"/>
        <v>0</v>
      </c>
      <c r="X18" s="37">
        <f t="shared" si="2"/>
        <v>0</v>
      </c>
      <c r="Y18" s="37">
        <f t="shared" si="2"/>
        <v>0</v>
      </c>
      <c r="Z18" s="37">
        <f t="shared" si="2"/>
        <v>0</v>
      </c>
      <c r="AA18" s="37">
        <f t="shared" si="2"/>
        <v>5</v>
      </c>
      <c r="AB18" s="37">
        <f t="shared" si="2"/>
        <v>0</v>
      </c>
      <c r="AC18" s="37">
        <f t="shared" si="2"/>
        <v>0</v>
      </c>
      <c r="AD18" s="37">
        <f t="shared" si="2"/>
        <v>14</v>
      </c>
      <c r="AE18" s="65">
        <f t="shared" si="2"/>
        <v>0</v>
      </c>
      <c r="AF18" s="65">
        <f t="shared" si="2"/>
        <v>0</v>
      </c>
      <c r="AG18" s="65">
        <f t="shared" si="2"/>
        <v>12</v>
      </c>
      <c r="AH18" s="65">
        <f t="shared" si="2"/>
        <v>4</v>
      </c>
      <c r="AI18" s="65">
        <f t="shared" si="2"/>
        <v>6</v>
      </c>
      <c r="AJ18" s="65">
        <f t="shared" si="2"/>
        <v>0</v>
      </c>
      <c r="AK18" s="73">
        <f t="shared" si="2"/>
        <v>151</v>
      </c>
      <c r="AL18" s="73">
        <v>192</v>
      </c>
    </row>
    <row r="19" spans="2:38" ht="1.5" customHeight="1"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2:38">
      <c r="F20" s="41"/>
      <c r="M20" s="17"/>
      <c r="N20" s="17"/>
      <c r="O20" s="17"/>
      <c r="Q20" s="17"/>
      <c r="R20" s="17"/>
      <c r="S20" s="17"/>
      <c r="T20" s="41"/>
      <c r="U20" s="41"/>
      <c r="V20" s="41"/>
      <c r="W20" s="41"/>
      <c r="X20" s="41"/>
      <c r="Y20" s="41"/>
      <c r="AE20" s="41"/>
      <c r="AF20" s="41"/>
      <c r="AJ20" s="41"/>
      <c r="AL20" s="82"/>
    </row>
    <row r="21" spans="2:38">
      <c r="F21" s="42"/>
      <c r="I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Z21" s="42"/>
      <c r="AB21" s="42"/>
      <c r="AC21" s="42"/>
      <c r="AD21" s="42"/>
      <c r="AE21" s="42"/>
      <c r="AF21" s="42"/>
      <c r="AJ21" s="42"/>
    </row>
  </sheetData>
  <mergeCells count="1">
    <mergeCell ref="B8:AK8"/>
  </mergeCells>
  <phoneticPr fontId="5"/>
  <pageMargins left="0.59055118110236227" right="0.39370078740157483" top="0.78740157480314965" bottom="0.78740157480314965" header="0.51181102362204722" footer="0.51181102362204722"/>
  <pageSetup paperSize="9" scale="55" firstPageNumber="72" fitToWidth="1" fitToHeight="0" orientation="portrait" usePrinterDefaults="1" useFirstPageNumber="1" r:id="rId1"/>
  <headerFooter scaleWithDoc="0" alignWithMargins="0">
    <oddFooter xml:space="preserve">&amp;C&amp;"ＭＳ ゴシック,regular"&amp;12&amp;P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V45"/>
  <sheetViews>
    <sheetView tabSelected="1" view="pageBreakPreview" zoomScaleNormal="90" zoomScaleSheetLayoutView="100" workbookViewId="0">
      <selection activeCell="A16" sqref="A16"/>
    </sheetView>
  </sheetViews>
  <sheetFormatPr defaultRowHeight="18.75"/>
  <cols>
    <col min="1" max="1" width="1.375" style="85" customWidth="1"/>
    <col min="2" max="2" width="14.625" style="85" customWidth="1"/>
    <col min="3" max="5" width="9.625" style="85" hidden="1" customWidth="1"/>
    <col min="6" max="16" width="9.625" style="85" customWidth="1"/>
    <col min="17" max="17" width="10.5" style="85" customWidth="1"/>
    <col min="18" max="18" width="10.75" style="85" customWidth="1"/>
    <col min="19" max="19" width="11.125" style="86" customWidth="1"/>
    <col min="20" max="20" width="15.125" style="86" customWidth="1"/>
    <col min="21" max="256" width="9" style="85" bestFit="1" customWidth="1"/>
    <col min="257" max="16384" width="9" style="87" customWidth="1"/>
  </cols>
  <sheetData>
    <row r="1" spans="1:24">
      <c r="A1" s="89"/>
      <c r="B1" s="91" t="s">
        <v>108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2" spans="1:24" ht="24" customHeight="1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140"/>
      <c r="M2" s="140"/>
      <c r="N2" s="140"/>
      <c r="O2" s="140"/>
      <c r="P2" s="140"/>
      <c r="Q2" s="89"/>
      <c r="S2" s="174" t="s">
        <v>111</v>
      </c>
    </row>
    <row r="3" spans="1:24" ht="30" customHeight="1">
      <c r="A3" s="89"/>
      <c r="B3" s="92" t="s">
        <v>70</v>
      </c>
      <c r="C3" s="100" t="s">
        <v>93</v>
      </c>
      <c r="D3" s="100" t="s">
        <v>94</v>
      </c>
      <c r="E3" s="100" t="s">
        <v>95</v>
      </c>
      <c r="F3" s="100" t="s">
        <v>96</v>
      </c>
      <c r="G3" s="100" t="s">
        <v>97</v>
      </c>
      <c r="H3" s="100" t="s">
        <v>98</v>
      </c>
      <c r="I3" s="124" t="s">
        <v>99</v>
      </c>
      <c r="J3" s="131" t="s">
        <v>100</v>
      </c>
      <c r="K3" s="100" t="s">
        <v>101</v>
      </c>
      <c r="L3" s="141" t="s">
        <v>103</v>
      </c>
      <c r="M3" s="141" t="s">
        <v>64</v>
      </c>
      <c r="N3" s="141" t="s">
        <v>105</v>
      </c>
      <c r="O3" s="124" t="s">
        <v>90</v>
      </c>
      <c r="P3" s="155" t="s">
        <v>77</v>
      </c>
      <c r="Q3" s="100" t="s">
        <v>23</v>
      </c>
      <c r="R3" s="166" t="s">
        <v>69</v>
      </c>
      <c r="S3" s="166" t="s">
        <v>61</v>
      </c>
    </row>
    <row r="4" spans="1:24" ht="24" customHeight="1">
      <c r="A4" s="89"/>
      <c r="B4" s="93" t="s">
        <v>71</v>
      </c>
      <c r="C4" s="101"/>
      <c r="D4" s="101"/>
      <c r="E4" s="101"/>
      <c r="F4" s="101"/>
      <c r="G4" s="101"/>
      <c r="H4" s="101"/>
      <c r="I4" s="101"/>
      <c r="J4" s="132"/>
      <c r="K4" s="132"/>
      <c r="L4" s="101"/>
      <c r="M4" s="101"/>
      <c r="N4" s="132"/>
      <c r="O4" s="132"/>
      <c r="P4" s="101"/>
      <c r="Q4" s="158"/>
      <c r="R4" s="167"/>
      <c r="S4" s="167"/>
    </row>
    <row r="5" spans="1:24" ht="24" customHeight="1">
      <c r="A5" s="89"/>
      <c r="B5" s="94" t="s">
        <v>72</v>
      </c>
      <c r="C5" s="102">
        <v>33</v>
      </c>
      <c r="D5" s="114">
        <v>25</v>
      </c>
      <c r="E5" s="114">
        <v>26</v>
      </c>
      <c r="F5" s="114">
        <v>27</v>
      </c>
      <c r="G5" s="114">
        <v>29</v>
      </c>
      <c r="H5" s="102">
        <v>27</v>
      </c>
      <c r="I5" s="125">
        <v>14</v>
      </c>
      <c r="J5" s="133">
        <v>8</v>
      </c>
      <c r="K5" s="102">
        <v>12</v>
      </c>
      <c r="L5" s="128">
        <v>4</v>
      </c>
      <c r="M5" s="128">
        <v>0</v>
      </c>
      <c r="N5" s="150">
        <v>0</v>
      </c>
      <c r="O5" s="154">
        <v>0</v>
      </c>
      <c r="P5" s="156">
        <v>0</v>
      </c>
      <c r="Q5" s="159">
        <v>1</v>
      </c>
      <c r="R5" s="168">
        <v>0</v>
      </c>
      <c r="S5" s="168">
        <v>0</v>
      </c>
    </row>
    <row r="6" spans="1:24" ht="24" customHeight="1">
      <c r="A6" s="89"/>
      <c r="B6" s="94" t="s">
        <v>74</v>
      </c>
      <c r="C6" s="103">
        <v>14</v>
      </c>
      <c r="D6" s="115">
        <v>15</v>
      </c>
      <c r="E6" s="115">
        <v>14</v>
      </c>
      <c r="F6" s="115">
        <v>14</v>
      </c>
      <c r="G6" s="115">
        <v>17</v>
      </c>
      <c r="H6" s="103">
        <v>15</v>
      </c>
      <c r="I6" s="126">
        <v>7</v>
      </c>
      <c r="J6" s="134">
        <v>4</v>
      </c>
      <c r="K6" s="103">
        <v>8</v>
      </c>
      <c r="L6" s="129">
        <v>4</v>
      </c>
      <c r="M6" s="129">
        <v>0</v>
      </c>
      <c r="N6" s="129">
        <v>0</v>
      </c>
      <c r="O6" s="126">
        <v>0</v>
      </c>
      <c r="P6" s="134">
        <v>0</v>
      </c>
      <c r="Q6" s="160">
        <v>1</v>
      </c>
      <c r="R6" s="169">
        <v>0</v>
      </c>
      <c r="S6" s="169">
        <v>0</v>
      </c>
    </row>
    <row r="7" spans="1:24" ht="24" customHeight="1">
      <c r="A7" s="89"/>
      <c r="B7" s="95" t="s">
        <v>9</v>
      </c>
      <c r="C7" s="104">
        <v>867845</v>
      </c>
      <c r="D7" s="116">
        <v>908909</v>
      </c>
      <c r="E7" s="116">
        <v>985246</v>
      </c>
      <c r="F7" s="116">
        <v>677826</v>
      </c>
      <c r="G7" s="116">
        <v>1461477</v>
      </c>
      <c r="H7" s="104">
        <v>1266535</v>
      </c>
      <c r="I7" s="127">
        <v>229522</v>
      </c>
      <c r="J7" s="135">
        <v>357245</v>
      </c>
      <c r="K7" s="104">
        <v>452830</v>
      </c>
      <c r="L7" s="130">
        <v>189703</v>
      </c>
      <c r="M7" s="130">
        <v>0</v>
      </c>
      <c r="N7" s="130">
        <v>0</v>
      </c>
      <c r="O7" s="127">
        <v>0</v>
      </c>
      <c r="P7" s="135">
        <v>0</v>
      </c>
      <c r="Q7" s="161">
        <v>83943</v>
      </c>
      <c r="R7" s="170">
        <v>0</v>
      </c>
      <c r="S7" s="170">
        <v>0</v>
      </c>
    </row>
    <row r="8" spans="1:24" ht="24" customHeight="1">
      <c r="A8" s="89"/>
      <c r="B8" s="93" t="s">
        <v>75</v>
      </c>
      <c r="C8" s="105"/>
      <c r="D8" s="117"/>
      <c r="E8" s="117"/>
      <c r="F8" s="117"/>
      <c r="G8" s="117"/>
      <c r="H8" s="117"/>
      <c r="I8" s="105"/>
      <c r="J8" s="105"/>
      <c r="K8" s="138"/>
      <c r="L8" s="138"/>
      <c r="M8" s="105"/>
      <c r="N8" s="138"/>
      <c r="O8" s="138"/>
      <c r="P8" s="105"/>
      <c r="Q8" s="123"/>
      <c r="R8" s="136"/>
      <c r="S8" s="136"/>
    </row>
    <row r="9" spans="1:24" ht="24" customHeight="1">
      <c r="A9" s="89"/>
      <c r="B9" s="94" t="s">
        <v>76</v>
      </c>
      <c r="C9" s="102">
        <v>21</v>
      </c>
      <c r="D9" s="114">
        <v>17</v>
      </c>
      <c r="E9" s="114">
        <v>14</v>
      </c>
      <c r="F9" s="114">
        <v>14</v>
      </c>
      <c r="G9" s="114">
        <v>11</v>
      </c>
      <c r="H9" s="102">
        <v>2</v>
      </c>
      <c r="I9" s="125">
        <v>2</v>
      </c>
      <c r="J9" s="133">
        <v>0</v>
      </c>
      <c r="K9" s="102">
        <v>2</v>
      </c>
      <c r="L9" s="128">
        <v>2</v>
      </c>
      <c r="M9" s="128">
        <v>3</v>
      </c>
      <c r="N9" s="150">
        <v>5</v>
      </c>
      <c r="O9" s="154">
        <v>3</v>
      </c>
      <c r="P9" s="156">
        <v>3</v>
      </c>
      <c r="Q9" s="159">
        <v>4</v>
      </c>
      <c r="R9" s="168">
        <v>0</v>
      </c>
      <c r="S9" s="168">
        <v>3</v>
      </c>
    </row>
    <row r="10" spans="1:24" ht="24" customHeight="1">
      <c r="A10" s="89"/>
      <c r="B10" s="94" t="s">
        <v>74</v>
      </c>
      <c r="C10" s="103">
        <v>21</v>
      </c>
      <c r="D10" s="115">
        <v>9</v>
      </c>
      <c r="E10" s="115">
        <v>6</v>
      </c>
      <c r="F10" s="115">
        <v>6</v>
      </c>
      <c r="G10" s="115">
        <v>6</v>
      </c>
      <c r="H10" s="103">
        <v>2</v>
      </c>
      <c r="I10" s="126">
        <v>2</v>
      </c>
      <c r="J10" s="134">
        <v>0</v>
      </c>
      <c r="K10" s="103">
        <v>2</v>
      </c>
      <c r="L10" s="129">
        <v>2</v>
      </c>
      <c r="M10" s="129">
        <v>3</v>
      </c>
      <c r="N10" s="129">
        <v>4</v>
      </c>
      <c r="O10" s="126">
        <v>3</v>
      </c>
      <c r="P10" s="134">
        <v>3</v>
      </c>
      <c r="Q10" s="160">
        <v>3</v>
      </c>
      <c r="R10" s="169">
        <v>0</v>
      </c>
      <c r="S10" s="169">
        <v>3</v>
      </c>
    </row>
    <row r="11" spans="1:24" ht="24" customHeight="1">
      <c r="A11" s="89"/>
      <c r="B11" s="95" t="s">
        <v>9</v>
      </c>
      <c r="C11" s="104">
        <v>694205</v>
      </c>
      <c r="D11" s="116">
        <v>669573</v>
      </c>
      <c r="E11" s="116">
        <v>835369</v>
      </c>
      <c r="F11" s="116">
        <v>461894</v>
      </c>
      <c r="G11" s="116">
        <v>416024</v>
      </c>
      <c r="H11" s="104">
        <v>3380</v>
      </c>
      <c r="I11" s="127">
        <v>9329</v>
      </c>
      <c r="J11" s="135">
        <v>0</v>
      </c>
      <c r="K11" s="104">
        <v>10669</v>
      </c>
      <c r="L11" s="130">
        <v>10773</v>
      </c>
      <c r="M11" s="130">
        <v>31349</v>
      </c>
      <c r="N11" s="130">
        <v>90889</v>
      </c>
      <c r="O11" s="127">
        <v>73240</v>
      </c>
      <c r="P11" s="135">
        <v>135179</v>
      </c>
      <c r="Q11" s="161">
        <v>312509</v>
      </c>
      <c r="R11" s="170">
        <v>0</v>
      </c>
      <c r="S11" s="170">
        <v>90648</v>
      </c>
    </row>
    <row r="12" spans="1:24" ht="24" customHeight="1">
      <c r="A12" s="89"/>
      <c r="B12" s="96" t="s">
        <v>78</v>
      </c>
      <c r="C12" s="105"/>
      <c r="D12" s="117"/>
      <c r="E12" s="117"/>
      <c r="F12" s="117"/>
      <c r="G12" s="117"/>
      <c r="H12" s="117"/>
      <c r="I12" s="105"/>
      <c r="J12" s="105"/>
      <c r="K12" s="105"/>
      <c r="L12" s="105"/>
      <c r="M12" s="105"/>
      <c r="N12" s="105"/>
      <c r="O12" s="105"/>
      <c r="P12" s="105"/>
      <c r="Q12" s="123"/>
      <c r="R12" s="136"/>
      <c r="S12" s="136"/>
      <c r="U12" s="86"/>
    </row>
    <row r="13" spans="1:24" ht="24" customHeight="1">
      <c r="A13" s="89"/>
      <c r="B13" s="94" t="s">
        <v>76</v>
      </c>
      <c r="C13" s="106"/>
      <c r="D13" s="110"/>
      <c r="E13" s="110"/>
      <c r="F13" s="110"/>
      <c r="G13" s="110"/>
      <c r="H13" s="102">
        <v>20</v>
      </c>
      <c r="I13" s="128">
        <v>32</v>
      </c>
      <c r="J13" s="133">
        <v>0</v>
      </c>
      <c r="K13" s="102">
        <v>12</v>
      </c>
      <c r="L13" s="128">
        <v>13</v>
      </c>
      <c r="M13" s="128">
        <v>17</v>
      </c>
      <c r="N13" s="150">
        <v>17</v>
      </c>
      <c r="O13" s="154">
        <v>17</v>
      </c>
      <c r="P13" s="156">
        <v>18</v>
      </c>
      <c r="Q13" s="159">
        <v>18</v>
      </c>
      <c r="R13" s="168">
        <v>6</v>
      </c>
      <c r="S13" s="168">
        <v>13</v>
      </c>
      <c r="U13" s="86"/>
    </row>
    <row r="14" spans="1:24" ht="24" customHeight="1">
      <c r="A14" s="89"/>
      <c r="B14" s="94" t="s">
        <v>74</v>
      </c>
      <c r="C14" s="107"/>
      <c r="D14" s="111"/>
      <c r="E14" s="111"/>
      <c r="F14" s="111"/>
      <c r="G14" s="111"/>
      <c r="H14" s="103">
        <v>13</v>
      </c>
      <c r="I14" s="129">
        <v>15</v>
      </c>
      <c r="J14" s="134">
        <v>0</v>
      </c>
      <c r="K14" s="103">
        <v>6</v>
      </c>
      <c r="L14" s="129">
        <v>7</v>
      </c>
      <c r="M14" s="129">
        <v>12</v>
      </c>
      <c r="N14" s="129">
        <v>11</v>
      </c>
      <c r="O14" s="126">
        <v>11</v>
      </c>
      <c r="P14" s="134">
        <v>10</v>
      </c>
      <c r="Q14" s="160">
        <v>11</v>
      </c>
      <c r="R14" s="169">
        <v>5</v>
      </c>
      <c r="S14" s="169">
        <v>8</v>
      </c>
      <c r="U14" s="86"/>
    </row>
    <row r="15" spans="1:24" ht="24" customHeight="1">
      <c r="A15" s="89"/>
      <c r="B15" s="95" t="s">
        <v>9</v>
      </c>
      <c r="C15" s="108"/>
      <c r="D15" s="112"/>
      <c r="E15" s="112"/>
      <c r="F15" s="112"/>
      <c r="G15" s="112"/>
      <c r="H15" s="104">
        <v>537323</v>
      </c>
      <c r="I15" s="130">
        <v>1674816</v>
      </c>
      <c r="J15" s="135">
        <v>0</v>
      </c>
      <c r="K15" s="104">
        <v>352349</v>
      </c>
      <c r="L15" s="130">
        <v>555729</v>
      </c>
      <c r="M15" s="130">
        <v>704347</v>
      </c>
      <c r="N15" s="130">
        <v>907696</v>
      </c>
      <c r="O15" s="127">
        <v>567339</v>
      </c>
      <c r="P15" s="135">
        <v>723283</v>
      </c>
      <c r="Q15" s="161">
        <v>1051696</v>
      </c>
      <c r="R15" s="170">
        <v>518732</v>
      </c>
      <c r="S15" s="170">
        <v>318542</v>
      </c>
      <c r="T15" s="177"/>
      <c r="U15" s="177"/>
      <c r="V15" s="177"/>
      <c r="W15" s="177"/>
      <c r="X15" s="177"/>
    </row>
    <row r="16" spans="1:24" s="88" customFormat="1" ht="24.95" customHeight="1">
      <c r="A16" s="90"/>
      <c r="B16" s="93" t="s">
        <v>110</v>
      </c>
      <c r="C16" s="109"/>
      <c r="D16" s="109"/>
      <c r="E16" s="109"/>
      <c r="F16" s="109"/>
      <c r="G16" s="109"/>
      <c r="H16" s="123"/>
      <c r="I16" s="123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78"/>
      <c r="V16" s="180"/>
      <c r="W16" s="180"/>
    </row>
    <row r="17" spans="1:23" s="88" customFormat="1" ht="24.95" customHeight="1">
      <c r="A17" s="90"/>
      <c r="B17" s="97" t="s">
        <v>76</v>
      </c>
      <c r="C17" s="110"/>
      <c r="D17" s="110"/>
      <c r="E17" s="110"/>
      <c r="F17" s="110"/>
      <c r="G17" s="120"/>
      <c r="H17" s="120"/>
      <c r="I17" s="120"/>
      <c r="J17" s="120"/>
      <c r="K17" s="120"/>
      <c r="L17" s="120"/>
      <c r="M17" s="146"/>
      <c r="N17" s="151"/>
      <c r="O17" s="120"/>
      <c r="P17" s="120"/>
      <c r="Q17" s="120"/>
      <c r="R17" s="171"/>
      <c r="S17" s="168">
        <v>1</v>
      </c>
      <c r="T17" s="179"/>
      <c r="V17" s="180"/>
      <c r="W17" s="180"/>
    </row>
    <row r="18" spans="1:23" s="88" customFormat="1" ht="24.95" customHeight="1">
      <c r="A18" s="90"/>
      <c r="B18" s="97" t="s">
        <v>74</v>
      </c>
      <c r="C18" s="111"/>
      <c r="D18" s="111"/>
      <c r="E18" s="111"/>
      <c r="F18" s="111"/>
      <c r="G18" s="121"/>
      <c r="H18" s="121"/>
      <c r="I18" s="121"/>
      <c r="J18" s="121"/>
      <c r="K18" s="121"/>
      <c r="L18" s="121"/>
      <c r="M18" s="147"/>
      <c r="N18" s="152"/>
      <c r="O18" s="121"/>
      <c r="P18" s="121"/>
      <c r="Q18" s="121"/>
      <c r="R18" s="172"/>
      <c r="S18" s="169">
        <v>1</v>
      </c>
      <c r="T18" s="178"/>
      <c r="U18" s="174"/>
      <c r="V18" s="180"/>
      <c r="W18" s="180"/>
    </row>
    <row r="19" spans="1:23" s="88" customFormat="1" ht="24.95" customHeight="1">
      <c r="A19" s="90"/>
      <c r="B19" s="98" t="s">
        <v>9</v>
      </c>
      <c r="C19" s="112"/>
      <c r="D19" s="112"/>
      <c r="E19" s="112"/>
      <c r="F19" s="112"/>
      <c r="G19" s="122"/>
      <c r="H19" s="122"/>
      <c r="I19" s="122"/>
      <c r="J19" s="122"/>
      <c r="K19" s="122"/>
      <c r="L19" s="122"/>
      <c r="M19" s="148"/>
      <c r="N19" s="153"/>
      <c r="O19" s="122"/>
      <c r="P19" s="122"/>
      <c r="Q19" s="122"/>
      <c r="R19" s="173"/>
      <c r="S19" s="170">
        <v>162004</v>
      </c>
      <c r="T19" s="178"/>
      <c r="V19" s="180"/>
      <c r="W19" s="180"/>
    </row>
    <row r="20" spans="1:23" ht="24" customHeight="1">
      <c r="A20" s="89"/>
      <c r="B20" s="96" t="s">
        <v>79</v>
      </c>
      <c r="C20" s="105"/>
      <c r="D20" s="117"/>
      <c r="E20" s="117"/>
      <c r="F20" s="117"/>
      <c r="G20" s="117"/>
      <c r="H20" s="117"/>
      <c r="I20" s="105"/>
      <c r="J20" s="105"/>
      <c r="K20" s="105"/>
      <c r="L20" s="105"/>
      <c r="M20" s="105"/>
      <c r="N20" s="105"/>
      <c r="O20" s="105"/>
      <c r="P20" s="105"/>
      <c r="Q20" s="162"/>
      <c r="R20" s="174"/>
      <c r="S20" s="174" t="s">
        <v>111</v>
      </c>
    </row>
    <row r="21" spans="1:23" ht="24" customHeight="1">
      <c r="A21" s="89"/>
      <c r="B21" s="94" t="s">
        <v>72</v>
      </c>
      <c r="C21" s="102">
        <v>54</v>
      </c>
      <c r="D21" s="114">
        <f t="shared" ref="D21:P21" si="0">+D5+D9+D13</f>
        <v>42</v>
      </c>
      <c r="E21" s="114">
        <f t="shared" si="0"/>
        <v>40</v>
      </c>
      <c r="F21" s="114">
        <f t="shared" si="0"/>
        <v>41</v>
      </c>
      <c r="G21" s="114">
        <f t="shared" si="0"/>
        <v>40</v>
      </c>
      <c r="H21" s="114">
        <f t="shared" si="0"/>
        <v>49</v>
      </c>
      <c r="I21" s="114">
        <f t="shared" si="0"/>
        <v>48</v>
      </c>
      <c r="J21" s="114">
        <f t="shared" si="0"/>
        <v>8</v>
      </c>
      <c r="K21" s="114">
        <f t="shared" si="0"/>
        <v>26</v>
      </c>
      <c r="L21" s="128">
        <f t="shared" si="0"/>
        <v>19</v>
      </c>
      <c r="M21" s="128">
        <f t="shared" si="0"/>
        <v>20</v>
      </c>
      <c r="N21" s="128">
        <f t="shared" si="0"/>
        <v>22</v>
      </c>
      <c r="O21" s="125">
        <f t="shared" si="0"/>
        <v>20</v>
      </c>
      <c r="P21" s="133">
        <f t="shared" si="0"/>
        <v>21</v>
      </c>
      <c r="Q21" s="159">
        <f>Q5+Q9+Q13</f>
        <v>23</v>
      </c>
      <c r="R21" s="168">
        <f>R5+R9+R13</f>
        <v>6</v>
      </c>
      <c r="S21" s="168">
        <f>S5+S9+S13+S17</f>
        <v>17</v>
      </c>
    </row>
    <row r="22" spans="1:23" ht="24" customHeight="1">
      <c r="A22" s="89"/>
      <c r="B22" s="94" t="s">
        <v>74</v>
      </c>
      <c r="C22" s="103">
        <v>35</v>
      </c>
      <c r="D22" s="115">
        <v>24</v>
      </c>
      <c r="E22" s="115">
        <v>15</v>
      </c>
      <c r="F22" s="115">
        <v>17</v>
      </c>
      <c r="G22" s="115">
        <v>20</v>
      </c>
      <c r="H22" s="115">
        <v>20</v>
      </c>
      <c r="I22" s="115">
        <v>19</v>
      </c>
      <c r="J22" s="134">
        <v>4</v>
      </c>
      <c r="K22" s="103">
        <v>13</v>
      </c>
      <c r="L22" s="129">
        <v>12</v>
      </c>
      <c r="M22" s="129">
        <v>12</v>
      </c>
      <c r="N22" s="129">
        <v>13</v>
      </c>
      <c r="O22" s="126">
        <v>12</v>
      </c>
      <c r="P22" s="134">
        <v>12</v>
      </c>
      <c r="Q22" s="160">
        <v>13</v>
      </c>
      <c r="R22" s="169">
        <v>5</v>
      </c>
      <c r="S22" s="169">
        <f>S6+S10+S14+S18</f>
        <v>12</v>
      </c>
    </row>
    <row r="23" spans="1:23" ht="24" customHeight="1">
      <c r="A23" s="89"/>
      <c r="B23" s="95" t="s">
        <v>9</v>
      </c>
      <c r="C23" s="104">
        <v>1562050</v>
      </c>
      <c r="D23" s="118">
        <f t="shared" ref="D23:R23" si="1">+D7+D11+D15</f>
        <v>1578482</v>
      </c>
      <c r="E23" s="118">
        <f t="shared" si="1"/>
        <v>1820615</v>
      </c>
      <c r="F23" s="118">
        <f t="shared" si="1"/>
        <v>1139720</v>
      </c>
      <c r="G23" s="118">
        <f t="shared" si="1"/>
        <v>1877501</v>
      </c>
      <c r="H23" s="104">
        <f t="shared" si="1"/>
        <v>1807238</v>
      </c>
      <c r="I23" s="127">
        <f t="shared" si="1"/>
        <v>1913667</v>
      </c>
      <c r="J23" s="135">
        <f t="shared" si="1"/>
        <v>357245</v>
      </c>
      <c r="K23" s="104">
        <f t="shared" si="1"/>
        <v>815848</v>
      </c>
      <c r="L23" s="130">
        <f t="shared" si="1"/>
        <v>756205</v>
      </c>
      <c r="M23" s="130">
        <f t="shared" si="1"/>
        <v>735696</v>
      </c>
      <c r="N23" s="130">
        <f t="shared" si="1"/>
        <v>998585</v>
      </c>
      <c r="O23" s="127">
        <f t="shared" si="1"/>
        <v>640579</v>
      </c>
      <c r="P23" s="135">
        <f t="shared" si="1"/>
        <v>858462</v>
      </c>
      <c r="Q23" s="161">
        <f t="shared" si="1"/>
        <v>1448148</v>
      </c>
      <c r="R23" s="170">
        <f t="shared" si="1"/>
        <v>518732</v>
      </c>
      <c r="S23" s="170">
        <f>S7+S11+S15+S19</f>
        <v>571194</v>
      </c>
    </row>
    <row r="24" spans="1:23" ht="24" customHeight="1">
      <c r="A24" s="89"/>
      <c r="B24" s="89"/>
      <c r="C24" s="113"/>
      <c r="D24" s="119"/>
      <c r="E24" s="119"/>
      <c r="F24" s="119"/>
      <c r="G24" s="119"/>
      <c r="H24" s="113"/>
      <c r="I24" s="113"/>
      <c r="J24" s="137">
        <f>J23+K23</f>
        <v>1173093</v>
      </c>
      <c r="K24" s="139"/>
      <c r="L24" s="142"/>
      <c r="M24" s="142"/>
      <c r="Q24" s="113"/>
    </row>
    <row r="25" spans="1:23" ht="24" customHeight="1">
      <c r="A25" s="89"/>
      <c r="B25" s="89"/>
      <c r="C25" s="113"/>
      <c r="D25" s="119"/>
      <c r="E25" s="119"/>
      <c r="F25" s="119"/>
      <c r="G25" s="119"/>
      <c r="H25" s="119"/>
      <c r="I25" s="113"/>
      <c r="J25" s="113"/>
      <c r="K25" s="113"/>
      <c r="L25" s="113"/>
      <c r="M25" s="113"/>
      <c r="N25" s="113"/>
      <c r="O25" s="113"/>
      <c r="P25" s="113"/>
      <c r="Q25" s="113"/>
    </row>
    <row r="26" spans="1:23" ht="24" customHeight="1">
      <c r="A26" s="89"/>
      <c r="B26" s="89"/>
      <c r="C26" s="113"/>
      <c r="D26" s="119"/>
      <c r="E26" s="119"/>
      <c r="F26" s="119"/>
      <c r="G26" s="119"/>
      <c r="H26" s="119"/>
      <c r="I26" s="113"/>
      <c r="J26" s="113"/>
      <c r="K26" s="113"/>
      <c r="L26" s="140"/>
      <c r="M26" s="140"/>
      <c r="N26" s="140"/>
      <c r="O26" s="140"/>
      <c r="P26" s="140"/>
      <c r="Q26" s="113"/>
      <c r="S26" s="86" t="s">
        <v>111</v>
      </c>
    </row>
    <row r="27" spans="1:23" ht="30" customHeight="1">
      <c r="A27" s="89"/>
      <c r="B27" s="92" t="s">
        <v>70</v>
      </c>
      <c r="C27" s="100" t="s">
        <v>93</v>
      </c>
      <c r="D27" s="100" t="s">
        <v>94</v>
      </c>
      <c r="E27" s="100" t="s">
        <v>95</v>
      </c>
      <c r="F27" s="100" t="s">
        <v>96</v>
      </c>
      <c r="G27" s="100" t="s">
        <v>97</v>
      </c>
      <c r="H27" s="100" t="s">
        <v>98</v>
      </c>
      <c r="I27" s="124" t="s">
        <v>99</v>
      </c>
      <c r="J27" s="131" t="s">
        <v>100</v>
      </c>
      <c r="K27" s="100" t="s">
        <v>101</v>
      </c>
      <c r="L27" s="124" t="s">
        <v>103</v>
      </c>
      <c r="M27" s="149" t="s">
        <v>104</v>
      </c>
      <c r="N27" s="100" t="s">
        <v>105</v>
      </c>
      <c r="O27" s="124" t="s">
        <v>90</v>
      </c>
      <c r="P27" s="155" t="s">
        <v>77</v>
      </c>
      <c r="Q27" s="163" t="s">
        <v>23</v>
      </c>
      <c r="R27" s="166" t="s">
        <v>69</v>
      </c>
      <c r="S27" s="166" t="s">
        <v>61</v>
      </c>
    </row>
    <row r="28" spans="1:23" ht="24" customHeight="1">
      <c r="A28" s="89"/>
      <c r="B28" s="96" t="s">
        <v>80</v>
      </c>
      <c r="C28" s="105"/>
      <c r="D28" s="117"/>
      <c r="E28" s="117"/>
      <c r="F28" s="117"/>
      <c r="G28" s="117"/>
      <c r="H28" s="105"/>
      <c r="I28" s="105"/>
      <c r="J28" s="105"/>
      <c r="K28" s="105"/>
      <c r="L28" s="105"/>
      <c r="M28" s="105"/>
      <c r="N28" s="105"/>
      <c r="O28" s="105"/>
      <c r="P28" s="157"/>
      <c r="Q28" s="164"/>
      <c r="R28" s="175"/>
      <c r="S28" s="175"/>
    </row>
    <row r="29" spans="1:23" ht="24" customHeight="1">
      <c r="A29" s="89"/>
      <c r="B29" s="94" t="s">
        <v>76</v>
      </c>
      <c r="C29" s="102"/>
      <c r="D29" s="114"/>
      <c r="E29" s="114"/>
      <c r="F29" s="114">
        <v>2</v>
      </c>
      <c r="G29" s="114">
        <v>2</v>
      </c>
      <c r="H29" s="102">
        <v>0</v>
      </c>
      <c r="I29" s="125">
        <v>0</v>
      </c>
      <c r="J29" s="133">
        <v>0</v>
      </c>
      <c r="K29" s="114" t="s">
        <v>102</v>
      </c>
      <c r="L29" s="143">
        <v>1</v>
      </c>
      <c r="M29" s="150">
        <v>0</v>
      </c>
      <c r="N29" s="114">
        <v>0</v>
      </c>
      <c r="O29" s="154">
        <v>0</v>
      </c>
      <c r="P29" s="156">
        <v>0</v>
      </c>
      <c r="Q29" s="159">
        <f>2+3</f>
        <v>5</v>
      </c>
      <c r="R29" s="168">
        <v>0</v>
      </c>
      <c r="S29" s="168">
        <v>1</v>
      </c>
    </row>
    <row r="30" spans="1:23" ht="24" customHeight="1">
      <c r="A30" s="89"/>
      <c r="B30" s="94" t="s">
        <v>74</v>
      </c>
      <c r="C30" s="103"/>
      <c r="D30" s="115"/>
      <c r="E30" s="115"/>
      <c r="F30" s="115">
        <v>2</v>
      </c>
      <c r="G30" s="115">
        <v>2</v>
      </c>
      <c r="H30" s="103">
        <v>0</v>
      </c>
      <c r="I30" s="126">
        <v>0</v>
      </c>
      <c r="J30" s="134">
        <v>0</v>
      </c>
      <c r="K30" s="103">
        <v>1</v>
      </c>
      <c r="L30" s="144">
        <v>1</v>
      </c>
      <c r="M30" s="129">
        <v>0</v>
      </c>
      <c r="N30" s="103">
        <v>0</v>
      </c>
      <c r="O30" s="126">
        <v>0</v>
      </c>
      <c r="P30" s="134">
        <v>0</v>
      </c>
      <c r="Q30" s="160">
        <f>2+2</f>
        <v>4</v>
      </c>
      <c r="R30" s="169">
        <v>0</v>
      </c>
      <c r="S30" s="169">
        <v>1</v>
      </c>
    </row>
    <row r="31" spans="1:23" ht="24" customHeight="1">
      <c r="A31" s="89"/>
      <c r="B31" s="95" t="s">
        <v>9</v>
      </c>
      <c r="C31" s="104"/>
      <c r="D31" s="116"/>
      <c r="E31" s="116"/>
      <c r="F31" s="116">
        <v>3284</v>
      </c>
      <c r="G31" s="116">
        <v>27956</v>
      </c>
      <c r="H31" s="104">
        <v>0</v>
      </c>
      <c r="I31" s="127">
        <v>0</v>
      </c>
      <c r="J31" s="135">
        <v>0</v>
      </c>
      <c r="K31" s="104">
        <v>16619</v>
      </c>
      <c r="L31" s="145">
        <v>5794</v>
      </c>
      <c r="M31" s="130">
        <v>0</v>
      </c>
      <c r="N31" s="104">
        <v>0</v>
      </c>
      <c r="O31" s="127">
        <v>0</v>
      </c>
      <c r="P31" s="135">
        <v>0</v>
      </c>
      <c r="Q31" s="161">
        <f>11385+97471</f>
        <v>108856</v>
      </c>
      <c r="R31" s="170">
        <v>0</v>
      </c>
      <c r="S31" s="170">
        <v>24471</v>
      </c>
    </row>
    <row r="32" spans="1:23" ht="39.75" customHeight="1">
      <c r="A32" s="89"/>
      <c r="B32" s="89" t="s">
        <v>81</v>
      </c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165" t="s">
        <v>112</v>
      </c>
      <c r="R32" s="176"/>
      <c r="S32" s="165" t="s">
        <v>113</v>
      </c>
    </row>
    <row r="33" spans="1:17" ht="24" customHeight="1">
      <c r="A33" s="89"/>
      <c r="B33" s="99" t="s">
        <v>82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</row>
    <row r="34" spans="1:17" ht="24" customHeight="1">
      <c r="A34" s="89"/>
      <c r="B34" s="99" t="s">
        <v>83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</row>
    <row r="35" spans="1:17" ht="24" customHeight="1">
      <c r="A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</row>
    <row r="36" spans="1:17" ht="24" customHeight="1">
      <c r="A36" s="89"/>
      <c r="B36" s="85" t="s">
        <v>84</v>
      </c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</row>
    <row r="37" spans="1:17" ht="24" customHeight="1">
      <c r="A37" s="89"/>
      <c r="B37" s="85" t="s">
        <v>73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</row>
    <row r="38" spans="1:17" ht="24" customHeight="1">
      <c r="A38" s="89"/>
      <c r="B38" s="85" t="s">
        <v>85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</row>
    <row r="39" spans="1:17" ht="24" customHeight="1">
      <c r="A39" s="89"/>
      <c r="B39" s="85" t="s">
        <v>86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</row>
    <row r="40" spans="1:17" ht="24" customHeight="1">
      <c r="A40" s="89"/>
      <c r="B40" s="89" t="s">
        <v>87</v>
      </c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</row>
    <row r="41" spans="1:17" ht="24" customHeight="1">
      <c r="B41" s="85" t="s">
        <v>88</v>
      </c>
    </row>
    <row r="42" spans="1:17" ht="24" customHeight="1">
      <c r="B42" s="85" t="s">
        <v>89</v>
      </c>
    </row>
    <row r="43" spans="1:17" ht="24" customHeight="1">
      <c r="B43" s="85" t="s">
        <v>92</v>
      </c>
    </row>
    <row r="44" spans="1:17" ht="22.5" customHeight="1">
      <c r="B44" s="88" t="s">
        <v>4</v>
      </c>
    </row>
    <row r="45" spans="1:17" ht="24.75" customHeight="1">
      <c r="B45" s="88" t="s">
        <v>114</v>
      </c>
    </row>
  </sheetData>
  <mergeCells count="1">
    <mergeCell ref="J24:K24"/>
  </mergeCells>
  <phoneticPr fontId="5"/>
  <pageMargins left="0.39370078740157483" right="0.39370078740157483" top="0.98425196850393704" bottom="0.98425196850393704" header="0.51181102362204722" footer="0.19685039370078741"/>
  <pageSetup paperSize="9" scale="58" firstPageNumber="73" fitToWidth="1" fitToHeight="0" orientation="portrait" usePrinterDefaults="1" useFirstPageNumber="1" r:id="rId1"/>
  <headerFooter scaleWithDoc="0" alignWithMargins="0">
    <oddFooter>&amp;C73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第75表</vt:lpstr>
      <vt:lpstr>第76表・第77表</vt:lpstr>
      <vt:lpstr>第78表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佐藤　大地</dc:creator>
  <cp:lastModifiedBy>天明　さおり</cp:lastModifiedBy>
  <cp:lastPrinted>2024-06-05T04:17:28Z</cp:lastPrinted>
  <dcterms:created xsi:type="dcterms:W3CDTF">2022-05-06T04:20:29Z</dcterms:created>
  <dcterms:modified xsi:type="dcterms:W3CDTF">2024-06-20T07:36:15Z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2024-06-20T07:36:15Z</vt:filetime>
  </property>
</Properties>
</file>