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6195" yWindow="0" windowWidth="14295" windowHeight="807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7" i="11" l="1"/>
  <c r="BG37" i="9" l="1"/>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C38" i="9"/>
  <c r="CO37" i="9"/>
  <c r="AM37" i="9"/>
  <c r="C37" i="9"/>
  <c r="CO36" i="9"/>
  <c r="AM36" i="9"/>
  <c r="CO34" i="9"/>
  <c r="CO35" i="9" s="1"/>
  <c r="BW34" i="9"/>
  <c r="BW35" i="9" s="1"/>
  <c r="BW36" i="9" s="1"/>
  <c r="BW37" i="9" s="1"/>
  <c r="BW38" i="9" s="1"/>
  <c r="BW39" i="9" s="1"/>
  <c r="BW40" i="9" s="1"/>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U38" i="9" s="1"/>
  <c r="BE34" i="9" l="1"/>
  <c r="BE35" i="9" s="1"/>
  <c r="BE36" i="9" s="1"/>
  <c r="BE37" i="9" s="1"/>
  <c r="AM34" i="9"/>
  <c r="AM35" i="9" s="1"/>
</calcChain>
</file>

<file path=xl/sharedStrings.xml><?xml version="1.0" encoding="utf-8"?>
<sst xmlns="http://schemas.openxmlformats.org/spreadsheetml/2006/main" count="1026" uniqueCount="553">
  <si>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</si>
  <si>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</si>
  <si>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</si>
  <si>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</si>
  <si>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</si>
  <si>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</si>
  <si>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</si>
  <si>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</si>
  <si>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</si>
  <si>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</si>
  <si>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</si>
  <si>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</si>
  <si>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</si>
  <si>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</si>
  <si>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</si>
  <si>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</si>
  <si>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</si>
  <si>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</si>
  <si>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</si>
  <si>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</si>
  <si>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</si>
  <si>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</si>
  <si>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</si>
  <si>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</si>
  <si>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</si>
  <si>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</si>
  <si>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</si>
  <si>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</si>
  <si>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</si>
  <si>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</si>
  <si>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</si>
  <si>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</si>
  <si>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</si>
  <si>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</si>
  <si>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</si>
  <si>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</si>
  <si>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</si>
  <si>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</si>
  <si>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</si>
  <si>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</si>
  <si>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</si>
  <si>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</si>
  <si>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</si>
  <si>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</si>
  <si>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</si>
  <si>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</si>
  <si>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</si>
  <si>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</si>
  <si>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</si>
  <si>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</si>
  <si>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</si>
  <si>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</si>
  <si>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</si>
  <si>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</si>
  <si>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</si>
  <si>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</si>
  <si>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</si>
  <si>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</si>
  <si>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</si>
  <si>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</si>
  <si>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</si>
  <si>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</si>
  <si>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</si>
  <si>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</si>
  <si>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</si>
  <si>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</si>
  <si>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</si>
  <si>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秋田県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</si>
  <si>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</si>
  <si>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</si>
  <si>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</si>
  <si>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</si>
  <si>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</si>
  <si>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</si>
  <si>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</si>
  <si>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</si>
  <si>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</si>
  <si>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</si>
  <si>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</si>
  <si>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</si>
  <si>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</si>
  <si>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</si>
  <si>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北秋田市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</si>
  <si>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</si>
  <si>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</si>
  <si>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</si>
  <si>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</si>
  <si>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</si>
  <si>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</si>
  <si>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</si>
  <si>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</si>
  <si>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</si>
  <si>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</si>
  <si>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</si>
  <si>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</si>
  <si>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</si>
  <si>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</si>
  <si>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</si>
  <si>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</si>
  <si>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</si>
  <si>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</si>
  <si>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</si>
  <si>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</si>
  <si>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</si>
  <si>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</si>
  <si>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</si>
  <si>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</si>
  <si>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</si>
  <si>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</si>
  <si>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</si>
  <si>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</si>
  <si>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</si>
  <si>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</si>
  <si>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</si>
  <si>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</si>
  <si>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</si>
  <si>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</si>
  <si>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</si>
  <si>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</si>
  <si>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</si>
  <si>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</si>
  <si>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</si>
  <si>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</si>
  <si>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</si>
  <si>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</si>
  <si>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</si>
  <si>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</si>
  <si>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</si>
  <si>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</si>
  <si>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</si>
  <si>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</si>
  <si>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</si>
  <si>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</si>
  <si>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</si>
  <si>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</si>
  <si>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</si>
  <si>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</si>
  <si>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</si>
  <si>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-1.8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</si>
  <si>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</si>
  <si>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</si>
  <si>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</si>
  <si>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</si>
  <si>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</si>
  <si>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</si>
  <si>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</si>
  <si>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</si>
  <si>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</si>
  <si>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</si>
  <si>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</si>
  <si>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</si>
  <si>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</si>
  <si>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</si>
  <si>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</si>
  <si>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</si>
  <si>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</si>
  <si>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</si>
  <si>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</si>
  <si>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</si>
  <si>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</si>
  <si>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</si>
  <si>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</si>
  <si>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</si>
  <si>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</si>
  <si>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</si>
  <si>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</si>
  <si>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</si>
  <si>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</si>
  <si>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</si>
  <si>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</si>
  <si>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</si>
  <si>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</si>
  <si>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</si>
  <si>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</si>
  <si>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</si>
  <si>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</si>
  <si>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</si>
  <si>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</si>
  <si>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</si>
  <si>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</si>
  <si>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</si>
  <si>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</si>
  <si>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</si>
  <si>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</si>
  <si>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</si>
  <si>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</si>
  <si>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</si>
  <si>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</si>
  <si>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</si>
  <si>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</si>
  <si>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</si>
  <si>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</si>
  <si>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</si>
  <si>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</si>
  <si>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</si>
  <si>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</si>
  <si>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秋田県北秋田市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</si>
  <si>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</si>
  <si>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</si>
  <si>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</si>
  <si>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</si>
  <si>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</si>
  <si>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</si>
  <si>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</si>
  <si>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</si>
  <si>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</si>
  <si>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</si>
  <si>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</si>
  <si>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</si>
  <si>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</si>
  <si>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</si>
  <si>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</si>
  <si>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</si>
  <si>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</si>
  <si>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</si>
  <si>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</si>
  <si>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</si>
  <si>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</si>
  <si>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</si>
  <si>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</si>
  <si>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</si>
  <si>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</si>
  <si>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</si>
  <si>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</si>
  <si>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</si>
  <si>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</si>
  <si>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</si>
  <si>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</si>
  <si>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</si>
  <si>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</si>
  <si>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</si>
  <si>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</si>
  <si>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</si>
  <si>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</si>
  <si>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</si>
  <si>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</si>
  <si>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</si>
  <si>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</si>
  <si>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</si>
  <si>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</si>
  <si>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</si>
  <si>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</si>
  <si>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</si>
  <si>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</si>
  <si>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</si>
  <si>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</si>
  <si>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</si>
  <si>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</si>
  <si>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</si>
  <si>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</si>
  <si>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</si>
  <si>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</si>
  <si>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</si>
  <si>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</si>
  <si>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</si>
  <si>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</si>
  <si>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</si>
  <si>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</si>
  <si>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</si>
  <si>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</si>
  <si>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</si>
  <si>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</si>
  <si>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</si>
  <si>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</si>
  <si>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</si>
  <si>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</si>
  <si>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</si>
  <si>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</si>
  <si>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</si>
  <si>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</si>
  <si>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</si>
  <si>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</si>
  <si>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</si>
  <si>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</si>
  <si>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</si>
  <si>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</si>
  <si>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</si>
  <si>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</si>
  <si>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</si>
  <si>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</si>
  <si>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</si>
  <si>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</si>
  <si>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</si>
  <si>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</si>
  <si>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</si>
  <si>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</si>
  <si>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</si>
  <si>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</si>
  <si>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</si>
  <si>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</si>
  <si>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</si>
  <si>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</si>
  <si>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</si>
  <si>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</si>
  <si>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</si>
  <si>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</si>
  <si>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</si>
  <si>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</si>
  <si>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</si>
  <si>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</si>
  <si>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</si>
  <si>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</si>
  <si>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</si>
  <si>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</si>
  <si>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</si>
  <si>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</si>
  <si>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</si>
  <si>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</si>
  <si>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</si>
  <si>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</si>
  <si>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</si>
  <si>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</si>
  <si>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</si>
  <si>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</si>
  <si>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</si>
  <si>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</si>
  <si>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</si>
  <si>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</si>
  <si>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</si>
  <si>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</si>
  <si>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</si>
  <si>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</si>
  <si>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</si>
  <si>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</si>
  <si>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</si>
  <si>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</si>
  <si>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</si>
  <si>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</si>
  <si>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</si>
  <si>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</si>
  <si>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</si>
  <si>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</si>
  <si>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</si>
  <si>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</si>
  <si>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</si>
  <si>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</si>
  <si>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</si>
  <si>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</si>
  <si>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</si>
  <si>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</si>
  <si>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</si>
  <si>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</si>
  <si>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</si>
  <si>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</si>
  <si>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</si>
  <si>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秋田県北秋田市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</si>
  <si>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</si>
  <si>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</si>
  <si>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</si>
  <si>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</si>
  <si>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</si>
  <si>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</si>
  <si>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</si>
  <si>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</si>
  <si>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</si>
  <si>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</si>
  <si>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</si>
  <si>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</si>
  <si>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</si>
  <si>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</si>
  <si>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</si>
  <si>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</si>
  <si>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</si>
  <si>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</si>
  <si>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</si>
  <si>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</si>
  <si>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北秋田市立阿仁診療所特別会計</t>
    <phoneticPr fontId="5"/>
  </si>
  <si>
    <t>北秋田市立米内沢診療所特別会計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</si>
  <si>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</si>
  <si>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</si>
  <si>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</si>
  <si>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</si>
  <si>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</si>
  <si>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</si>
  <si>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</si>
  <si>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</si>
  <si>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</si>
  <si>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</si>
  <si>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</si>
  <si>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</si>
  <si>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</si>
  <si>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北秋田市国民健康保険特別会計</t>
    <phoneticPr fontId="5"/>
  </si>
  <si>
    <t>北秋田市国民健康保険合川診療所特別会計</t>
    <phoneticPr fontId="5"/>
  </si>
  <si>
    <t>北秋田市介護保険特別会計</t>
    <phoneticPr fontId="5"/>
  </si>
  <si>
    <t>北秋田市後期高齢者医療特別会計</t>
    <phoneticPr fontId="5"/>
  </si>
  <si>
    <t>北秋田市介護サービス事業特別会計</t>
    <phoneticPr fontId="5"/>
  </si>
  <si>
    <t>北秋田市水道事業会計</t>
    <phoneticPr fontId="5"/>
  </si>
  <si>
    <t>法適用企業</t>
    <phoneticPr fontId="5"/>
  </si>
  <si>
    <t>北秋田市病院事業会計</t>
    <phoneticPr fontId="5"/>
  </si>
  <si>
    <t>北秋田市簡易水道特別会計</t>
    <phoneticPr fontId="5"/>
  </si>
  <si>
    <t>法非適用企業</t>
    <phoneticPr fontId="5"/>
  </si>
  <si>
    <t>北秋田市下水道事業特別会計</t>
    <phoneticPr fontId="5"/>
  </si>
  <si>
    <t>北秋田市農業集落排水事業特別会計</t>
    <phoneticPr fontId="5"/>
  </si>
  <si>
    <t>北秋田市特定地域生活排水処理事業特別会計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</si>
  <si>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</si>
  <si>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</si>
  <si>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</si>
  <si>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</si>
  <si>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</si>
  <si>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</si>
  <si>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</si>
  <si>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</si>
  <si>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</si>
  <si>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</si>
  <si>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</si>
  <si>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</si>
  <si>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</si>
  <si>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</si>
  <si>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</si>
  <si>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</si>
  <si>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</si>
  <si>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</si>
  <si>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</si>
  <si>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</si>
  <si>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</si>
  <si>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</si>
  <si>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</si>
  <si>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</si>
  <si>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</si>
  <si>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</si>
  <si>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</si>
  <si>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</si>
  <si>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</si>
  <si>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</si>
  <si>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</si>
  <si>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</si>
  <si>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</si>
  <si>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</si>
  <si>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</si>
  <si>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</si>
  <si>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</si>
  <si>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</si>
  <si>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</si>
  <si>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</si>
  <si>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</si>
  <si>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</si>
  <si>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</si>
  <si>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</si>
  <si>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</si>
  <si>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</si>
  <si>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</si>
  <si>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</si>
  <si>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</si>
  <si>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</si>
  <si>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</si>
  <si>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</si>
  <si>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</si>
  <si>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</si>
  <si>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</si>
  <si>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</si>
  <si>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</si>
  <si>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</si>
  <si>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</si>
  <si>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</si>
  <si>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</si>
  <si>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</si>
  <si>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</si>
  <si>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</si>
  <si>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</si>
  <si>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</si>
  <si>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</si>
  <si>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</si>
  <si>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</si>
  <si>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</si>
  <si>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</si>
  <si>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</si>
  <si>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</si>
  <si>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</si>
  <si>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</si>
  <si>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</si>
  <si>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</si>
  <si>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</si>
  <si>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</si>
  <si>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</si>
  <si>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</si>
  <si>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</si>
  <si>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</si>
  <si>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</si>
  <si>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</si>
  <si>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</si>
  <si>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</si>
  <si>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</si>
  <si>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</si>
  <si>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</si>
  <si>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</si>
  <si>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</si>
  <si>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</si>
  <si>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</si>
  <si>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</si>
  <si>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</si>
  <si>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</si>
  <si>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</si>
  <si>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</si>
  <si>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</si>
  <si>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</si>
  <si>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</si>
  <si>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</si>
  <si>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</si>
  <si>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</si>
  <si>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</si>
  <si>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</si>
  <si>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</si>
  <si>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</si>
  <si>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</si>
  <si>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</si>
  <si>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</si>
  <si>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</si>
  <si>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</si>
  <si>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</si>
  <si>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</si>
  <si>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</si>
  <si>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</si>
  <si>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</si>
  <si>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</si>
  <si>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</si>
  <si>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</si>
  <si>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</si>
  <si>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</si>
  <si>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</si>
  <si>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</si>
  <si>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</si>
  <si>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</si>
  <si>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</si>
  <si>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</si>
  <si>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</si>
  <si>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</si>
  <si>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4.31</t>
  </si>
  <si>
    <t>一般会計</t>
  </si>
  <si>
    <t>北秋田市水道事業会計</t>
  </si>
  <si>
    <t>北秋田市介護保険特別会計</t>
  </si>
  <si>
    <t>北秋田市簡易水道特別会計</t>
  </si>
  <si>
    <t>北秋田市国民健康保険特別会計</t>
  </si>
  <si>
    <t>北秋田市後期高齢者医療特別会計</t>
  </si>
  <si>
    <t>北秋田市立阿仁診療所特別会計</t>
  </si>
  <si>
    <t>北秋田市立米内沢診療所特別会計</t>
  </si>
  <si>
    <t>その他会計（赤字）</t>
  </si>
  <si>
    <t>その他会計（黒字）</t>
  </si>
  <si>
    <t>-</t>
    <phoneticPr fontId="2"/>
  </si>
  <si>
    <t>-</t>
    <phoneticPr fontId="2"/>
  </si>
  <si>
    <t>-</t>
    <phoneticPr fontId="2"/>
  </si>
  <si>
    <t>秋田県市町村総合事務組合（一般会計）</t>
    <rPh sb="0" eb="3">
      <t>アキタケン</t>
    </rPh>
    <rPh sb="3" eb="6">
      <t>シチョウソン</t>
    </rPh>
    <rPh sb="6" eb="8">
      <t>ソウゴウ</t>
    </rPh>
    <rPh sb="8" eb="10">
      <t>ジム</t>
    </rPh>
    <rPh sb="10" eb="12">
      <t>クミアイ</t>
    </rPh>
    <rPh sb="13" eb="15">
      <t>イッパン</t>
    </rPh>
    <rPh sb="15" eb="17">
      <t>カイケイ</t>
    </rPh>
    <phoneticPr fontId="5"/>
  </si>
  <si>
    <t>秋田県市町村総合事務組合（交通災害共済事業等特別会計）</t>
    <rPh sb="0" eb="3">
      <t>アキタケン</t>
    </rPh>
    <rPh sb="3" eb="6">
      <t>シチョウソン</t>
    </rPh>
    <rPh sb="6" eb="8">
      <t>ソウゴウ</t>
    </rPh>
    <rPh sb="8" eb="10">
      <t>ジム</t>
    </rPh>
    <rPh sb="10" eb="12">
      <t>クミアイ</t>
    </rPh>
    <rPh sb="13" eb="15">
      <t>コウツウ</t>
    </rPh>
    <rPh sb="15" eb="17">
      <t>サイガイ</t>
    </rPh>
    <rPh sb="17" eb="19">
      <t>キョウサイ</t>
    </rPh>
    <rPh sb="19" eb="22">
      <t>ジギョウトウ</t>
    </rPh>
    <rPh sb="22" eb="24">
      <t>トクベツ</t>
    </rPh>
    <rPh sb="24" eb="26">
      <t>カイケイ</t>
    </rPh>
    <phoneticPr fontId="5"/>
  </si>
  <si>
    <t>秋田県市町村会館管理組合</t>
    <rPh sb="0" eb="3">
      <t>アキタケン</t>
    </rPh>
    <rPh sb="3" eb="6">
      <t>シチョウソン</t>
    </rPh>
    <rPh sb="6" eb="8">
      <t>カイカン</t>
    </rPh>
    <rPh sb="8" eb="10">
      <t>カンリ</t>
    </rPh>
    <rPh sb="10" eb="12">
      <t>クミアイ</t>
    </rPh>
    <phoneticPr fontId="5"/>
  </si>
  <si>
    <t>秋田県後期高齢者医療広域連合（一般会計）</t>
    <rPh sb="0" eb="3">
      <t>アキタケン</t>
    </rPh>
    <rPh sb="3" eb="5">
      <t>コウキ</t>
    </rPh>
    <rPh sb="5" eb="8">
      <t>コウレイシャ</t>
    </rPh>
    <rPh sb="8" eb="10">
      <t>イリョウ</t>
    </rPh>
    <rPh sb="10" eb="12">
      <t>コウイキ</t>
    </rPh>
    <rPh sb="12" eb="14">
      <t>レンゴウ</t>
    </rPh>
    <rPh sb="15" eb="17">
      <t>イッパン</t>
    </rPh>
    <rPh sb="17" eb="19">
      <t>カイケイ</t>
    </rPh>
    <phoneticPr fontId="5"/>
  </si>
  <si>
    <t>秋田県後期高齢者医療広域連合（後期高齢者医療特別会計）</t>
    <rPh sb="0" eb="3">
      <t>アキタケン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</si>
  <si>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北秋田市周辺衛生施設組合</t>
    <rPh sb="0" eb="3">
      <t>キタアキタ</t>
    </rPh>
    <rPh sb="3" eb="4">
      <t>シ</t>
    </rPh>
    <rPh sb="4" eb="6">
      <t>シュウヘン</t>
    </rPh>
    <rPh sb="6" eb="8">
      <t>エイセイ</t>
    </rPh>
    <rPh sb="8" eb="10">
      <t>シセツ</t>
    </rPh>
    <rPh sb="10" eb="12">
      <t>クミアイ</t>
    </rPh>
    <phoneticPr fontId="5"/>
  </si>
  <si>
    <t>北秋田市上小阿仁村生活環境施設組合</t>
    <rPh sb="0" eb="4">
      <t>キタアキタシ</t>
    </rPh>
    <rPh sb="4" eb="8">
      <t>カミコアニ</t>
    </rPh>
    <rPh sb="8" eb="9">
      <t>ムラ</t>
    </rPh>
    <rPh sb="9" eb="11">
      <t>セイカツ</t>
    </rPh>
    <rPh sb="11" eb="13">
      <t>カンキョウ</t>
    </rPh>
    <rPh sb="13" eb="15">
      <t>シセツ</t>
    </rPh>
    <rPh sb="15" eb="17">
      <t>クミアイ</t>
    </rPh>
    <phoneticPr fontId="5"/>
  </si>
  <si>
    <t>-</t>
    <phoneticPr fontId="2"/>
  </si>
  <si>
    <t>北秋田市有機センター</t>
    <rPh sb="0" eb="4">
      <t>キタアキタシ</t>
    </rPh>
    <rPh sb="4" eb="6">
      <t>ユウキ</t>
    </rPh>
    <phoneticPr fontId="5"/>
  </si>
  <si>
    <t>マタギの里観光開発</t>
    <rPh sb="4" eb="5">
      <t>サト</t>
    </rPh>
    <rPh sb="5" eb="7">
      <t>カンコウ</t>
    </rPh>
    <rPh sb="7" eb="9">
      <t>カイハツ</t>
    </rPh>
    <phoneticPr fontId="5"/>
  </si>
  <si>
    <t>たかのす福祉公社</t>
    <rPh sb="4" eb="6">
      <t>フクシ</t>
    </rPh>
    <rPh sb="6" eb="8">
      <t>コウシャ</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</si>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</sst>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79048</c:v>
                </c:pt>
                <c:pt idx="1">
                  <c:v>47976</c:v>
                </c:pt>
                <c:pt idx="2">
                  <c:v>65253</c:v>
                </c:pt>
                <c:pt idx="3">
                  <c:v>108056</c:v>
                </c:pt>
                <c:pt idx="4">
                  <c:v>186856</c:v>
                </c:pt>
              </c:numCache>
            </c:numRef>
          </c:val>
          <c:smooth val="0"/>
        </c:ser>
        <c:dLbls>
          <c:showLegendKey val="0"/>
          <c:showVal val="0"/>
          <c:showCatName val="0"/>
          <c:showSerName val="0"/>
          <c:showPercent val="0"/>
          <c:showBubbleSize val="0"/>
        </c:dLbls>
        <c:marker val="1"/>
        <c:smooth val="0"/>
        <c:axId val="112552576"/>
        <c:axId val="112554752"/>
      </c:lineChart>
      <c:catAx>
        <c:axId val="1125525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554752"/>
        <c:crosses val="autoZero"/>
        <c:auto val="1"/>
        <c:lblAlgn val="ctr"/>
        <c:lblOffset val="100"/>
        <c:tickLblSkip val="1"/>
        <c:tickMarkSkip val="1"/>
        <c:noMultiLvlLbl val="0"/>
      </c:catAx>
      <c:valAx>
        <c:axId val="11255475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5525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2.04</c:v>
                </c:pt>
                <c:pt idx="1">
                  <c:v>2.8</c:v>
                </c:pt>
                <c:pt idx="2">
                  <c:v>3.07</c:v>
                </c:pt>
                <c:pt idx="3">
                  <c:v>3.24</c:v>
                </c:pt>
                <c:pt idx="4">
                  <c:v>3.19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19.5</c:v>
                </c:pt>
                <c:pt idx="1">
                  <c:v>22.91</c:v>
                </c:pt>
                <c:pt idx="2">
                  <c:v>35.94</c:v>
                </c:pt>
                <c:pt idx="3">
                  <c:v>41.01</c:v>
                </c:pt>
                <c:pt idx="4">
                  <c:v>37.69</c:v>
                </c:pt>
              </c:numCache>
            </c:numRef>
          </c:val>
        </c:ser>
        <c:dLbls>
          <c:showLegendKey val="0"/>
          <c:showVal val="0"/>
          <c:showCatName val="0"/>
          <c:showSerName val="0"/>
          <c:showPercent val="0"/>
          <c:showBubbleSize val="0"/>
        </c:dLbls>
        <c:gapWidth val="250"/>
        <c:overlap val="100"/>
        <c:axId val="113023232"/>
        <c:axId val="1130336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9.07</c:v>
                </c:pt>
                <c:pt idx="1">
                  <c:v>3.44</c:v>
                </c:pt>
                <c:pt idx="2">
                  <c:v>13.84</c:v>
                </c:pt>
                <c:pt idx="3">
                  <c:v>6.09</c:v>
                </c:pt>
                <c:pt idx="4">
                  <c:v>-4.3099999999999996</c:v>
                </c:pt>
              </c:numCache>
            </c:numRef>
          </c:val>
          <c:smooth val="0"/>
        </c:ser>
        <c:dLbls>
          <c:showLegendKey val="0"/>
          <c:showVal val="0"/>
          <c:showCatName val="0"/>
          <c:showSerName val="0"/>
          <c:showPercent val="0"/>
          <c:showBubbleSize val="0"/>
        </c:dLbls>
        <c:marker val="1"/>
        <c:smooth val="0"/>
        <c:axId val="113023232"/>
        <c:axId val="113033600"/>
      </c:lineChart>
      <c:catAx>
        <c:axId val="113023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033600"/>
        <c:crosses val="autoZero"/>
        <c:auto val="1"/>
        <c:lblAlgn val="ctr"/>
        <c:lblOffset val="100"/>
        <c:tickLblSkip val="1"/>
        <c:tickMarkSkip val="1"/>
        <c:noMultiLvlLbl val="0"/>
      </c:catAx>
      <c:valAx>
        <c:axId val="1130336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023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7.0000000000000007E-2</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北秋田市立米内沢診療所特別会計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北秋田市立阿仁診療所特別会計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北秋田市後期高齢者医療特別会計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0.06</c:v>
                </c:pt>
                <c:pt idx="6">
                  <c:v>#N/A</c:v>
                </c:pt>
                <c:pt idx="7">
                  <c:v>0.06</c:v>
                </c:pt>
                <c:pt idx="8">
                  <c:v>#N/A</c:v>
                </c:pt>
                <c:pt idx="9">
                  <c:v>0</c:v>
                </c:pt>
              </c:numCache>
            </c:numRef>
          </c:val>
        </c:ser>
        <c:ser>
          <c:idx val="5"/>
          <c:order val="5"/>
          <c:tx>
            <c:strRef>
              <c:f>データシート!$A$32</c:f>
              <c:strCache>
                <c:ptCount val="1"/>
                <c:pt idx="0">
                  <c:v>北秋田市国民健康保険特別会計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1.98</c:v>
                </c:pt>
                <c:pt idx="2">
                  <c:v>#N/A</c:v>
                </c:pt>
                <c:pt idx="3">
                  <c:v>1.99</c:v>
                </c:pt>
                <c:pt idx="4">
                  <c:v>#N/A</c:v>
                </c:pt>
                <c:pt idx="5">
                  <c:v>1.71</c:v>
                </c:pt>
                <c:pt idx="6">
                  <c:v>#N/A</c:v>
                </c:pt>
                <c:pt idx="7">
                  <c:v>1.08</c:v>
                </c:pt>
                <c:pt idx="8">
                  <c:v>#N/A</c:v>
                </c:pt>
                <c:pt idx="9">
                  <c:v>0.35</c:v>
                </c:pt>
              </c:numCache>
            </c:numRef>
          </c:val>
        </c:ser>
        <c:ser>
          <c:idx val="6"/>
          <c:order val="6"/>
          <c:tx>
            <c:strRef>
              <c:f>データシート!$A$33</c:f>
              <c:strCache>
                <c:ptCount val="1"/>
                <c:pt idx="0">
                  <c:v>北秋田市簡易水道特別会計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0.79</c:v>
                </c:pt>
                <c:pt idx="2">
                  <c:v>#N/A</c:v>
                </c:pt>
                <c:pt idx="3">
                  <c:v>0.37</c:v>
                </c:pt>
                <c:pt idx="4">
                  <c:v>#N/A</c:v>
                </c:pt>
                <c:pt idx="5">
                  <c:v>0.66</c:v>
                </c:pt>
                <c:pt idx="6">
                  <c:v>#N/A</c:v>
                </c:pt>
                <c:pt idx="7">
                  <c:v>0.33</c:v>
                </c:pt>
                <c:pt idx="8">
                  <c:v>#N/A</c:v>
                </c:pt>
                <c:pt idx="9">
                  <c:v>0.5</c:v>
                </c:pt>
              </c:numCache>
            </c:numRef>
          </c:val>
        </c:ser>
        <c:ser>
          <c:idx val="7"/>
          <c:order val="7"/>
          <c:tx>
            <c:strRef>
              <c:f>データシート!$A$34</c:f>
              <c:strCache>
                <c:ptCount val="1"/>
                <c:pt idx="0">
                  <c:v>北秋田市介護保険特別会計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0.65</c:v>
                </c:pt>
                <c:pt idx="2">
                  <c:v>#N/A</c:v>
                </c:pt>
                <c:pt idx="3">
                  <c:v>0.89</c:v>
                </c:pt>
                <c:pt idx="4">
                  <c:v>#N/A</c:v>
                </c:pt>
                <c:pt idx="5">
                  <c:v>1.57</c:v>
                </c:pt>
                <c:pt idx="6">
                  <c:v>#N/A</c:v>
                </c:pt>
                <c:pt idx="7">
                  <c:v>0.98</c:v>
                </c:pt>
                <c:pt idx="8">
                  <c:v>#N/A</c:v>
                </c:pt>
                <c:pt idx="9">
                  <c:v>1.4</c:v>
                </c:pt>
              </c:numCache>
            </c:numRef>
          </c:val>
        </c:ser>
        <c:ser>
          <c:idx val="8"/>
          <c:order val="8"/>
          <c:tx>
            <c:strRef>
              <c:f>データシート!$A$35</c:f>
              <c:strCache>
                <c:ptCount val="1"/>
                <c:pt idx="0">
                  <c:v>北秋田市水道事業会計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2.0099999999999998</c:v>
                </c:pt>
                <c:pt idx="2">
                  <c:v>#N/A</c:v>
                </c:pt>
                <c:pt idx="3">
                  <c:v>2.2599999999999998</c:v>
                </c:pt>
                <c:pt idx="4">
                  <c:v>#N/A</c:v>
                </c:pt>
                <c:pt idx="5">
                  <c:v>2.1</c:v>
                </c:pt>
                <c:pt idx="6">
                  <c:v>#N/A</c:v>
                </c:pt>
                <c:pt idx="7">
                  <c:v>2.23</c:v>
                </c:pt>
                <c:pt idx="8">
                  <c:v>#N/A</c:v>
                </c:pt>
                <c:pt idx="9">
                  <c:v>2.8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1.92</c:v>
                </c:pt>
                <c:pt idx="2">
                  <c:v>#N/A</c:v>
                </c:pt>
                <c:pt idx="3">
                  <c:v>2.79</c:v>
                </c:pt>
                <c:pt idx="4">
                  <c:v>#N/A</c:v>
                </c:pt>
                <c:pt idx="5">
                  <c:v>3.06</c:v>
                </c:pt>
                <c:pt idx="6">
                  <c:v>#N/A</c:v>
                </c:pt>
                <c:pt idx="7">
                  <c:v>3.23</c:v>
                </c:pt>
                <c:pt idx="8">
                  <c:v>#N/A</c:v>
                </c:pt>
                <c:pt idx="9">
                  <c:v>3.18</c:v>
                </c:pt>
              </c:numCache>
            </c:numRef>
          </c:val>
        </c:ser>
        <c:dLbls>
          <c:showLegendKey val="0"/>
          <c:showVal val="0"/>
          <c:showCatName val="0"/>
          <c:showSerName val="0"/>
          <c:showPercent val="0"/>
          <c:showBubbleSize val="0"/>
        </c:dLbls>
        <c:gapWidth val="150"/>
        <c:overlap val="100"/>
        <c:axId val="113267072"/>
        <c:axId val="113268608"/>
      </c:barChart>
      <c:catAx>
        <c:axId val="113267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268608"/>
        <c:crosses val="autoZero"/>
        <c:auto val="1"/>
        <c:lblAlgn val="ctr"/>
        <c:lblOffset val="100"/>
        <c:tickLblSkip val="1"/>
        <c:tickMarkSkip val="1"/>
        <c:noMultiLvlLbl val="0"/>
      </c:catAx>
      <c:valAx>
        <c:axId val="1132686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2670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2291</c:v>
                </c:pt>
                <c:pt idx="5">
                  <c:v>2323</c:v>
                </c:pt>
                <c:pt idx="8">
                  <c:v>2383</c:v>
                </c:pt>
                <c:pt idx="11">
                  <c:v>2401</c:v>
                </c:pt>
                <c:pt idx="14">
                  <c:v>2441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168</c:v>
                </c:pt>
                <c:pt idx="3">
                  <c:v>297</c:v>
                </c:pt>
                <c:pt idx="6">
                  <c:v>37</c:v>
                </c:pt>
                <c:pt idx="9">
                  <c:v>25</c:v>
                </c:pt>
                <c:pt idx="12">
                  <c:v>15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72</c:v>
                </c:pt>
                <c:pt idx="3">
                  <c:v>7</c:v>
                </c:pt>
                <c:pt idx="6">
                  <c:v>4</c:v>
                </c:pt>
                <c:pt idx="9">
                  <c:v>4</c:v>
                </c:pt>
                <c:pt idx="12">
                  <c:v>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888</c:v>
                </c:pt>
                <c:pt idx="3">
                  <c:v>936</c:v>
                </c:pt>
                <c:pt idx="6">
                  <c:v>940</c:v>
                </c:pt>
                <c:pt idx="9">
                  <c:v>1062</c:v>
                </c:pt>
                <c:pt idx="12">
                  <c:v>1123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2914</c:v>
                </c:pt>
                <c:pt idx="3">
                  <c:v>2801</c:v>
                </c:pt>
                <c:pt idx="6">
                  <c:v>2703</c:v>
                </c:pt>
                <c:pt idx="9">
                  <c:v>2613</c:v>
                </c:pt>
                <c:pt idx="12">
                  <c:v>2434</c:v>
                </c:pt>
              </c:numCache>
            </c:numRef>
          </c:val>
        </c:ser>
        <c:dLbls>
          <c:showLegendKey val="0"/>
          <c:showVal val="0"/>
          <c:showCatName val="0"/>
          <c:showSerName val="0"/>
          <c:showPercent val="0"/>
          <c:showBubbleSize val="0"/>
        </c:dLbls>
        <c:gapWidth val="100"/>
        <c:overlap val="100"/>
        <c:axId val="112029056"/>
        <c:axId val="112039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1751</c:v>
                </c:pt>
                <c:pt idx="2">
                  <c:v>#N/A</c:v>
                </c:pt>
                <c:pt idx="3">
                  <c:v>#N/A</c:v>
                </c:pt>
                <c:pt idx="4">
                  <c:v>1718</c:v>
                </c:pt>
                <c:pt idx="5">
                  <c:v>#N/A</c:v>
                </c:pt>
                <c:pt idx="6">
                  <c:v>#N/A</c:v>
                </c:pt>
                <c:pt idx="7">
                  <c:v>1301</c:v>
                </c:pt>
                <c:pt idx="8">
                  <c:v>#N/A</c:v>
                </c:pt>
                <c:pt idx="9">
                  <c:v>#N/A</c:v>
                </c:pt>
                <c:pt idx="10">
                  <c:v>1303</c:v>
                </c:pt>
                <c:pt idx="11">
                  <c:v>#N/A</c:v>
                </c:pt>
                <c:pt idx="12">
                  <c:v>#N/A</c:v>
                </c:pt>
                <c:pt idx="13">
                  <c:v>1135</c:v>
                </c:pt>
                <c:pt idx="14">
                  <c:v>#N/A</c:v>
                </c:pt>
              </c:numCache>
            </c:numRef>
          </c:val>
          <c:smooth val="0"/>
        </c:ser>
        <c:dLbls>
          <c:showLegendKey val="0"/>
          <c:showVal val="0"/>
          <c:showCatName val="0"/>
          <c:showSerName val="0"/>
          <c:showPercent val="0"/>
          <c:showBubbleSize val="0"/>
        </c:dLbls>
        <c:marker val="1"/>
        <c:smooth val="0"/>
        <c:axId val="112029056"/>
        <c:axId val="112039424"/>
      </c:lineChart>
      <c:catAx>
        <c:axId val="112029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039424"/>
        <c:crosses val="autoZero"/>
        <c:auto val="1"/>
        <c:lblAlgn val="ctr"/>
        <c:lblOffset val="100"/>
        <c:tickLblSkip val="1"/>
        <c:tickMarkSkip val="1"/>
        <c:noMultiLvlLbl val="0"/>
      </c:catAx>
      <c:valAx>
        <c:axId val="112039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029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26971</c:v>
                </c:pt>
                <c:pt idx="5">
                  <c:v>26463</c:v>
                </c:pt>
                <c:pt idx="8">
                  <c:v>26326</c:v>
                </c:pt>
                <c:pt idx="11">
                  <c:v>26339</c:v>
                </c:pt>
                <c:pt idx="14">
                  <c:v>26982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965</c:v>
                </c:pt>
                <c:pt idx="5">
                  <c:v>879</c:v>
                </c:pt>
                <c:pt idx="8">
                  <c:v>852</c:v>
                </c:pt>
                <c:pt idx="11">
                  <c:v>928</c:v>
                </c:pt>
                <c:pt idx="14">
                  <c:v>1077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4206</c:v>
                </c:pt>
                <c:pt idx="5">
                  <c:v>4598</c:v>
                </c:pt>
                <c:pt idx="8">
                  <c:v>6979</c:v>
                </c:pt>
                <c:pt idx="11">
                  <c:v>8404</c:v>
                </c:pt>
                <c:pt idx="14">
                  <c:v>8712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8</c:v>
                </c:pt>
                <c:pt idx="3">
                  <c:v>1</c:v>
                </c:pt>
                <c:pt idx="6">
                  <c:v>2</c:v>
                </c:pt>
                <c:pt idx="9">
                  <c:v>2</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4616</c:v>
                </c:pt>
                <c:pt idx="3">
                  <c:v>4669</c:v>
                </c:pt>
                <c:pt idx="6">
                  <c:v>4344</c:v>
                </c:pt>
                <c:pt idx="9">
                  <c:v>4181</c:v>
                </c:pt>
                <c:pt idx="12">
                  <c:v>3747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454</c:v>
                </c:pt>
                <c:pt idx="3">
                  <c:v>26</c:v>
                </c:pt>
                <c:pt idx="6">
                  <c:v>20</c:v>
                </c:pt>
                <c:pt idx="9">
                  <c:v>17</c:v>
                </c:pt>
                <c:pt idx="12">
                  <c:v>14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17817</c:v>
                </c:pt>
                <c:pt idx="3">
                  <c:v>18826</c:v>
                </c:pt>
                <c:pt idx="6">
                  <c:v>18943</c:v>
                </c:pt>
                <c:pt idx="9">
                  <c:v>19132</c:v>
                </c:pt>
                <c:pt idx="12">
                  <c:v>18858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358</c:v>
                </c:pt>
                <c:pt idx="3">
                  <c:v>75</c:v>
                </c:pt>
                <c:pt idx="6">
                  <c:v>39</c:v>
                </c:pt>
                <c:pt idx="9">
                  <c:v>14</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24370</c:v>
                </c:pt>
                <c:pt idx="3">
                  <c:v>23506</c:v>
                </c:pt>
                <c:pt idx="6">
                  <c:v>22832</c:v>
                </c:pt>
                <c:pt idx="9">
                  <c:v>23069</c:v>
                </c:pt>
                <c:pt idx="12">
                  <c:v>24167</c:v>
                </c:pt>
              </c:numCache>
            </c:numRef>
          </c:val>
        </c:ser>
        <c:dLbls>
          <c:showLegendKey val="0"/>
          <c:showVal val="0"/>
          <c:showCatName val="0"/>
          <c:showSerName val="0"/>
          <c:showPercent val="0"/>
          <c:showBubbleSize val="0"/>
        </c:dLbls>
        <c:gapWidth val="100"/>
        <c:overlap val="100"/>
        <c:axId val="112245760"/>
        <c:axId val="1122520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15481</c:v>
                </c:pt>
                <c:pt idx="2">
                  <c:v>#N/A</c:v>
                </c:pt>
                <c:pt idx="3">
                  <c:v>#N/A</c:v>
                </c:pt>
                <c:pt idx="4">
                  <c:v>15166</c:v>
                </c:pt>
                <c:pt idx="5">
                  <c:v>#N/A</c:v>
                </c:pt>
                <c:pt idx="6">
                  <c:v>#N/A</c:v>
                </c:pt>
                <c:pt idx="7">
                  <c:v>12023</c:v>
                </c:pt>
                <c:pt idx="8">
                  <c:v>#N/A</c:v>
                </c:pt>
                <c:pt idx="9">
                  <c:v>#N/A</c:v>
                </c:pt>
                <c:pt idx="10">
                  <c:v>10743</c:v>
                </c:pt>
                <c:pt idx="11">
                  <c:v>#N/A</c:v>
                </c:pt>
                <c:pt idx="12">
                  <c:v>#N/A</c:v>
                </c:pt>
                <c:pt idx="13">
                  <c:v>10015</c:v>
                </c:pt>
                <c:pt idx="14">
                  <c:v>#N/A</c:v>
                </c:pt>
              </c:numCache>
            </c:numRef>
          </c:val>
          <c:smooth val="0"/>
        </c:ser>
        <c:dLbls>
          <c:showLegendKey val="0"/>
          <c:showVal val="0"/>
          <c:showCatName val="0"/>
          <c:showSerName val="0"/>
          <c:showPercent val="0"/>
          <c:showBubbleSize val="0"/>
        </c:dLbls>
        <c:marker val="1"/>
        <c:smooth val="0"/>
        <c:axId val="112245760"/>
        <c:axId val="112252032"/>
      </c:lineChart>
      <c:catAx>
        <c:axId val="112245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2252032"/>
        <c:crosses val="autoZero"/>
        <c:auto val="1"/>
        <c:lblAlgn val="ctr"/>
        <c:lblOffset val="100"/>
        <c:tickLblSkip val="1"/>
        <c:tickMarkSkip val="1"/>
        <c:noMultiLvlLbl val="0"/>
      </c:catAx>
      <c:valAx>
        <c:axId val="1122520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245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秋田県北秋田市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34,807
34,653
1,152.76
27,225,469
26,298,924
474,164
14,886,375
24,023,977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79.7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人口の減少や全国平均を上回る高齢化率に加え、市内に核となる大きな産業がないこと等により財政基盤が脆弱であることから、類似団体平均と比較しても、かなりの低い水準となっている。</a:t>
          </a:r>
        </a:p>
        <a:p>
          <a:r>
            <a:rPr kumimoji="1" lang="ja-JP" altLang="en-US" sz="1300">
              <a:latin typeface="ＭＳ Ｐゴシック"/>
            </a:rPr>
            <a:t>　公立保育園の民間移管や学校の統合など、歳出削減のための事務事業の徹底的な見直しや、債権管理委員会による市税収納対策の一層の強化等により、財政基盤の強化に努める。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124883</xdr:rowOff>
    </xdr:from>
    <xdr:to>
      <xdr:col>7</xdr:col>
      <xdr:colOff>152400</xdr:colOff>
      <xdr:row>44</xdr:row>
      <xdr:rowOff>124883</xdr:rowOff>
    </xdr:to>
    <xdr:cxnSp macro="">
      <xdr:nvCxnSpPr>
        <xdr:cNvPr id="67" name="直線コネクタ 66"/>
        <xdr:cNvCxnSpPr/>
      </xdr:nvCxnSpPr>
      <xdr:spPr>
        <a:xfrm>
          <a:off x="4114800" y="76686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124883</xdr:rowOff>
    </xdr:from>
    <xdr:to>
      <xdr:col>6</xdr:col>
      <xdr:colOff>0</xdr:colOff>
      <xdr:row>44</xdr:row>
      <xdr:rowOff>144992</xdr:rowOff>
    </xdr:to>
    <xdr:cxnSp macro="">
      <xdr:nvCxnSpPr>
        <xdr:cNvPr id="70" name="直線コネクタ 69"/>
        <xdr:cNvCxnSpPr/>
      </xdr:nvCxnSpPr>
      <xdr:spPr>
        <a:xfrm flipV="1">
          <a:off x="3225800" y="76686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124883</xdr:rowOff>
    </xdr:from>
    <xdr:to>
      <xdr:col>4</xdr:col>
      <xdr:colOff>482600</xdr:colOff>
      <xdr:row>44</xdr:row>
      <xdr:rowOff>144992</xdr:rowOff>
    </xdr:to>
    <xdr:cxnSp macro="">
      <xdr:nvCxnSpPr>
        <xdr:cNvPr id="73" name="直線コネクタ 72"/>
        <xdr:cNvCxnSpPr/>
      </xdr:nvCxnSpPr>
      <xdr:spPr>
        <a:xfrm>
          <a:off x="2336800" y="76686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104775</xdr:rowOff>
    </xdr:from>
    <xdr:to>
      <xdr:col>3</xdr:col>
      <xdr:colOff>279400</xdr:colOff>
      <xdr:row>44</xdr:row>
      <xdr:rowOff>124883</xdr:rowOff>
    </xdr:to>
    <xdr:cxnSp macro="">
      <xdr:nvCxnSpPr>
        <xdr:cNvPr id="76" name="直線コネクタ 75"/>
        <xdr:cNvCxnSpPr/>
      </xdr:nvCxnSpPr>
      <xdr:spPr>
        <a:xfrm>
          <a:off x="1447800" y="76485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6" name="円/楕円 85"/>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46160</xdr:rowOff>
    </xdr:from>
    <xdr:ext cx="762000" cy="259045"/>
    <xdr:sp macro="" textlink="">
      <xdr:nvSpPr>
        <xdr:cNvPr id="87" name="財政力該当値テキスト"/>
        <xdr:cNvSpPr txBox="1"/>
      </xdr:nvSpPr>
      <xdr:spPr>
        <a:xfrm>
          <a:off x="5041900" y="758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74083</xdr:rowOff>
    </xdr:from>
    <xdr:to>
      <xdr:col>6</xdr:col>
      <xdr:colOff>50800</xdr:colOff>
      <xdr:row>45</xdr:row>
      <xdr:rowOff>4233</xdr:rowOff>
    </xdr:to>
    <xdr:sp macro="" textlink="">
      <xdr:nvSpPr>
        <xdr:cNvPr id="88" name="円/楕円 87"/>
        <xdr:cNvSpPr/>
      </xdr:nvSpPr>
      <xdr:spPr>
        <a:xfrm>
          <a:off x="4064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160460</xdr:rowOff>
    </xdr:from>
    <xdr:ext cx="736600" cy="259045"/>
    <xdr:sp macro="" textlink="">
      <xdr:nvSpPr>
        <xdr:cNvPr id="89" name="テキスト ボックス 88"/>
        <xdr:cNvSpPr txBox="1"/>
      </xdr:nvSpPr>
      <xdr:spPr>
        <a:xfrm>
          <a:off x="3733800" y="770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94192</xdr:rowOff>
    </xdr:from>
    <xdr:to>
      <xdr:col>4</xdr:col>
      <xdr:colOff>533400</xdr:colOff>
      <xdr:row>45</xdr:row>
      <xdr:rowOff>24342</xdr:rowOff>
    </xdr:to>
    <xdr:sp macro="" textlink="">
      <xdr:nvSpPr>
        <xdr:cNvPr id="90" name="円/楕円 89"/>
        <xdr:cNvSpPr/>
      </xdr:nvSpPr>
      <xdr:spPr>
        <a:xfrm>
          <a:off x="3175000" y="763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9119</xdr:rowOff>
    </xdr:from>
    <xdr:ext cx="762000" cy="259045"/>
    <xdr:sp macro="" textlink="">
      <xdr:nvSpPr>
        <xdr:cNvPr id="91" name="テキスト ボックス 90"/>
        <xdr:cNvSpPr txBox="1"/>
      </xdr:nvSpPr>
      <xdr:spPr>
        <a:xfrm>
          <a:off x="2844800" y="772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74083</xdr:rowOff>
    </xdr:from>
    <xdr:to>
      <xdr:col>3</xdr:col>
      <xdr:colOff>330200</xdr:colOff>
      <xdr:row>45</xdr:row>
      <xdr:rowOff>4233</xdr:rowOff>
    </xdr:to>
    <xdr:sp macro="" textlink="">
      <xdr:nvSpPr>
        <xdr:cNvPr id="92" name="円/楕円 91"/>
        <xdr:cNvSpPr/>
      </xdr:nvSpPr>
      <xdr:spPr>
        <a:xfrm>
          <a:off x="2286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160460</xdr:rowOff>
    </xdr:from>
    <xdr:ext cx="762000" cy="259045"/>
    <xdr:sp macro="" textlink="">
      <xdr:nvSpPr>
        <xdr:cNvPr id="93" name="テキスト ボックス 92"/>
        <xdr:cNvSpPr txBox="1"/>
      </xdr:nvSpPr>
      <xdr:spPr>
        <a:xfrm>
          <a:off x="1955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53975</xdr:rowOff>
    </xdr:from>
    <xdr:to>
      <xdr:col>2</xdr:col>
      <xdr:colOff>127000</xdr:colOff>
      <xdr:row>44</xdr:row>
      <xdr:rowOff>155575</xdr:rowOff>
    </xdr:to>
    <xdr:sp macro="" textlink="">
      <xdr:nvSpPr>
        <xdr:cNvPr id="94" name="円/楕円 93"/>
        <xdr:cNvSpPr/>
      </xdr:nvSpPr>
      <xdr:spPr>
        <a:xfrm>
          <a:off x="1397000" y="759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140352</xdr:rowOff>
    </xdr:from>
    <xdr:ext cx="762000" cy="259045"/>
    <xdr:sp macro="" textlink="">
      <xdr:nvSpPr>
        <xdr:cNvPr id="95" name="テキスト ボックス 94"/>
        <xdr:cNvSpPr txBox="1"/>
      </xdr:nvSpPr>
      <xdr:spPr>
        <a:xfrm>
          <a:off x="1066800" y="768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年度までは比率は改善傾向にあったが、２６年度は前年度を１．１ポイント上回る８０．０％となった。</a:t>
          </a:r>
        </a:p>
        <a:p>
          <a:r>
            <a:rPr kumimoji="1" lang="ja-JP" altLang="en-US" sz="1300">
              <a:latin typeface="ＭＳ Ｐゴシック"/>
            </a:rPr>
            <a:t>　これについては、義務的経費の公債費は減少したものの、物件費や維持補修費の増によるところが大きい。</a:t>
          </a:r>
        </a:p>
        <a:p>
          <a:r>
            <a:rPr kumimoji="1" lang="ja-JP" altLang="en-US" sz="1300">
              <a:latin typeface="ＭＳ Ｐゴシック"/>
            </a:rPr>
            <a:t>　また、類似団体平均と比較して人口一人当たりの人件費や物件費が上回っていることから、今後も定員適正化計画の着実な推進等により経常経費の抑制を図る。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57</xdr:row>
      <xdr:rowOff>122646</xdr:rowOff>
    </xdr:from>
    <xdr:to>
      <xdr:col>7</xdr:col>
      <xdr:colOff>152400</xdr:colOff>
      <xdr:row>57</xdr:row>
      <xdr:rowOff>160565</xdr:rowOff>
    </xdr:to>
    <xdr:cxnSp macro="">
      <xdr:nvCxnSpPr>
        <xdr:cNvPr id="132" name="直線コネクタ 131"/>
        <xdr:cNvCxnSpPr/>
      </xdr:nvCxnSpPr>
      <xdr:spPr>
        <a:xfrm>
          <a:off x="4114800" y="9895296"/>
          <a:ext cx="8382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57</xdr:row>
      <xdr:rowOff>122646</xdr:rowOff>
    </xdr:from>
    <xdr:to>
      <xdr:col>6</xdr:col>
      <xdr:colOff>0</xdr:colOff>
      <xdr:row>57</xdr:row>
      <xdr:rowOff>170906</xdr:rowOff>
    </xdr:to>
    <xdr:cxnSp macro="">
      <xdr:nvCxnSpPr>
        <xdr:cNvPr id="135" name="直線コネクタ 134"/>
        <xdr:cNvCxnSpPr/>
      </xdr:nvCxnSpPr>
      <xdr:spPr>
        <a:xfrm flipV="1">
          <a:off x="3225800" y="989529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57</xdr:row>
      <xdr:rowOff>170906</xdr:rowOff>
    </xdr:from>
    <xdr:to>
      <xdr:col>4</xdr:col>
      <xdr:colOff>482600</xdr:colOff>
      <xdr:row>58</xdr:row>
      <xdr:rowOff>44269</xdr:rowOff>
    </xdr:to>
    <xdr:cxnSp macro="">
      <xdr:nvCxnSpPr>
        <xdr:cNvPr id="138" name="直線コネクタ 137"/>
        <xdr:cNvCxnSpPr/>
      </xdr:nvCxnSpPr>
      <xdr:spPr>
        <a:xfrm flipV="1">
          <a:off x="2336800" y="9943556"/>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57</xdr:row>
      <xdr:rowOff>164012</xdr:rowOff>
    </xdr:from>
    <xdr:to>
      <xdr:col>3</xdr:col>
      <xdr:colOff>279400</xdr:colOff>
      <xdr:row>58</xdr:row>
      <xdr:rowOff>44269</xdr:rowOff>
    </xdr:to>
    <xdr:cxnSp macro="">
      <xdr:nvCxnSpPr>
        <xdr:cNvPr id="141" name="直線コネクタ 140"/>
        <xdr:cNvCxnSpPr/>
      </xdr:nvCxnSpPr>
      <xdr:spPr>
        <a:xfrm>
          <a:off x="1447800" y="9936662"/>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87647</xdr:rowOff>
    </xdr:from>
    <xdr:ext cx="762000" cy="259045"/>
    <xdr:sp macro="" textlink="">
      <xdr:nvSpPr>
        <xdr:cNvPr id="145" name="テキスト ボックス 144"/>
        <xdr:cNvSpPr txBox="1"/>
      </xdr:nvSpPr>
      <xdr:spPr>
        <a:xfrm>
          <a:off x="10668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57</xdr:row>
      <xdr:rowOff>109765</xdr:rowOff>
    </xdr:from>
    <xdr:to>
      <xdr:col>7</xdr:col>
      <xdr:colOff>203200</xdr:colOff>
      <xdr:row>58</xdr:row>
      <xdr:rowOff>39915</xdr:rowOff>
    </xdr:to>
    <xdr:sp macro="" textlink="">
      <xdr:nvSpPr>
        <xdr:cNvPr id="151" name="円/楕円 150"/>
        <xdr:cNvSpPr/>
      </xdr:nvSpPr>
      <xdr:spPr>
        <a:xfrm>
          <a:off x="4902200" y="9882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57</xdr:row>
      <xdr:rowOff>31042</xdr:rowOff>
    </xdr:from>
    <xdr:ext cx="762000" cy="259045"/>
    <xdr:sp macro="" textlink="">
      <xdr:nvSpPr>
        <xdr:cNvPr id="152" name="財政構造の弾力性該当値テキスト"/>
        <xdr:cNvSpPr txBox="1"/>
      </xdr:nvSpPr>
      <xdr:spPr>
        <a:xfrm>
          <a:off x="5041900" y="98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5</xdr:col>
      <xdr:colOff>635000</xdr:colOff>
      <xdr:row>57</xdr:row>
      <xdr:rowOff>71846</xdr:rowOff>
    </xdr:from>
    <xdr:to>
      <xdr:col>6</xdr:col>
      <xdr:colOff>50800</xdr:colOff>
      <xdr:row>58</xdr:row>
      <xdr:rowOff>1996</xdr:rowOff>
    </xdr:to>
    <xdr:sp macro="" textlink="">
      <xdr:nvSpPr>
        <xdr:cNvPr id="153" name="円/楕円 152"/>
        <xdr:cNvSpPr/>
      </xdr:nvSpPr>
      <xdr:spPr>
        <a:xfrm>
          <a:off x="4064000" y="9844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12173</xdr:rowOff>
    </xdr:from>
    <xdr:ext cx="736600" cy="259045"/>
    <xdr:sp macro="" textlink="">
      <xdr:nvSpPr>
        <xdr:cNvPr id="154" name="テキスト ボックス 153"/>
        <xdr:cNvSpPr txBox="1"/>
      </xdr:nvSpPr>
      <xdr:spPr>
        <a:xfrm>
          <a:off x="3733800" y="9613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4</xdr:col>
      <xdr:colOff>431800</xdr:colOff>
      <xdr:row>57</xdr:row>
      <xdr:rowOff>120106</xdr:rowOff>
    </xdr:from>
    <xdr:to>
      <xdr:col>4</xdr:col>
      <xdr:colOff>533400</xdr:colOff>
      <xdr:row>58</xdr:row>
      <xdr:rowOff>50256</xdr:rowOff>
    </xdr:to>
    <xdr:sp macro="" textlink="">
      <xdr:nvSpPr>
        <xdr:cNvPr id="155" name="円/楕円 154"/>
        <xdr:cNvSpPr/>
      </xdr:nvSpPr>
      <xdr:spPr>
        <a:xfrm>
          <a:off x="3175000" y="9892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56</xdr:row>
      <xdr:rowOff>60433</xdr:rowOff>
    </xdr:from>
    <xdr:ext cx="762000" cy="259045"/>
    <xdr:sp macro="" textlink="">
      <xdr:nvSpPr>
        <xdr:cNvPr id="156" name="テキスト ボックス 155"/>
        <xdr:cNvSpPr txBox="1"/>
      </xdr:nvSpPr>
      <xdr:spPr>
        <a:xfrm>
          <a:off x="2844800" y="966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3</xdr:col>
      <xdr:colOff>228600</xdr:colOff>
      <xdr:row>57</xdr:row>
      <xdr:rowOff>164919</xdr:rowOff>
    </xdr:from>
    <xdr:to>
      <xdr:col>3</xdr:col>
      <xdr:colOff>330200</xdr:colOff>
      <xdr:row>58</xdr:row>
      <xdr:rowOff>95069</xdr:rowOff>
    </xdr:to>
    <xdr:sp macro="" textlink="">
      <xdr:nvSpPr>
        <xdr:cNvPr id="157" name="円/楕円 156"/>
        <xdr:cNvSpPr/>
      </xdr:nvSpPr>
      <xdr:spPr>
        <a:xfrm>
          <a:off x="2286000" y="9937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105246</xdr:rowOff>
    </xdr:from>
    <xdr:ext cx="762000" cy="259045"/>
    <xdr:sp macro="" textlink="">
      <xdr:nvSpPr>
        <xdr:cNvPr id="158" name="テキスト ボックス 157"/>
        <xdr:cNvSpPr txBox="1"/>
      </xdr:nvSpPr>
      <xdr:spPr>
        <a:xfrm>
          <a:off x="1955800" y="9706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2</xdr:col>
      <xdr:colOff>25400</xdr:colOff>
      <xdr:row>57</xdr:row>
      <xdr:rowOff>113212</xdr:rowOff>
    </xdr:from>
    <xdr:to>
      <xdr:col>2</xdr:col>
      <xdr:colOff>127000</xdr:colOff>
      <xdr:row>58</xdr:row>
      <xdr:rowOff>43362</xdr:rowOff>
    </xdr:to>
    <xdr:sp macro="" textlink="">
      <xdr:nvSpPr>
        <xdr:cNvPr id="159" name="円/楕円 158"/>
        <xdr:cNvSpPr/>
      </xdr:nvSpPr>
      <xdr:spPr>
        <a:xfrm>
          <a:off x="1397000" y="9885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53539</xdr:rowOff>
    </xdr:from>
    <xdr:ext cx="762000" cy="259045"/>
    <xdr:sp macro="" textlink="">
      <xdr:nvSpPr>
        <xdr:cNvPr id="160" name="テキスト ボックス 159"/>
        <xdr:cNvSpPr txBox="1"/>
      </xdr:nvSpPr>
      <xdr:spPr>
        <a:xfrm>
          <a:off x="1066800" y="9654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[205,757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146,410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市町村合併以降、全国平均及び秋田県平均を上回る値が続いている。</a:t>
          </a:r>
        </a:p>
        <a:p>
          <a:r>
            <a:rPr kumimoji="1" lang="ja-JP" altLang="en-US" sz="1300">
              <a:latin typeface="ＭＳ Ｐゴシック"/>
            </a:rPr>
            <a:t>　これは、老朽化した施設の統廃合を進めているものの、県内２番目の広大な面積を有していることから、旧町ごとの窓口センターや社会福祉施設及び公民館等の多くの類似施設の維持管理費等によるところが大きいと思われる。</a:t>
          </a:r>
        </a:p>
        <a:p>
          <a:r>
            <a:rPr kumimoji="1" lang="ja-JP" altLang="en-US" sz="1300">
              <a:latin typeface="ＭＳ Ｐゴシック"/>
            </a:rPr>
            <a:t>　今後は、公共施設の統廃合や長寿命化を進め、適正な管理のもと費用の抑制を図る。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130088</xdr:rowOff>
    </xdr:from>
    <xdr:to>
      <xdr:col>7</xdr:col>
      <xdr:colOff>152400</xdr:colOff>
      <xdr:row>83</xdr:row>
      <xdr:rowOff>147242</xdr:rowOff>
    </xdr:to>
    <xdr:cxnSp macro="">
      <xdr:nvCxnSpPr>
        <xdr:cNvPr id="192" name="直線コネクタ 191"/>
        <xdr:cNvCxnSpPr/>
      </xdr:nvCxnSpPr>
      <xdr:spPr>
        <a:xfrm>
          <a:off x="4114800" y="14360438"/>
          <a:ext cx="838200" cy="17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130088</xdr:rowOff>
    </xdr:from>
    <xdr:to>
      <xdr:col>6</xdr:col>
      <xdr:colOff>0</xdr:colOff>
      <xdr:row>83</xdr:row>
      <xdr:rowOff>149588</xdr:rowOff>
    </xdr:to>
    <xdr:cxnSp macro="">
      <xdr:nvCxnSpPr>
        <xdr:cNvPr id="195" name="直線コネクタ 194"/>
        <xdr:cNvCxnSpPr/>
      </xdr:nvCxnSpPr>
      <xdr:spPr>
        <a:xfrm flipV="1">
          <a:off x="3225800" y="14360438"/>
          <a:ext cx="889000" cy="19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149588</xdr:rowOff>
    </xdr:from>
    <xdr:to>
      <xdr:col>4</xdr:col>
      <xdr:colOff>482600</xdr:colOff>
      <xdr:row>83</xdr:row>
      <xdr:rowOff>167731</xdr:rowOff>
    </xdr:to>
    <xdr:cxnSp macro="">
      <xdr:nvCxnSpPr>
        <xdr:cNvPr id="198" name="直線コネクタ 197"/>
        <xdr:cNvCxnSpPr/>
      </xdr:nvCxnSpPr>
      <xdr:spPr>
        <a:xfrm flipV="1">
          <a:off x="2336800" y="14379938"/>
          <a:ext cx="889000" cy="18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146844</xdr:rowOff>
    </xdr:from>
    <xdr:to>
      <xdr:col>3</xdr:col>
      <xdr:colOff>279400</xdr:colOff>
      <xdr:row>83</xdr:row>
      <xdr:rowOff>167731</xdr:rowOff>
    </xdr:to>
    <xdr:cxnSp macro="">
      <xdr:nvCxnSpPr>
        <xdr:cNvPr id="201" name="直線コネクタ 200"/>
        <xdr:cNvCxnSpPr/>
      </xdr:nvCxnSpPr>
      <xdr:spPr>
        <a:xfrm>
          <a:off x="1447800" y="14377194"/>
          <a:ext cx="889000" cy="2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48865</xdr:rowOff>
    </xdr:from>
    <xdr:ext cx="762000" cy="259045"/>
    <xdr:sp macro="" textlink="">
      <xdr:nvSpPr>
        <xdr:cNvPr id="205" name="テキスト ボックス 204"/>
        <xdr:cNvSpPr txBox="1"/>
      </xdr:nvSpPr>
      <xdr:spPr>
        <a:xfrm>
          <a:off x="1066800" y="1393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96442</xdr:rowOff>
    </xdr:from>
    <xdr:to>
      <xdr:col>7</xdr:col>
      <xdr:colOff>203200</xdr:colOff>
      <xdr:row>84</xdr:row>
      <xdr:rowOff>26592</xdr:rowOff>
    </xdr:to>
    <xdr:sp macro="" textlink="">
      <xdr:nvSpPr>
        <xdr:cNvPr id="211" name="円/楕円 210"/>
        <xdr:cNvSpPr/>
      </xdr:nvSpPr>
      <xdr:spPr>
        <a:xfrm>
          <a:off x="4902200" y="14326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68519</xdr:rowOff>
    </xdr:from>
    <xdr:ext cx="762000" cy="259045"/>
    <xdr:sp macro="" textlink="">
      <xdr:nvSpPr>
        <xdr:cNvPr id="212" name="人件費・物件費等の状況該当値テキスト"/>
        <xdr:cNvSpPr txBox="1"/>
      </xdr:nvSpPr>
      <xdr:spPr>
        <a:xfrm>
          <a:off x="5041900" y="14298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205,757</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79288</xdr:rowOff>
    </xdr:from>
    <xdr:to>
      <xdr:col>6</xdr:col>
      <xdr:colOff>50800</xdr:colOff>
      <xdr:row>84</xdr:row>
      <xdr:rowOff>9438</xdr:rowOff>
    </xdr:to>
    <xdr:sp macro="" textlink="">
      <xdr:nvSpPr>
        <xdr:cNvPr id="213" name="円/楕円 212"/>
        <xdr:cNvSpPr/>
      </xdr:nvSpPr>
      <xdr:spPr>
        <a:xfrm>
          <a:off x="4064000" y="14309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165665</xdr:rowOff>
    </xdr:from>
    <xdr:ext cx="736600" cy="259045"/>
    <xdr:sp macro="" textlink="">
      <xdr:nvSpPr>
        <xdr:cNvPr id="214" name="テキスト ボックス 213"/>
        <xdr:cNvSpPr txBox="1"/>
      </xdr:nvSpPr>
      <xdr:spPr>
        <a:xfrm>
          <a:off x="3733800" y="14396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198,648</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98788</xdr:rowOff>
    </xdr:from>
    <xdr:to>
      <xdr:col>4</xdr:col>
      <xdr:colOff>533400</xdr:colOff>
      <xdr:row>84</xdr:row>
      <xdr:rowOff>28938</xdr:rowOff>
    </xdr:to>
    <xdr:sp macro="" textlink="">
      <xdr:nvSpPr>
        <xdr:cNvPr id="215" name="円/楕円 214"/>
        <xdr:cNvSpPr/>
      </xdr:nvSpPr>
      <xdr:spPr>
        <a:xfrm>
          <a:off x="3175000" y="14329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13715</xdr:rowOff>
    </xdr:from>
    <xdr:ext cx="762000" cy="259045"/>
    <xdr:sp macro="" textlink="">
      <xdr:nvSpPr>
        <xdr:cNvPr id="216" name="テキスト ボックス 215"/>
        <xdr:cNvSpPr txBox="1"/>
      </xdr:nvSpPr>
      <xdr:spPr>
        <a:xfrm>
          <a:off x="2844800" y="1441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206,729</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116931</xdr:rowOff>
    </xdr:from>
    <xdr:to>
      <xdr:col>3</xdr:col>
      <xdr:colOff>330200</xdr:colOff>
      <xdr:row>84</xdr:row>
      <xdr:rowOff>47081</xdr:rowOff>
    </xdr:to>
    <xdr:sp macro="" textlink="">
      <xdr:nvSpPr>
        <xdr:cNvPr id="217" name="円/楕円 216"/>
        <xdr:cNvSpPr/>
      </xdr:nvSpPr>
      <xdr:spPr>
        <a:xfrm>
          <a:off x="2286000" y="14347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31858</xdr:rowOff>
    </xdr:from>
    <xdr:ext cx="762000" cy="259045"/>
    <xdr:sp macro="" textlink="">
      <xdr:nvSpPr>
        <xdr:cNvPr id="218" name="テキスト ボックス 217"/>
        <xdr:cNvSpPr txBox="1"/>
      </xdr:nvSpPr>
      <xdr:spPr>
        <a:xfrm>
          <a:off x="1955800" y="14433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214,248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96044</xdr:rowOff>
    </xdr:from>
    <xdr:to>
      <xdr:col>2</xdr:col>
      <xdr:colOff>127000</xdr:colOff>
      <xdr:row>84</xdr:row>
      <xdr:rowOff>26194</xdr:rowOff>
    </xdr:to>
    <xdr:sp macro="" textlink="">
      <xdr:nvSpPr>
        <xdr:cNvPr id="219" name="円/楕円 218"/>
        <xdr:cNvSpPr/>
      </xdr:nvSpPr>
      <xdr:spPr>
        <a:xfrm>
          <a:off x="1397000" y="14326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10971</xdr:rowOff>
    </xdr:from>
    <xdr:ext cx="762000" cy="259045"/>
    <xdr:sp macro="" textlink="">
      <xdr:nvSpPr>
        <xdr:cNvPr id="220" name="テキスト ボックス 219"/>
        <xdr:cNvSpPr txBox="1"/>
      </xdr:nvSpPr>
      <xdr:spPr>
        <a:xfrm>
          <a:off x="1066800" y="14412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205,592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比較対象である国家公務員の給与減額特例法が終了したことにより、指数値は２５年度から１００以下となったが、２６年度は前年度より０．６ポイント増加した９５．９となった。</a:t>
          </a:r>
        </a:p>
        <a:p>
          <a:r>
            <a:rPr kumimoji="1" lang="ja-JP" altLang="en-US" sz="1300">
              <a:latin typeface="ＭＳ Ｐゴシック"/>
            </a:rPr>
            <a:t>　全国市平均からは２．８ポイント、類似団体平均からは１．１ポイント下回っている状況にあり、今後も引き続き給与の適正化に努める。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46228</xdr:rowOff>
    </xdr:from>
    <xdr:to>
      <xdr:col>24</xdr:col>
      <xdr:colOff>558800</xdr:colOff>
      <xdr:row>85</xdr:row>
      <xdr:rowOff>75185</xdr:rowOff>
    </xdr:to>
    <xdr:cxnSp macro="">
      <xdr:nvCxnSpPr>
        <xdr:cNvPr id="252" name="直線コネクタ 251"/>
        <xdr:cNvCxnSpPr/>
      </xdr:nvCxnSpPr>
      <xdr:spPr>
        <a:xfrm>
          <a:off x="16179800" y="14619478"/>
          <a:ext cx="8382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46228</xdr:rowOff>
    </xdr:from>
    <xdr:to>
      <xdr:col>23</xdr:col>
      <xdr:colOff>406400</xdr:colOff>
      <xdr:row>87</xdr:row>
      <xdr:rowOff>55626</xdr:rowOff>
    </xdr:to>
    <xdr:cxnSp macro="">
      <xdr:nvCxnSpPr>
        <xdr:cNvPr id="255" name="直線コネクタ 254"/>
        <xdr:cNvCxnSpPr/>
      </xdr:nvCxnSpPr>
      <xdr:spPr>
        <a:xfrm flipV="1">
          <a:off x="15290800" y="14619478"/>
          <a:ext cx="889000" cy="35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55626</xdr:rowOff>
    </xdr:from>
    <xdr:to>
      <xdr:col>22</xdr:col>
      <xdr:colOff>203200</xdr:colOff>
      <xdr:row>87</xdr:row>
      <xdr:rowOff>55626</xdr:rowOff>
    </xdr:to>
    <xdr:cxnSp macro="">
      <xdr:nvCxnSpPr>
        <xdr:cNvPr id="258" name="直線コネクタ 257"/>
        <xdr:cNvCxnSpPr/>
      </xdr:nvCxnSpPr>
      <xdr:spPr>
        <a:xfrm>
          <a:off x="14401800" y="149717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22098</xdr:rowOff>
    </xdr:from>
    <xdr:to>
      <xdr:col>21</xdr:col>
      <xdr:colOff>0</xdr:colOff>
      <xdr:row>87</xdr:row>
      <xdr:rowOff>55626</xdr:rowOff>
    </xdr:to>
    <xdr:cxnSp macro="">
      <xdr:nvCxnSpPr>
        <xdr:cNvPr id="261" name="直線コネクタ 260"/>
        <xdr:cNvCxnSpPr/>
      </xdr:nvCxnSpPr>
      <xdr:spPr>
        <a:xfrm>
          <a:off x="13512800" y="14595348"/>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65" name="テキスト ボックス 264"/>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24385</xdr:rowOff>
    </xdr:from>
    <xdr:to>
      <xdr:col>24</xdr:col>
      <xdr:colOff>609600</xdr:colOff>
      <xdr:row>85</xdr:row>
      <xdr:rowOff>125985</xdr:rowOff>
    </xdr:to>
    <xdr:sp macro="" textlink="">
      <xdr:nvSpPr>
        <xdr:cNvPr id="271" name="円/楕円 270"/>
        <xdr:cNvSpPr/>
      </xdr:nvSpPr>
      <xdr:spPr>
        <a:xfrm>
          <a:off x="16967200" y="1459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40912</xdr:rowOff>
    </xdr:from>
    <xdr:ext cx="762000" cy="259045"/>
    <xdr:sp macro="" textlink="">
      <xdr:nvSpPr>
        <xdr:cNvPr id="272" name="給与水準   （国との比較）該当値テキスト"/>
        <xdr:cNvSpPr txBox="1"/>
      </xdr:nvSpPr>
      <xdr:spPr>
        <a:xfrm>
          <a:off x="17106900" y="14442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166878</xdr:rowOff>
    </xdr:from>
    <xdr:to>
      <xdr:col>23</xdr:col>
      <xdr:colOff>457200</xdr:colOff>
      <xdr:row>85</xdr:row>
      <xdr:rowOff>97028</xdr:rowOff>
    </xdr:to>
    <xdr:sp macro="" textlink="">
      <xdr:nvSpPr>
        <xdr:cNvPr id="273" name="円/楕円 272"/>
        <xdr:cNvSpPr/>
      </xdr:nvSpPr>
      <xdr:spPr>
        <a:xfrm>
          <a:off x="16129000" y="14568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107205</xdr:rowOff>
    </xdr:from>
    <xdr:ext cx="736600" cy="259045"/>
    <xdr:sp macro="" textlink="">
      <xdr:nvSpPr>
        <xdr:cNvPr id="274" name="テキスト ボックス 273"/>
        <xdr:cNvSpPr txBox="1"/>
      </xdr:nvSpPr>
      <xdr:spPr>
        <a:xfrm>
          <a:off x="15798800" y="14337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4826</xdr:rowOff>
    </xdr:from>
    <xdr:to>
      <xdr:col>22</xdr:col>
      <xdr:colOff>254000</xdr:colOff>
      <xdr:row>87</xdr:row>
      <xdr:rowOff>106426</xdr:rowOff>
    </xdr:to>
    <xdr:sp macro="" textlink="">
      <xdr:nvSpPr>
        <xdr:cNvPr id="275" name="円/楕円 274"/>
        <xdr:cNvSpPr/>
      </xdr:nvSpPr>
      <xdr:spPr>
        <a:xfrm>
          <a:off x="15240000" y="1492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116603</xdr:rowOff>
    </xdr:from>
    <xdr:ext cx="762000" cy="259045"/>
    <xdr:sp macro="" textlink="">
      <xdr:nvSpPr>
        <xdr:cNvPr id="276" name="テキスト ボックス 275"/>
        <xdr:cNvSpPr txBox="1"/>
      </xdr:nvSpPr>
      <xdr:spPr>
        <a:xfrm>
          <a:off x="14909800" y="1468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4826</xdr:rowOff>
    </xdr:from>
    <xdr:to>
      <xdr:col>21</xdr:col>
      <xdr:colOff>50800</xdr:colOff>
      <xdr:row>87</xdr:row>
      <xdr:rowOff>106426</xdr:rowOff>
    </xdr:to>
    <xdr:sp macro="" textlink="">
      <xdr:nvSpPr>
        <xdr:cNvPr id="277" name="円/楕円 276"/>
        <xdr:cNvSpPr/>
      </xdr:nvSpPr>
      <xdr:spPr>
        <a:xfrm>
          <a:off x="14351000" y="1492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116603</xdr:rowOff>
    </xdr:from>
    <xdr:ext cx="762000" cy="259045"/>
    <xdr:sp macro="" textlink="">
      <xdr:nvSpPr>
        <xdr:cNvPr id="278" name="テキスト ボックス 277"/>
        <xdr:cNvSpPr txBox="1"/>
      </xdr:nvSpPr>
      <xdr:spPr>
        <a:xfrm>
          <a:off x="14020800" y="1468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142748</xdr:rowOff>
    </xdr:from>
    <xdr:to>
      <xdr:col>19</xdr:col>
      <xdr:colOff>533400</xdr:colOff>
      <xdr:row>85</xdr:row>
      <xdr:rowOff>72898</xdr:rowOff>
    </xdr:to>
    <xdr:sp macro="" textlink="">
      <xdr:nvSpPr>
        <xdr:cNvPr id="279" name="円/楕円 278"/>
        <xdr:cNvSpPr/>
      </xdr:nvSpPr>
      <xdr:spPr>
        <a:xfrm>
          <a:off x="134620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83075</xdr:rowOff>
    </xdr:from>
    <xdr:ext cx="762000" cy="259045"/>
    <xdr:sp macro="" textlink="">
      <xdr:nvSpPr>
        <xdr:cNvPr id="280" name="テキスト ボックス 279"/>
        <xdr:cNvSpPr txBox="1"/>
      </xdr:nvSpPr>
      <xdr:spPr>
        <a:xfrm>
          <a:off x="13131800" y="1431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の職員数については、年々改善しているものの、単独の常備消防を有していることや、一部事務組合立病院から市立診療所への転換といった特殊事業により、全国平均や秋田県平均のみならず、類似団体平均を大きく上回る水準で推移している。</a:t>
          </a:r>
        </a:p>
        <a:p>
          <a:r>
            <a:rPr kumimoji="1" lang="ja-JP" altLang="en-US" sz="1300">
              <a:latin typeface="ＭＳ Ｐゴシック"/>
            </a:rPr>
            <a:t>　今後も、定員適正化計画等の着実な推進等による職員配置や事務事業の見直しにより、定員の適正化に努め、数値の改善を図る。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25581</xdr:rowOff>
    </xdr:from>
    <xdr:to>
      <xdr:col>24</xdr:col>
      <xdr:colOff>558800</xdr:colOff>
      <xdr:row>64</xdr:row>
      <xdr:rowOff>31327</xdr:rowOff>
    </xdr:to>
    <xdr:cxnSp macro="">
      <xdr:nvCxnSpPr>
        <xdr:cNvPr id="317" name="直線コネクタ 316"/>
        <xdr:cNvCxnSpPr/>
      </xdr:nvCxnSpPr>
      <xdr:spPr>
        <a:xfrm flipV="1">
          <a:off x="16179800" y="10998381"/>
          <a:ext cx="8382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31327</xdr:rowOff>
    </xdr:from>
    <xdr:to>
      <xdr:col>23</xdr:col>
      <xdr:colOff>406400</xdr:colOff>
      <xdr:row>64</xdr:row>
      <xdr:rowOff>49712</xdr:rowOff>
    </xdr:to>
    <xdr:cxnSp macro="">
      <xdr:nvCxnSpPr>
        <xdr:cNvPr id="320" name="直線コネクタ 319"/>
        <xdr:cNvCxnSpPr/>
      </xdr:nvCxnSpPr>
      <xdr:spPr>
        <a:xfrm flipV="1">
          <a:off x="15290800" y="11004127"/>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49712</xdr:rowOff>
    </xdr:from>
    <xdr:to>
      <xdr:col>22</xdr:col>
      <xdr:colOff>203200</xdr:colOff>
      <xdr:row>64</xdr:row>
      <xdr:rowOff>49712</xdr:rowOff>
    </xdr:to>
    <xdr:cxnSp macro="">
      <xdr:nvCxnSpPr>
        <xdr:cNvPr id="323" name="直線コネクタ 322"/>
        <xdr:cNvCxnSpPr/>
      </xdr:nvCxnSpPr>
      <xdr:spPr>
        <a:xfrm>
          <a:off x="14401800" y="110225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49712</xdr:rowOff>
    </xdr:from>
    <xdr:to>
      <xdr:col>21</xdr:col>
      <xdr:colOff>0</xdr:colOff>
      <xdr:row>64</xdr:row>
      <xdr:rowOff>61202</xdr:rowOff>
    </xdr:to>
    <xdr:cxnSp macro="">
      <xdr:nvCxnSpPr>
        <xdr:cNvPr id="326" name="直線コネクタ 325"/>
        <xdr:cNvCxnSpPr/>
      </xdr:nvCxnSpPr>
      <xdr:spPr>
        <a:xfrm flipV="1">
          <a:off x="13512800" y="1102251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114619</xdr:rowOff>
    </xdr:from>
    <xdr:ext cx="762000" cy="259045"/>
    <xdr:sp macro="" textlink="">
      <xdr:nvSpPr>
        <xdr:cNvPr id="330" name="テキスト ボックス 329"/>
        <xdr:cNvSpPr txBox="1"/>
      </xdr:nvSpPr>
      <xdr:spPr>
        <a:xfrm>
          <a:off x="13131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146231</xdr:rowOff>
    </xdr:from>
    <xdr:to>
      <xdr:col>24</xdr:col>
      <xdr:colOff>609600</xdr:colOff>
      <xdr:row>64</xdr:row>
      <xdr:rowOff>76381</xdr:rowOff>
    </xdr:to>
    <xdr:sp macro="" textlink="">
      <xdr:nvSpPr>
        <xdr:cNvPr id="336" name="円/楕円 335"/>
        <xdr:cNvSpPr/>
      </xdr:nvSpPr>
      <xdr:spPr>
        <a:xfrm>
          <a:off x="16967200" y="1094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118308</xdr:rowOff>
    </xdr:from>
    <xdr:ext cx="762000" cy="259045"/>
    <xdr:sp macro="" textlink="">
      <xdr:nvSpPr>
        <xdr:cNvPr id="337" name="定員管理の状況該当値テキスト"/>
        <xdr:cNvSpPr txBox="1"/>
      </xdr:nvSpPr>
      <xdr:spPr>
        <a:xfrm>
          <a:off x="17106900" y="1091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12.27</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151977</xdr:rowOff>
    </xdr:from>
    <xdr:to>
      <xdr:col>23</xdr:col>
      <xdr:colOff>457200</xdr:colOff>
      <xdr:row>64</xdr:row>
      <xdr:rowOff>82127</xdr:rowOff>
    </xdr:to>
    <xdr:sp macro="" textlink="">
      <xdr:nvSpPr>
        <xdr:cNvPr id="338" name="円/楕円 337"/>
        <xdr:cNvSpPr/>
      </xdr:nvSpPr>
      <xdr:spPr>
        <a:xfrm>
          <a:off x="161290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66904</xdr:rowOff>
    </xdr:from>
    <xdr:ext cx="736600" cy="259045"/>
    <xdr:sp macro="" textlink="">
      <xdr:nvSpPr>
        <xdr:cNvPr id="339" name="テキスト ボックス 338"/>
        <xdr:cNvSpPr txBox="1"/>
      </xdr:nvSpPr>
      <xdr:spPr>
        <a:xfrm>
          <a:off x="15798800" y="11039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12.32</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170362</xdr:rowOff>
    </xdr:from>
    <xdr:to>
      <xdr:col>22</xdr:col>
      <xdr:colOff>254000</xdr:colOff>
      <xdr:row>64</xdr:row>
      <xdr:rowOff>100512</xdr:rowOff>
    </xdr:to>
    <xdr:sp macro="" textlink="">
      <xdr:nvSpPr>
        <xdr:cNvPr id="340" name="円/楕円 339"/>
        <xdr:cNvSpPr/>
      </xdr:nvSpPr>
      <xdr:spPr>
        <a:xfrm>
          <a:off x="15240000" y="10971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85289</xdr:rowOff>
    </xdr:from>
    <xdr:ext cx="762000" cy="259045"/>
    <xdr:sp macro="" textlink="">
      <xdr:nvSpPr>
        <xdr:cNvPr id="341" name="テキスト ボックス 340"/>
        <xdr:cNvSpPr txBox="1"/>
      </xdr:nvSpPr>
      <xdr:spPr>
        <a:xfrm>
          <a:off x="14909800" y="11058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170362</xdr:rowOff>
    </xdr:from>
    <xdr:to>
      <xdr:col>21</xdr:col>
      <xdr:colOff>50800</xdr:colOff>
      <xdr:row>64</xdr:row>
      <xdr:rowOff>100512</xdr:rowOff>
    </xdr:to>
    <xdr:sp macro="" textlink="">
      <xdr:nvSpPr>
        <xdr:cNvPr id="342" name="円/楕円 341"/>
        <xdr:cNvSpPr/>
      </xdr:nvSpPr>
      <xdr:spPr>
        <a:xfrm>
          <a:off x="14351000" y="10971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85289</xdr:rowOff>
    </xdr:from>
    <xdr:ext cx="762000" cy="259045"/>
    <xdr:sp macro="" textlink="">
      <xdr:nvSpPr>
        <xdr:cNvPr id="343" name="テキスト ボックス 342"/>
        <xdr:cNvSpPr txBox="1"/>
      </xdr:nvSpPr>
      <xdr:spPr>
        <a:xfrm>
          <a:off x="14020800" y="11058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10402</xdr:rowOff>
    </xdr:from>
    <xdr:to>
      <xdr:col>19</xdr:col>
      <xdr:colOff>533400</xdr:colOff>
      <xdr:row>64</xdr:row>
      <xdr:rowOff>112002</xdr:rowOff>
    </xdr:to>
    <xdr:sp macro="" textlink="">
      <xdr:nvSpPr>
        <xdr:cNvPr id="344" name="円/楕円 343"/>
        <xdr:cNvSpPr/>
      </xdr:nvSpPr>
      <xdr:spPr>
        <a:xfrm>
          <a:off x="13462000" y="10983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96779</xdr:rowOff>
    </xdr:from>
    <xdr:ext cx="762000" cy="259045"/>
    <xdr:sp macro="" textlink="">
      <xdr:nvSpPr>
        <xdr:cNvPr id="345" name="テキスト ボックス 344"/>
        <xdr:cNvSpPr txBox="1"/>
      </xdr:nvSpPr>
      <xdr:spPr>
        <a:xfrm>
          <a:off x="13131800" y="11069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比率は着実に改善されてきており、類似団体平均及び秋田県平均を下回り対前年度比１．５ポイント減の９．７％となった。</a:t>
          </a:r>
        </a:p>
        <a:p>
          <a:r>
            <a:rPr kumimoji="1" lang="ja-JP" altLang="en-US" sz="1300">
              <a:latin typeface="ＭＳ Ｐゴシック"/>
            </a:rPr>
            <a:t>　これは、構成要素である元利償還金が減少していることが大きく、更には元金償還額範囲内での新規地方債発行額調整に起因しているものと思われる。</a:t>
          </a:r>
        </a:p>
        <a:p>
          <a:r>
            <a:rPr kumimoji="1" lang="ja-JP" altLang="en-US" sz="1300">
              <a:latin typeface="ＭＳ Ｐゴシック"/>
            </a:rPr>
            <a:t>　今後もこの傾向を維持し、引き続き水準の上昇を抑える。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151511</xdr:rowOff>
    </xdr:from>
    <xdr:to>
      <xdr:col>24</xdr:col>
      <xdr:colOff>558800</xdr:colOff>
      <xdr:row>38</xdr:row>
      <xdr:rowOff>16256</xdr:rowOff>
    </xdr:to>
    <xdr:cxnSp macro="">
      <xdr:nvCxnSpPr>
        <xdr:cNvPr id="377" name="直線コネクタ 376"/>
        <xdr:cNvCxnSpPr/>
      </xdr:nvCxnSpPr>
      <xdr:spPr>
        <a:xfrm flipV="1">
          <a:off x="16179800" y="6495161"/>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16256</xdr:rowOff>
    </xdr:from>
    <xdr:to>
      <xdr:col>23</xdr:col>
      <xdr:colOff>406400</xdr:colOff>
      <xdr:row>38</xdr:row>
      <xdr:rowOff>42799</xdr:rowOff>
    </xdr:to>
    <xdr:cxnSp macro="">
      <xdr:nvCxnSpPr>
        <xdr:cNvPr id="380" name="直線コネクタ 379"/>
        <xdr:cNvCxnSpPr/>
      </xdr:nvCxnSpPr>
      <xdr:spPr>
        <a:xfrm flipV="1">
          <a:off x="15290800" y="6531356"/>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42799</xdr:rowOff>
    </xdr:from>
    <xdr:to>
      <xdr:col>22</xdr:col>
      <xdr:colOff>203200</xdr:colOff>
      <xdr:row>38</xdr:row>
      <xdr:rowOff>78994</xdr:rowOff>
    </xdr:to>
    <xdr:cxnSp macro="">
      <xdr:nvCxnSpPr>
        <xdr:cNvPr id="383" name="直線コネクタ 382"/>
        <xdr:cNvCxnSpPr/>
      </xdr:nvCxnSpPr>
      <xdr:spPr>
        <a:xfrm flipV="1">
          <a:off x="14401800" y="6557899"/>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78994</xdr:rowOff>
    </xdr:from>
    <xdr:to>
      <xdr:col>21</xdr:col>
      <xdr:colOff>0</xdr:colOff>
      <xdr:row>38</xdr:row>
      <xdr:rowOff>100711</xdr:rowOff>
    </xdr:to>
    <xdr:cxnSp macro="">
      <xdr:nvCxnSpPr>
        <xdr:cNvPr id="386" name="直線コネクタ 385"/>
        <xdr:cNvCxnSpPr/>
      </xdr:nvCxnSpPr>
      <xdr:spPr>
        <a:xfrm flipV="1">
          <a:off x="13512800" y="6594094"/>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100711</xdr:rowOff>
    </xdr:from>
    <xdr:to>
      <xdr:col>24</xdr:col>
      <xdr:colOff>609600</xdr:colOff>
      <xdr:row>38</xdr:row>
      <xdr:rowOff>30861</xdr:rowOff>
    </xdr:to>
    <xdr:sp macro="" textlink="">
      <xdr:nvSpPr>
        <xdr:cNvPr id="396" name="円/楕円 395"/>
        <xdr:cNvSpPr/>
      </xdr:nvSpPr>
      <xdr:spPr>
        <a:xfrm>
          <a:off x="16967200" y="644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117238</xdr:rowOff>
    </xdr:from>
    <xdr:ext cx="762000" cy="259045"/>
    <xdr:sp macro="" textlink="">
      <xdr:nvSpPr>
        <xdr:cNvPr id="397" name="公債費負担の状況該当値テキスト"/>
        <xdr:cNvSpPr txBox="1"/>
      </xdr:nvSpPr>
      <xdr:spPr>
        <a:xfrm>
          <a:off x="17106900" y="628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136906</xdr:rowOff>
    </xdr:from>
    <xdr:to>
      <xdr:col>23</xdr:col>
      <xdr:colOff>457200</xdr:colOff>
      <xdr:row>38</xdr:row>
      <xdr:rowOff>67056</xdr:rowOff>
    </xdr:to>
    <xdr:sp macro="" textlink="">
      <xdr:nvSpPr>
        <xdr:cNvPr id="398" name="円/楕円 397"/>
        <xdr:cNvSpPr/>
      </xdr:nvSpPr>
      <xdr:spPr>
        <a:xfrm>
          <a:off x="16129000" y="6480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77233</xdr:rowOff>
    </xdr:from>
    <xdr:ext cx="736600" cy="259045"/>
    <xdr:sp macro="" textlink="">
      <xdr:nvSpPr>
        <xdr:cNvPr id="399" name="テキスト ボックス 398"/>
        <xdr:cNvSpPr txBox="1"/>
      </xdr:nvSpPr>
      <xdr:spPr>
        <a:xfrm>
          <a:off x="15798800" y="6249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163449</xdr:rowOff>
    </xdr:from>
    <xdr:to>
      <xdr:col>22</xdr:col>
      <xdr:colOff>254000</xdr:colOff>
      <xdr:row>38</xdr:row>
      <xdr:rowOff>93599</xdr:rowOff>
    </xdr:to>
    <xdr:sp macro="" textlink="">
      <xdr:nvSpPr>
        <xdr:cNvPr id="400" name="円/楕円 399"/>
        <xdr:cNvSpPr/>
      </xdr:nvSpPr>
      <xdr:spPr>
        <a:xfrm>
          <a:off x="15240000" y="6507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103776</xdr:rowOff>
    </xdr:from>
    <xdr:ext cx="762000" cy="259045"/>
    <xdr:sp macro="" textlink="">
      <xdr:nvSpPr>
        <xdr:cNvPr id="401" name="テキスト ボックス 400"/>
        <xdr:cNvSpPr txBox="1"/>
      </xdr:nvSpPr>
      <xdr:spPr>
        <a:xfrm>
          <a:off x="14909800" y="627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28194</xdr:rowOff>
    </xdr:from>
    <xdr:to>
      <xdr:col>21</xdr:col>
      <xdr:colOff>50800</xdr:colOff>
      <xdr:row>38</xdr:row>
      <xdr:rowOff>129794</xdr:rowOff>
    </xdr:to>
    <xdr:sp macro="" textlink="">
      <xdr:nvSpPr>
        <xdr:cNvPr id="402" name="円/楕円 401"/>
        <xdr:cNvSpPr/>
      </xdr:nvSpPr>
      <xdr:spPr>
        <a:xfrm>
          <a:off x="14351000" y="6543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403" name="テキスト ボックス 402"/>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404" name="円/楕円 403"/>
        <xdr:cNvSpPr/>
      </xdr:nvSpPr>
      <xdr:spPr>
        <a:xfrm>
          <a:off x="13462000" y="656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405" name="テキスト ボックス 404"/>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将来負担比率については、７９．７％と前年度比３．５ポイント改善している。</a:t>
          </a:r>
        </a:p>
        <a:p>
          <a:r>
            <a:rPr kumimoji="1" lang="ja-JP" altLang="en-US" sz="1300">
              <a:latin typeface="ＭＳ Ｐゴシック"/>
            </a:rPr>
            <a:t>　これは、定員適正化計画等の着実な推進等による退職手当負担見込額の減による将来負担額の減、充当可能特定歳入の増による充当可能財源等の増及び算入公債費の増による。</a:t>
          </a:r>
          <a:endParaRPr kumimoji="1" lang="en-US" altLang="ja-JP" sz="1300">
            <a:latin typeface="ＭＳ Ｐゴシック"/>
          </a:endParaRPr>
        </a:p>
        <a:p>
          <a:r>
            <a:rPr kumimoji="1" lang="ja-JP" altLang="en-US" sz="1300">
              <a:latin typeface="ＭＳ Ｐゴシック"/>
            </a:rPr>
            <a:t>　しかし、地方債現在高が昨年度より増加しているため、今後は、新規地方債発行や公営企業債等繰入の抑制を図り、引き続き財政の健全化に努める。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130630</xdr:rowOff>
    </xdr:from>
    <xdr:to>
      <xdr:col>24</xdr:col>
      <xdr:colOff>558800</xdr:colOff>
      <xdr:row>14</xdr:row>
      <xdr:rowOff>137668</xdr:rowOff>
    </xdr:to>
    <xdr:cxnSp macro="">
      <xdr:nvCxnSpPr>
        <xdr:cNvPr id="439" name="直線コネクタ 438"/>
        <xdr:cNvCxnSpPr/>
      </xdr:nvCxnSpPr>
      <xdr:spPr>
        <a:xfrm flipV="1">
          <a:off x="16179800" y="2530930"/>
          <a:ext cx="838200" cy="7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137668</xdr:rowOff>
    </xdr:from>
    <xdr:to>
      <xdr:col>23</xdr:col>
      <xdr:colOff>406400</xdr:colOff>
      <xdr:row>14</xdr:row>
      <xdr:rowOff>158179</xdr:rowOff>
    </xdr:to>
    <xdr:cxnSp macro="">
      <xdr:nvCxnSpPr>
        <xdr:cNvPr id="442" name="直線コネクタ 441"/>
        <xdr:cNvCxnSpPr/>
      </xdr:nvCxnSpPr>
      <xdr:spPr>
        <a:xfrm flipV="1">
          <a:off x="15290800" y="2537968"/>
          <a:ext cx="889000" cy="20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158179</xdr:rowOff>
    </xdr:from>
    <xdr:to>
      <xdr:col>22</xdr:col>
      <xdr:colOff>203200</xdr:colOff>
      <xdr:row>15</xdr:row>
      <xdr:rowOff>40820</xdr:rowOff>
    </xdr:to>
    <xdr:cxnSp macro="">
      <xdr:nvCxnSpPr>
        <xdr:cNvPr id="445" name="直線コネクタ 444"/>
        <xdr:cNvCxnSpPr/>
      </xdr:nvCxnSpPr>
      <xdr:spPr>
        <a:xfrm flipV="1">
          <a:off x="14401800" y="2558479"/>
          <a:ext cx="889000" cy="54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35994</xdr:rowOff>
    </xdr:from>
    <xdr:to>
      <xdr:col>21</xdr:col>
      <xdr:colOff>0</xdr:colOff>
      <xdr:row>15</xdr:row>
      <xdr:rowOff>40820</xdr:rowOff>
    </xdr:to>
    <xdr:cxnSp macro="">
      <xdr:nvCxnSpPr>
        <xdr:cNvPr id="448" name="直線コネクタ 447"/>
        <xdr:cNvCxnSpPr/>
      </xdr:nvCxnSpPr>
      <xdr:spPr>
        <a:xfrm>
          <a:off x="13512800" y="260774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63390</xdr:rowOff>
    </xdr:from>
    <xdr:ext cx="762000" cy="259045"/>
    <xdr:sp macro="" textlink="">
      <xdr:nvSpPr>
        <xdr:cNvPr id="452" name="テキスト ボックス 451"/>
        <xdr:cNvSpPr txBox="1"/>
      </xdr:nvSpPr>
      <xdr:spPr>
        <a:xfrm>
          <a:off x="13131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79830</xdr:rowOff>
    </xdr:from>
    <xdr:to>
      <xdr:col>24</xdr:col>
      <xdr:colOff>609600</xdr:colOff>
      <xdr:row>15</xdr:row>
      <xdr:rowOff>9980</xdr:rowOff>
    </xdr:to>
    <xdr:sp macro="" textlink="">
      <xdr:nvSpPr>
        <xdr:cNvPr id="458" name="円/楕円 457"/>
        <xdr:cNvSpPr/>
      </xdr:nvSpPr>
      <xdr:spPr>
        <a:xfrm>
          <a:off x="16967200" y="248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51907</xdr:rowOff>
    </xdr:from>
    <xdr:ext cx="762000" cy="259045"/>
    <xdr:sp macro="" textlink="">
      <xdr:nvSpPr>
        <xdr:cNvPr id="459" name="将来負担の状況該当値テキスト"/>
        <xdr:cNvSpPr txBox="1"/>
      </xdr:nvSpPr>
      <xdr:spPr>
        <a:xfrm>
          <a:off x="17106900" y="2452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86868</xdr:rowOff>
    </xdr:from>
    <xdr:to>
      <xdr:col>23</xdr:col>
      <xdr:colOff>457200</xdr:colOff>
      <xdr:row>15</xdr:row>
      <xdr:rowOff>17018</xdr:rowOff>
    </xdr:to>
    <xdr:sp macro="" textlink="">
      <xdr:nvSpPr>
        <xdr:cNvPr id="460" name="円/楕円 459"/>
        <xdr:cNvSpPr/>
      </xdr:nvSpPr>
      <xdr:spPr>
        <a:xfrm>
          <a:off x="16129000" y="248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1795</xdr:rowOff>
    </xdr:from>
    <xdr:ext cx="736600" cy="259045"/>
    <xdr:sp macro="" textlink="">
      <xdr:nvSpPr>
        <xdr:cNvPr id="461" name="テキスト ボックス 460"/>
        <xdr:cNvSpPr txBox="1"/>
      </xdr:nvSpPr>
      <xdr:spPr>
        <a:xfrm>
          <a:off x="15798800" y="2573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107379</xdr:rowOff>
    </xdr:from>
    <xdr:to>
      <xdr:col>22</xdr:col>
      <xdr:colOff>254000</xdr:colOff>
      <xdr:row>15</xdr:row>
      <xdr:rowOff>37529</xdr:rowOff>
    </xdr:to>
    <xdr:sp macro="" textlink="">
      <xdr:nvSpPr>
        <xdr:cNvPr id="462" name="円/楕円 461"/>
        <xdr:cNvSpPr/>
      </xdr:nvSpPr>
      <xdr:spPr>
        <a:xfrm>
          <a:off x="15240000" y="2507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22306</xdr:rowOff>
    </xdr:from>
    <xdr:ext cx="762000" cy="259045"/>
    <xdr:sp macro="" textlink="">
      <xdr:nvSpPr>
        <xdr:cNvPr id="463" name="テキスト ボックス 462"/>
        <xdr:cNvSpPr txBox="1"/>
      </xdr:nvSpPr>
      <xdr:spPr>
        <a:xfrm>
          <a:off x="14909800" y="2594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161470</xdr:rowOff>
    </xdr:from>
    <xdr:to>
      <xdr:col>21</xdr:col>
      <xdr:colOff>50800</xdr:colOff>
      <xdr:row>15</xdr:row>
      <xdr:rowOff>91620</xdr:rowOff>
    </xdr:to>
    <xdr:sp macro="" textlink="">
      <xdr:nvSpPr>
        <xdr:cNvPr id="464" name="円/楕円 463"/>
        <xdr:cNvSpPr/>
      </xdr:nvSpPr>
      <xdr:spPr>
        <a:xfrm>
          <a:off x="14351000" y="2561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76397</xdr:rowOff>
    </xdr:from>
    <xdr:ext cx="762000" cy="259045"/>
    <xdr:sp macro="" textlink="">
      <xdr:nvSpPr>
        <xdr:cNvPr id="465" name="テキスト ボックス 464"/>
        <xdr:cNvSpPr txBox="1"/>
      </xdr:nvSpPr>
      <xdr:spPr>
        <a:xfrm>
          <a:off x="14020800" y="264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156644</xdr:rowOff>
    </xdr:from>
    <xdr:to>
      <xdr:col>19</xdr:col>
      <xdr:colOff>533400</xdr:colOff>
      <xdr:row>15</xdr:row>
      <xdr:rowOff>86794</xdr:rowOff>
    </xdr:to>
    <xdr:sp macro="" textlink="">
      <xdr:nvSpPr>
        <xdr:cNvPr id="466" name="円/楕円 465"/>
        <xdr:cNvSpPr/>
      </xdr:nvSpPr>
      <xdr:spPr>
        <a:xfrm>
          <a:off x="13462000" y="2556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71571</xdr:rowOff>
    </xdr:from>
    <xdr:ext cx="762000" cy="259045"/>
    <xdr:sp macro="" textlink="">
      <xdr:nvSpPr>
        <xdr:cNvPr id="467" name="テキスト ボックス 466"/>
        <xdr:cNvSpPr txBox="1"/>
      </xdr:nvSpPr>
      <xdr:spPr>
        <a:xfrm>
          <a:off x="13131800" y="2643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秋田県北秋田市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34,807
34,653
1,152.76
27,225,469
26,298,924
474,164
14,886,375
24,023,977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79.7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昨年度と同じ２４．７％であったが、類似団体内平均値との差は０．２ポイント縮まった値となっている。今後も、定員適正化計画に基づく職員の適正配置により、人件費の削減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46990</xdr:rowOff>
    </xdr:from>
    <xdr:to>
      <xdr:col>7</xdr:col>
      <xdr:colOff>15875</xdr:colOff>
      <xdr:row>37</xdr:row>
      <xdr:rowOff>46990</xdr:rowOff>
    </xdr:to>
    <xdr:cxnSp macro="">
      <xdr:nvCxnSpPr>
        <xdr:cNvPr id="64" name="直線コネクタ 63"/>
        <xdr:cNvCxnSpPr/>
      </xdr:nvCxnSpPr>
      <xdr:spPr>
        <a:xfrm>
          <a:off x="3987800" y="63906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31750</xdr:rowOff>
    </xdr:from>
    <xdr:to>
      <xdr:col>5</xdr:col>
      <xdr:colOff>549275</xdr:colOff>
      <xdr:row>37</xdr:row>
      <xdr:rowOff>46990</xdr:rowOff>
    </xdr:to>
    <xdr:cxnSp macro="">
      <xdr:nvCxnSpPr>
        <xdr:cNvPr id="67" name="直線コネクタ 66"/>
        <xdr:cNvCxnSpPr/>
      </xdr:nvCxnSpPr>
      <xdr:spPr>
        <a:xfrm>
          <a:off x="3098800" y="63754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31750</xdr:rowOff>
    </xdr:from>
    <xdr:to>
      <xdr:col>4</xdr:col>
      <xdr:colOff>346075</xdr:colOff>
      <xdr:row>38</xdr:row>
      <xdr:rowOff>27940</xdr:rowOff>
    </xdr:to>
    <xdr:cxnSp macro="">
      <xdr:nvCxnSpPr>
        <xdr:cNvPr id="70" name="直線コネクタ 69"/>
        <xdr:cNvCxnSpPr/>
      </xdr:nvCxnSpPr>
      <xdr:spPr>
        <a:xfrm flipV="1">
          <a:off x="2209800" y="637540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77470</xdr:rowOff>
    </xdr:from>
    <xdr:to>
      <xdr:col>3</xdr:col>
      <xdr:colOff>142875</xdr:colOff>
      <xdr:row>38</xdr:row>
      <xdr:rowOff>27940</xdr:rowOff>
    </xdr:to>
    <xdr:cxnSp macro="">
      <xdr:nvCxnSpPr>
        <xdr:cNvPr id="73" name="直線コネクタ 72"/>
        <xdr:cNvCxnSpPr/>
      </xdr:nvCxnSpPr>
      <xdr:spPr>
        <a:xfrm>
          <a:off x="1320800" y="64211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69867</xdr:rowOff>
    </xdr:from>
    <xdr:ext cx="762000" cy="259045"/>
    <xdr:sp macro="" textlink="">
      <xdr:nvSpPr>
        <xdr:cNvPr id="77" name="テキスト ボックス 76"/>
        <xdr:cNvSpPr txBox="1"/>
      </xdr:nvSpPr>
      <xdr:spPr>
        <a:xfrm>
          <a:off x="939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167640</xdr:rowOff>
    </xdr:from>
    <xdr:to>
      <xdr:col>7</xdr:col>
      <xdr:colOff>66675</xdr:colOff>
      <xdr:row>37</xdr:row>
      <xdr:rowOff>97790</xdr:rowOff>
    </xdr:to>
    <xdr:sp macro="" textlink="">
      <xdr:nvSpPr>
        <xdr:cNvPr id="83" name="円/楕円 82"/>
        <xdr:cNvSpPr/>
      </xdr:nvSpPr>
      <xdr:spPr>
        <a:xfrm>
          <a:off x="47752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139717</xdr:rowOff>
    </xdr:from>
    <xdr:ext cx="762000" cy="259045"/>
    <xdr:sp macro="" textlink="">
      <xdr:nvSpPr>
        <xdr:cNvPr id="84" name="人件費該当値テキスト"/>
        <xdr:cNvSpPr txBox="1"/>
      </xdr:nvSpPr>
      <xdr:spPr>
        <a:xfrm>
          <a:off x="49149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167640</xdr:rowOff>
    </xdr:from>
    <xdr:to>
      <xdr:col>5</xdr:col>
      <xdr:colOff>600075</xdr:colOff>
      <xdr:row>37</xdr:row>
      <xdr:rowOff>97790</xdr:rowOff>
    </xdr:to>
    <xdr:sp macro="" textlink="">
      <xdr:nvSpPr>
        <xdr:cNvPr id="85" name="円/楕円 84"/>
        <xdr:cNvSpPr/>
      </xdr:nvSpPr>
      <xdr:spPr>
        <a:xfrm>
          <a:off x="3937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86" name="テキスト ボックス 85"/>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152400</xdr:rowOff>
    </xdr:from>
    <xdr:to>
      <xdr:col>4</xdr:col>
      <xdr:colOff>396875</xdr:colOff>
      <xdr:row>37</xdr:row>
      <xdr:rowOff>82550</xdr:rowOff>
    </xdr:to>
    <xdr:sp macro="" textlink="">
      <xdr:nvSpPr>
        <xdr:cNvPr id="87" name="円/楕円 86"/>
        <xdr:cNvSpPr/>
      </xdr:nvSpPr>
      <xdr:spPr>
        <a:xfrm>
          <a:off x="3048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88" name="テキスト ボックス 87"/>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148590</xdr:rowOff>
    </xdr:from>
    <xdr:to>
      <xdr:col>3</xdr:col>
      <xdr:colOff>193675</xdr:colOff>
      <xdr:row>38</xdr:row>
      <xdr:rowOff>78740</xdr:rowOff>
    </xdr:to>
    <xdr:sp macro="" textlink="">
      <xdr:nvSpPr>
        <xdr:cNvPr id="89" name="円/楕円 88"/>
        <xdr:cNvSpPr/>
      </xdr:nvSpPr>
      <xdr:spPr>
        <a:xfrm>
          <a:off x="2159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63517</xdr:rowOff>
    </xdr:from>
    <xdr:ext cx="762000" cy="259045"/>
    <xdr:sp macro="" textlink="">
      <xdr:nvSpPr>
        <xdr:cNvPr id="90" name="テキスト ボックス 89"/>
        <xdr:cNvSpPr txBox="1"/>
      </xdr:nvSpPr>
      <xdr:spPr>
        <a:xfrm>
          <a:off x="1828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26670</xdr:rowOff>
    </xdr:from>
    <xdr:to>
      <xdr:col>1</xdr:col>
      <xdr:colOff>676275</xdr:colOff>
      <xdr:row>37</xdr:row>
      <xdr:rowOff>128270</xdr:rowOff>
    </xdr:to>
    <xdr:sp macro="" textlink="">
      <xdr:nvSpPr>
        <xdr:cNvPr id="91" name="円/楕円 90"/>
        <xdr:cNvSpPr/>
      </xdr:nvSpPr>
      <xdr:spPr>
        <a:xfrm>
          <a:off x="1270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113047</xdr:rowOff>
    </xdr:from>
    <xdr:ext cx="762000" cy="259045"/>
    <xdr:sp macro="" textlink="">
      <xdr:nvSpPr>
        <xdr:cNvPr id="92" name="テキスト ボックス 91"/>
        <xdr:cNvSpPr txBox="1"/>
      </xdr:nvSpPr>
      <xdr:spPr>
        <a:xfrm>
          <a:off x="939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も高水準にあるのは、いまだに多くの社会福祉施設や学校施設を有しているためであり、当該施設に要する維持管理費等に起因するところが大きい。また、原油価格の高騰による燃料費、光熱水費など需用費の増加も原因となる。</a:t>
          </a:r>
        </a:p>
        <a:p>
          <a:r>
            <a:rPr kumimoji="1" lang="ja-JP" altLang="en-US" sz="1300">
              <a:latin typeface="ＭＳ Ｐゴシック"/>
            </a:rPr>
            <a:t>　今後予定している学校再編計画による小学校の統合や公立保育園の民間譲渡など、市有施設の集約化や廃止などを進め、物件費の削減を図る。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156936</xdr:rowOff>
    </xdr:from>
    <xdr:to>
      <xdr:col>24</xdr:col>
      <xdr:colOff>31750</xdr:colOff>
      <xdr:row>18</xdr:row>
      <xdr:rowOff>39914</xdr:rowOff>
    </xdr:to>
    <xdr:cxnSp macro="">
      <xdr:nvCxnSpPr>
        <xdr:cNvPr id="127" name="直線コネクタ 126"/>
        <xdr:cNvCxnSpPr/>
      </xdr:nvCxnSpPr>
      <xdr:spPr>
        <a:xfrm>
          <a:off x="15671800" y="3071586"/>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48079</xdr:rowOff>
    </xdr:from>
    <xdr:to>
      <xdr:col>22</xdr:col>
      <xdr:colOff>565150</xdr:colOff>
      <xdr:row>17</xdr:row>
      <xdr:rowOff>156936</xdr:rowOff>
    </xdr:to>
    <xdr:cxnSp macro="">
      <xdr:nvCxnSpPr>
        <xdr:cNvPr id="130" name="直線コネクタ 129"/>
        <xdr:cNvCxnSpPr/>
      </xdr:nvCxnSpPr>
      <xdr:spPr>
        <a:xfrm>
          <a:off x="14782800" y="2962729"/>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48079</xdr:rowOff>
    </xdr:from>
    <xdr:to>
      <xdr:col>21</xdr:col>
      <xdr:colOff>361950</xdr:colOff>
      <xdr:row>18</xdr:row>
      <xdr:rowOff>137886</xdr:rowOff>
    </xdr:to>
    <xdr:cxnSp macro="">
      <xdr:nvCxnSpPr>
        <xdr:cNvPr id="133" name="直線コネクタ 132"/>
        <xdr:cNvCxnSpPr/>
      </xdr:nvCxnSpPr>
      <xdr:spPr>
        <a:xfrm flipV="1">
          <a:off x="13893800" y="2962729"/>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105229</xdr:rowOff>
    </xdr:from>
    <xdr:to>
      <xdr:col>20</xdr:col>
      <xdr:colOff>158750</xdr:colOff>
      <xdr:row>18</xdr:row>
      <xdr:rowOff>137886</xdr:rowOff>
    </xdr:to>
    <xdr:cxnSp macro="">
      <xdr:nvCxnSpPr>
        <xdr:cNvPr id="136" name="直線コネクタ 135"/>
        <xdr:cNvCxnSpPr/>
      </xdr:nvCxnSpPr>
      <xdr:spPr>
        <a:xfrm>
          <a:off x="13004800" y="319132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160564</xdr:rowOff>
    </xdr:from>
    <xdr:to>
      <xdr:col>24</xdr:col>
      <xdr:colOff>82550</xdr:colOff>
      <xdr:row>18</xdr:row>
      <xdr:rowOff>90714</xdr:rowOff>
    </xdr:to>
    <xdr:sp macro="" textlink="">
      <xdr:nvSpPr>
        <xdr:cNvPr id="146" name="円/楕円 145"/>
        <xdr:cNvSpPr/>
      </xdr:nvSpPr>
      <xdr:spPr>
        <a:xfrm>
          <a:off x="16459200" y="3075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132641</xdr:rowOff>
    </xdr:from>
    <xdr:ext cx="762000" cy="259045"/>
    <xdr:sp macro="" textlink="">
      <xdr:nvSpPr>
        <xdr:cNvPr id="147" name="物件費該当値テキスト"/>
        <xdr:cNvSpPr txBox="1"/>
      </xdr:nvSpPr>
      <xdr:spPr>
        <a:xfrm>
          <a:off x="16598900" y="3047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106136</xdr:rowOff>
    </xdr:from>
    <xdr:to>
      <xdr:col>22</xdr:col>
      <xdr:colOff>615950</xdr:colOff>
      <xdr:row>18</xdr:row>
      <xdr:rowOff>36286</xdr:rowOff>
    </xdr:to>
    <xdr:sp macro="" textlink="">
      <xdr:nvSpPr>
        <xdr:cNvPr id="148" name="円/楕円 147"/>
        <xdr:cNvSpPr/>
      </xdr:nvSpPr>
      <xdr:spPr>
        <a:xfrm>
          <a:off x="15621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21063</xdr:rowOff>
    </xdr:from>
    <xdr:ext cx="736600" cy="259045"/>
    <xdr:sp macro="" textlink="">
      <xdr:nvSpPr>
        <xdr:cNvPr id="149" name="テキスト ボックス 148"/>
        <xdr:cNvSpPr txBox="1"/>
      </xdr:nvSpPr>
      <xdr:spPr>
        <a:xfrm>
          <a:off x="15290800" y="3107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168729</xdr:rowOff>
    </xdr:from>
    <xdr:to>
      <xdr:col>21</xdr:col>
      <xdr:colOff>412750</xdr:colOff>
      <xdr:row>17</xdr:row>
      <xdr:rowOff>98879</xdr:rowOff>
    </xdr:to>
    <xdr:sp macro="" textlink="">
      <xdr:nvSpPr>
        <xdr:cNvPr id="150" name="円/楕円 149"/>
        <xdr:cNvSpPr/>
      </xdr:nvSpPr>
      <xdr:spPr>
        <a:xfrm>
          <a:off x="14732000" y="291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83656</xdr:rowOff>
    </xdr:from>
    <xdr:ext cx="762000" cy="259045"/>
    <xdr:sp macro="" textlink="">
      <xdr:nvSpPr>
        <xdr:cNvPr id="151" name="テキスト ボックス 150"/>
        <xdr:cNvSpPr txBox="1"/>
      </xdr:nvSpPr>
      <xdr:spPr>
        <a:xfrm>
          <a:off x="14401800" y="2998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87086</xdr:rowOff>
    </xdr:from>
    <xdr:to>
      <xdr:col>20</xdr:col>
      <xdr:colOff>209550</xdr:colOff>
      <xdr:row>19</xdr:row>
      <xdr:rowOff>17236</xdr:rowOff>
    </xdr:to>
    <xdr:sp macro="" textlink="">
      <xdr:nvSpPr>
        <xdr:cNvPr id="152" name="円/楕円 151"/>
        <xdr:cNvSpPr/>
      </xdr:nvSpPr>
      <xdr:spPr>
        <a:xfrm>
          <a:off x="13843000" y="317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2013</xdr:rowOff>
    </xdr:from>
    <xdr:ext cx="762000" cy="259045"/>
    <xdr:sp macro="" textlink="">
      <xdr:nvSpPr>
        <xdr:cNvPr id="153" name="テキスト ボックス 152"/>
        <xdr:cNvSpPr txBox="1"/>
      </xdr:nvSpPr>
      <xdr:spPr>
        <a:xfrm>
          <a:off x="13512800" y="325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54429</xdr:rowOff>
    </xdr:from>
    <xdr:to>
      <xdr:col>19</xdr:col>
      <xdr:colOff>6350</xdr:colOff>
      <xdr:row>18</xdr:row>
      <xdr:rowOff>156029</xdr:rowOff>
    </xdr:to>
    <xdr:sp macro="" textlink="">
      <xdr:nvSpPr>
        <xdr:cNvPr id="154" name="円/楕円 153"/>
        <xdr:cNvSpPr/>
      </xdr:nvSpPr>
      <xdr:spPr>
        <a:xfrm>
          <a:off x="12954000" y="3140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140805</xdr:rowOff>
    </xdr:from>
    <xdr:ext cx="762000" cy="259045"/>
    <xdr:sp macro="" textlink="">
      <xdr:nvSpPr>
        <xdr:cNvPr id="155" name="テキスト ボックス 154"/>
        <xdr:cNvSpPr txBox="1"/>
      </xdr:nvSpPr>
      <xdr:spPr>
        <a:xfrm>
          <a:off x="12623800" y="322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類似団体平均や全国平均、秋田県平均のいずれの数値も下回っており、類似団体内順位についても上位に位置している。これは、児童福祉費にかかる人口一人当たりの決算額が低く、出生数の減少により児童福祉施設に関する扶助費の負担が低いためと思われる。</a:t>
          </a:r>
        </a:p>
        <a:p>
          <a:r>
            <a:rPr kumimoji="1" lang="ja-JP" altLang="en-US" sz="1300">
              <a:latin typeface="ＭＳ Ｐゴシック"/>
            </a:rPr>
            <a:t>　今後も、少子化対策に取り組むとともに、高齢者及び生活保護費に係る動向を注視する必要がある。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146050</xdr:rowOff>
    </xdr:from>
    <xdr:to>
      <xdr:col>7</xdr:col>
      <xdr:colOff>15875</xdr:colOff>
      <xdr:row>53</xdr:row>
      <xdr:rowOff>167822</xdr:rowOff>
    </xdr:to>
    <xdr:cxnSp macro="">
      <xdr:nvCxnSpPr>
        <xdr:cNvPr id="190" name="直線コネクタ 189"/>
        <xdr:cNvCxnSpPr/>
      </xdr:nvCxnSpPr>
      <xdr:spPr>
        <a:xfrm>
          <a:off x="3987800" y="9232900"/>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146050</xdr:rowOff>
    </xdr:from>
    <xdr:to>
      <xdr:col>5</xdr:col>
      <xdr:colOff>549275</xdr:colOff>
      <xdr:row>53</xdr:row>
      <xdr:rowOff>156935</xdr:rowOff>
    </xdr:to>
    <xdr:cxnSp macro="">
      <xdr:nvCxnSpPr>
        <xdr:cNvPr id="193" name="直線コネクタ 192"/>
        <xdr:cNvCxnSpPr/>
      </xdr:nvCxnSpPr>
      <xdr:spPr>
        <a:xfrm flipV="1">
          <a:off x="3098800" y="92329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124278</xdr:rowOff>
    </xdr:from>
    <xdr:to>
      <xdr:col>4</xdr:col>
      <xdr:colOff>346075</xdr:colOff>
      <xdr:row>53</xdr:row>
      <xdr:rowOff>156935</xdr:rowOff>
    </xdr:to>
    <xdr:cxnSp macro="">
      <xdr:nvCxnSpPr>
        <xdr:cNvPr id="196" name="直線コネクタ 195"/>
        <xdr:cNvCxnSpPr/>
      </xdr:nvCxnSpPr>
      <xdr:spPr>
        <a:xfrm>
          <a:off x="2209800" y="92111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124278</xdr:rowOff>
    </xdr:from>
    <xdr:to>
      <xdr:col>3</xdr:col>
      <xdr:colOff>142875</xdr:colOff>
      <xdr:row>53</xdr:row>
      <xdr:rowOff>135165</xdr:rowOff>
    </xdr:to>
    <xdr:cxnSp macro="">
      <xdr:nvCxnSpPr>
        <xdr:cNvPr id="199" name="直線コネクタ 198"/>
        <xdr:cNvCxnSpPr/>
      </xdr:nvCxnSpPr>
      <xdr:spPr>
        <a:xfrm flipV="1">
          <a:off x="1320800" y="92111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117022</xdr:rowOff>
    </xdr:from>
    <xdr:to>
      <xdr:col>7</xdr:col>
      <xdr:colOff>66675</xdr:colOff>
      <xdr:row>54</xdr:row>
      <xdr:rowOff>47172</xdr:rowOff>
    </xdr:to>
    <xdr:sp macro="" textlink="">
      <xdr:nvSpPr>
        <xdr:cNvPr id="209" name="円/楕円 208"/>
        <xdr:cNvSpPr/>
      </xdr:nvSpPr>
      <xdr:spPr>
        <a:xfrm>
          <a:off x="47752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133549</xdr:rowOff>
    </xdr:from>
    <xdr:ext cx="762000" cy="259045"/>
    <xdr:sp macro="" textlink="">
      <xdr:nvSpPr>
        <xdr:cNvPr id="210" name="扶助費該当値テキスト"/>
        <xdr:cNvSpPr txBox="1"/>
      </xdr:nvSpPr>
      <xdr:spPr>
        <a:xfrm>
          <a:off x="4914900" y="904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95250</xdr:rowOff>
    </xdr:from>
    <xdr:to>
      <xdr:col>5</xdr:col>
      <xdr:colOff>600075</xdr:colOff>
      <xdr:row>54</xdr:row>
      <xdr:rowOff>25400</xdr:rowOff>
    </xdr:to>
    <xdr:sp macro="" textlink="">
      <xdr:nvSpPr>
        <xdr:cNvPr id="211" name="円/楕円 210"/>
        <xdr:cNvSpPr/>
      </xdr:nvSpPr>
      <xdr:spPr>
        <a:xfrm>
          <a:off x="3937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35577</xdr:rowOff>
    </xdr:from>
    <xdr:ext cx="736600" cy="259045"/>
    <xdr:sp macro="" textlink="">
      <xdr:nvSpPr>
        <xdr:cNvPr id="212" name="テキスト ボックス 211"/>
        <xdr:cNvSpPr txBox="1"/>
      </xdr:nvSpPr>
      <xdr:spPr>
        <a:xfrm>
          <a:off x="3606800" y="895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106135</xdr:rowOff>
    </xdr:from>
    <xdr:to>
      <xdr:col>4</xdr:col>
      <xdr:colOff>396875</xdr:colOff>
      <xdr:row>54</xdr:row>
      <xdr:rowOff>36285</xdr:rowOff>
    </xdr:to>
    <xdr:sp macro="" textlink="">
      <xdr:nvSpPr>
        <xdr:cNvPr id="213" name="円/楕円 212"/>
        <xdr:cNvSpPr/>
      </xdr:nvSpPr>
      <xdr:spPr>
        <a:xfrm>
          <a:off x="3048000" y="9192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46462</xdr:rowOff>
    </xdr:from>
    <xdr:ext cx="762000" cy="259045"/>
    <xdr:sp macro="" textlink="">
      <xdr:nvSpPr>
        <xdr:cNvPr id="214" name="テキスト ボックス 213"/>
        <xdr:cNvSpPr txBox="1"/>
      </xdr:nvSpPr>
      <xdr:spPr>
        <a:xfrm>
          <a:off x="2717800" y="8961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73478</xdr:rowOff>
    </xdr:from>
    <xdr:to>
      <xdr:col>3</xdr:col>
      <xdr:colOff>193675</xdr:colOff>
      <xdr:row>54</xdr:row>
      <xdr:rowOff>3628</xdr:rowOff>
    </xdr:to>
    <xdr:sp macro="" textlink="">
      <xdr:nvSpPr>
        <xdr:cNvPr id="215" name="円/楕円 214"/>
        <xdr:cNvSpPr/>
      </xdr:nvSpPr>
      <xdr:spPr>
        <a:xfrm>
          <a:off x="2159000" y="916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13805</xdr:rowOff>
    </xdr:from>
    <xdr:ext cx="762000" cy="259045"/>
    <xdr:sp macro="" textlink="">
      <xdr:nvSpPr>
        <xdr:cNvPr id="216" name="テキスト ボックス 215"/>
        <xdr:cNvSpPr txBox="1"/>
      </xdr:nvSpPr>
      <xdr:spPr>
        <a:xfrm>
          <a:off x="1828800" y="892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7" name="円/楕円 216"/>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8" name="テキスト ボックス 217"/>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その他については、昨年度より１．３ポイント増加した１６．５％となり、類似団体平均よりも１．８ポイント上回った。</a:t>
          </a:r>
        </a:p>
        <a:p>
          <a:r>
            <a:rPr kumimoji="1" lang="ja-JP" altLang="en-US" sz="1300">
              <a:latin typeface="ＭＳ Ｐゴシック"/>
            </a:rPr>
            <a:t>　これは、大雪による除排雪関連経費が昨年度より９１百万円ほど増となったことが主な要因となっている。</a:t>
          </a:r>
        </a:p>
        <a:p>
          <a:r>
            <a:rPr kumimoji="1" lang="ja-JP" altLang="en-US" sz="1300">
              <a:latin typeface="ＭＳ Ｐゴシック"/>
            </a:rPr>
            <a:t>　今後も、繰出金と同様に、可能な限り維持補修費の削減を図り、比率の改善に努める。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85090</xdr:rowOff>
    </xdr:from>
    <xdr:to>
      <xdr:col>24</xdr:col>
      <xdr:colOff>31750</xdr:colOff>
      <xdr:row>58</xdr:row>
      <xdr:rowOff>12700</xdr:rowOff>
    </xdr:to>
    <xdr:cxnSp macro="">
      <xdr:nvCxnSpPr>
        <xdr:cNvPr id="251" name="直線コネクタ 250"/>
        <xdr:cNvCxnSpPr/>
      </xdr:nvCxnSpPr>
      <xdr:spPr>
        <a:xfrm>
          <a:off x="15671800" y="985774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85090</xdr:rowOff>
    </xdr:from>
    <xdr:to>
      <xdr:col>22</xdr:col>
      <xdr:colOff>565150</xdr:colOff>
      <xdr:row>58</xdr:row>
      <xdr:rowOff>134620</xdr:rowOff>
    </xdr:to>
    <xdr:cxnSp macro="">
      <xdr:nvCxnSpPr>
        <xdr:cNvPr id="254" name="直線コネクタ 253"/>
        <xdr:cNvCxnSpPr/>
      </xdr:nvCxnSpPr>
      <xdr:spPr>
        <a:xfrm flipV="1">
          <a:off x="14782800" y="985774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58</xdr:row>
      <xdr:rowOff>134620</xdr:rowOff>
    </xdr:to>
    <xdr:cxnSp macro="">
      <xdr:nvCxnSpPr>
        <xdr:cNvPr id="257" name="直線コネクタ 256"/>
        <xdr:cNvCxnSpPr/>
      </xdr:nvCxnSpPr>
      <xdr:spPr>
        <a:xfrm>
          <a:off x="13893800" y="9682480"/>
          <a:ext cx="889000" cy="396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35560</xdr:rowOff>
    </xdr:from>
    <xdr:to>
      <xdr:col>20</xdr:col>
      <xdr:colOff>158750</xdr:colOff>
      <xdr:row>56</xdr:row>
      <xdr:rowOff>81280</xdr:rowOff>
    </xdr:to>
    <xdr:cxnSp macro="">
      <xdr:nvCxnSpPr>
        <xdr:cNvPr id="260" name="直線コネクタ 259"/>
        <xdr:cNvCxnSpPr/>
      </xdr:nvCxnSpPr>
      <xdr:spPr>
        <a:xfrm>
          <a:off x="13004800" y="96367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4" name="テキスト ボックス 26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70" name="円/楕円 269"/>
        <xdr:cNvSpPr/>
      </xdr:nvSpPr>
      <xdr:spPr>
        <a:xfrm>
          <a:off x="16459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105427</xdr:rowOff>
    </xdr:from>
    <xdr:ext cx="762000" cy="259045"/>
    <xdr:sp macro="" textlink="">
      <xdr:nvSpPr>
        <xdr:cNvPr id="271" name="その他該当値テキスト"/>
        <xdr:cNvSpPr txBox="1"/>
      </xdr:nvSpPr>
      <xdr:spPr>
        <a:xfrm>
          <a:off x="165989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34290</xdr:rowOff>
    </xdr:from>
    <xdr:to>
      <xdr:col>22</xdr:col>
      <xdr:colOff>615950</xdr:colOff>
      <xdr:row>57</xdr:row>
      <xdr:rowOff>135890</xdr:rowOff>
    </xdr:to>
    <xdr:sp macro="" textlink="">
      <xdr:nvSpPr>
        <xdr:cNvPr id="272" name="円/楕円 271"/>
        <xdr:cNvSpPr/>
      </xdr:nvSpPr>
      <xdr:spPr>
        <a:xfrm>
          <a:off x="156210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120667</xdr:rowOff>
    </xdr:from>
    <xdr:ext cx="736600" cy="259045"/>
    <xdr:sp macro="" textlink="">
      <xdr:nvSpPr>
        <xdr:cNvPr id="273" name="テキスト ボックス 272"/>
        <xdr:cNvSpPr txBox="1"/>
      </xdr:nvSpPr>
      <xdr:spPr>
        <a:xfrm>
          <a:off x="15290800" y="989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83820</xdr:rowOff>
    </xdr:from>
    <xdr:to>
      <xdr:col>21</xdr:col>
      <xdr:colOff>412750</xdr:colOff>
      <xdr:row>59</xdr:row>
      <xdr:rowOff>13970</xdr:rowOff>
    </xdr:to>
    <xdr:sp macro="" textlink="">
      <xdr:nvSpPr>
        <xdr:cNvPr id="274" name="円/楕円 273"/>
        <xdr:cNvSpPr/>
      </xdr:nvSpPr>
      <xdr:spPr>
        <a:xfrm>
          <a:off x="14732000" y="1002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170197</xdr:rowOff>
    </xdr:from>
    <xdr:ext cx="762000" cy="259045"/>
    <xdr:sp macro="" textlink="">
      <xdr:nvSpPr>
        <xdr:cNvPr id="275" name="テキスト ボックス 274"/>
        <xdr:cNvSpPr txBox="1"/>
      </xdr:nvSpPr>
      <xdr:spPr>
        <a:xfrm>
          <a:off x="14401800" y="1011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76" name="円/楕円 275"/>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77" name="テキスト ボックス 276"/>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156210</xdr:rowOff>
    </xdr:from>
    <xdr:to>
      <xdr:col>19</xdr:col>
      <xdr:colOff>6350</xdr:colOff>
      <xdr:row>56</xdr:row>
      <xdr:rowOff>86360</xdr:rowOff>
    </xdr:to>
    <xdr:sp macro="" textlink="">
      <xdr:nvSpPr>
        <xdr:cNvPr id="278" name="円/楕円 277"/>
        <xdr:cNvSpPr/>
      </xdr:nvSpPr>
      <xdr:spPr>
        <a:xfrm>
          <a:off x="12954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96537</xdr:rowOff>
    </xdr:from>
    <xdr:ext cx="762000" cy="259045"/>
    <xdr:sp macro="" textlink="">
      <xdr:nvSpPr>
        <xdr:cNvPr id="279" name="テキスト ボックス 278"/>
        <xdr:cNvSpPr txBox="1"/>
      </xdr:nvSpPr>
      <xdr:spPr>
        <a:xfrm>
          <a:off x="12623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補助費等については、前年度比０．１ポイント増加の３．５％となったが、類似団体の中でも６位と上位に位置している。</a:t>
          </a:r>
        </a:p>
        <a:p>
          <a:r>
            <a:rPr kumimoji="1" lang="ja-JP" altLang="en-US" sz="1300">
              <a:latin typeface="ＭＳ Ｐゴシック"/>
            </a:rPr>
            <a:t>　これは、他の類似団体とは異なり、直営で消防やごみ焼却施設を運営していることから、広域圏組合等に支出する補助費等がないことによるものと思われる。</a:t>
          </a:r>
        </a:p>
        <a:p>
          <a:r>
            <a:rPr kumimoji="1" lang="ja-JP" altLang="en-US" sz="1300">
              <a:latin typeface="ＭＳ Ｐゴシック"/>
            </a:rPr>
            <a:t>　今後も、この体制を維持しながら、市単独補助金等の見直しを積極的に行う必要がある。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123190</xdr:rowOff>
    </xdr:from>
    <xdr:to>
      <xdr:col>24</xdr:col>
      <xdr:colOff>31750</xdr:colOff>
      <xdr:row>33</xdr:row>
      <xdr:rowOff>127000</xdr:rowOff>
    </xdr:to>
    <xdr:cxnSp macro="">
      <xdr:nvCxnSpPr>
        <xdr:cNvPr id="311" name="直線コネクタ 310"/>
        <xdr:cNvCxnSpPr/>
      </xdr:nvCxnSpPr>
      <xdr:spPr>
        <a:xfrm>
          <a:off x="15671800" y="578104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88900</xdr:rowOff>
    </xdr:from>
    <xdr:to>
      <xdr:col>22</xdr:col>
      <xdr:colOff>565150</xdr:colOff>
      <xdr:row>33</xdr:row>
      <xdr:rowOff>123190</xdr:rowOff>
    </xdr:to>
    <xdr:cxnSp macro="">
      <xdr:nvCxnSpPr>
        <xdr:cNvPr id="314" name="直線コネクタ 313"/>
        <xdr:cNvCxnSpPr/>
      </xdr:nvCxnSpPr>
      <xdr:spPr>
        <a:xfrm>
          <a:off x="14782800" y="57467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88900</xdr:rowOff>
    </xdr:from>
    <xdr:to>
      <xdr:col>21</xdr:col>
      <xdr:colOff>361950</xdr:colOff>
      <xdr:row>33</xdr:row>
      <xdr:rowOff>123190</xdr:rowOff>
    </xdr:to>
    <xdr:cxnSp macro="">
      <xdr:nvCxnSpPr>
        <xdr:cNvPr id="317" name="直線コネクタ 316"/>
        <xdr:cNvCxnSpPr/>
      </xdr:nvCxnSpPr>
      <xdr:spPr>
        <a:xfrm flipV="1">
          <a:off x="13893800" y="57467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123190</xdr:rowOff>
    </xdr:from>
    <xdr:to>
      <xdr:col>20</xdr:col>
      <xdr:colOff>158750</xdr:colOff>
      <xdr:row>33</xdr:row>
      <xdr:rowOff>157480</xdr:rowOff>
    </xdr:to>
    <xdr:cxnSp macro="">
      <xdr:nvCxnSpPr>
        <xdr:cNvPr id="320" name="直線コネクタ 319"/>
        <xdr:cNvCxnSpPr/>
      </xdr:nvCxnSpPr>
      <xdr:spPr>
        <a:xfrm flipV="1">
          <a:off x="13004800" y="57810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101617</xdr:rowOff>
    </xdr:from>
    <xdr:ext cx="762000" cy="259045"/>
    <xdr:sp macro="" textlink="">
      <xdr:nvSpPr>
        <xdr:cNvPr id="324" name="テキスト ボックス 323"/>
        <xdr:cNvSpPr txBox="1"/>
      </xdr:nvSpPr>
      <xdr:spPr>
        <a:xfrm>
          <a:off x="12623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76200</xdr:rowOff>
    </xdr:from>
    <xdr:to>
      <xdr:col>24</xdr:col>
      <xdr:colOff>82550</xdr:colOff>
      <xdr:row>34</xdr:row>
      <xdr:rowOff>6350</xdr:rowOff>
    </xdr:to>
    <xdr:sp macro="" textlink="">
      <xdr:nvSpPr>
        <xdr:cNvPr id="330" name="円/楕円 329"/>
        <xdr:cNvSpPr/>
      </xdr:nvSpPr>
      <xdr:spPr>
        <a:xfrm>
          <a:off x="16459200" y="573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156227</xdr:rowOff>
    </xdr:from>
    <xdr:ext cx="762000" cy="259045"/>
    <xdr:sp macro="" textlink="">
      <xdr:nvSpPr>
        <xdr:cNvPr id="331" name="補助費等該当値テキスト"/>
        <xdr:cNvSpPr txBox="1"/>
      </xdr:nvSpPr>
      <xdr:spPr>
        <a:xfrm>
          <a:off x="16598900" y="5642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72390</xdr:rowOff>
    </xdr:from>
    <xdr:to>
      <xdr:col>22</xdr:col>
      <xdr:colOff>615950</xdr:colOff>
      <xdr:row>34</xdr:row>
      <xdr:rowOff>2540</xdr:rowOff>
    </xdr:to>
    <xdr:sp macro="" textlink="">
      <xdr:nvSpPr>
        <xdr:cNvPr id="332" name="円/楕円 331"/>
        <xdr:cNvSpPr/>
      </xdr:nvSpPr>
      <xdr:spPr>
        <a:xfrm>
          <a:off x="15621000" y="573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12717</xdr:rowOff>
    </xdr:from>
    <xdr:ext cx="736600" cy="259045"/>
    <xdr:sp macro="" textlink="">
      <xdr:nvSpPr>
        <xdr:cNvPr id="333" name="テキスト ボックス 332"/>
        <xdr:cNvSpPr txBox="1"/>
      </xdr:nvSpPr>
      <xdr:spPr>
        <a:xfrm>
          <a:off x="15290800" y="549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38100</xdr:rowOff>
    </xdr:from>
    <xdr:to>
      <xdr:col>21</xdr:col>
      <xdr:colOff>412750</xdr:colOff>
      <xdr:row>33</xdr:row>
      <xdr:rowOff>139700</xdr:rowOff>
    </xdr:to>
    <xdr:sp macro="" textlink="">
      <xdr:nvSpPr>
        <xdr:cNvPr id="334" name="円/楕円 333"/>
        <xdr:cNvSpPr/>
      </xdr:nvSpPr>
      <xdr:spPr>
        <a:xfrm>
          <a:off x="14732000" y="569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149877</xdr:rowOff>
    </xdr:from>
    <xdr:ext cx="762000" cy="259045"/>
    <xdr:sp macro="" textlink="">
      <xdr:nvSpPr>
        <xdr:cNvPr id="335" name="テキスト ボックス 334"/>
        <xdr:cNvSpPr txBox="1"/>
      </xdr:nvSpPr>
      <xdr:spPr>
        <a:xfrm>
          <a:off x="14401800" y="546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72390</xdr:rowOff>
    </xdr:from>
    <xdr:to>
      <xdr:col>20</xdr:col>
      <xdr:colOff>209550</xdr:colOff>
      <xdr:row>34</xdr:row>
      <xdr:rowOff>2540</xdr:rowOff>
    </xdr:to>
    <xdr:sp macro="" textlink="">
      <xdr:nvSpPr>
        <xdr:cNvPr id="336" name="円/楕円 335"/>
        <xdr:cNvSpPr/>
      </xdr:nvSpPr>
      <xdr:spPr>
        <a:xfrm>
          <a:off x="13843000" y="573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12717</xdr:rowOff>
    </xdr:from>
    <xdr:ext cx="762000" cy="259045"/>
    <xdr:sp macro="" textlink="">
      <xdr:nvSpPr>
        <xdr:cNvPr id="337" name="テキスト ボックス 336"/>
        <xdr:cNvSpPr txBox="1"/>
      </xdr:nvSpPr>
      <xdr:spPr>
        <a:xfrm>
          <a:off x="13512800" y="549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106680</xdr:rowOff>
    </xdr:from>
    <xdr:to>
      <xdr:col>19</xdr:col>
      <xdr:colOff>6350</xdr:colOff>
      <xdr:row>34</xdr:row>
      <xdr:rowOff>36830</xdr:rowOff>
    </xdr:to>
    <xdr:sp macro="" textlink="">
      <xdr:nvSpPr>
        <xdr:cNvPr id="338" name="円/楕円 337"/>
        <xdr:cNvSpPr/>
      </xdr:nvSpPr>
      <xdr:spPr>
        <a:xfrm>
          <a:off x="12954000" y="576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47007</xdr:rowOff>
    </xdr:from>
    <xdr:ext cx="762000" cy="259045"/>
    <xdr:sp macro="" textlink="">
      <xdr:nvSpPr>
        <xdr:cNvPr id="339" name="テキスト ボックス 338"/>
        <xdr:cNvSpPr txBox="1"/>
      </xdr:nvSpPr>
      <xdr:spPr>
        <a:xfrm>
          <a:off x="12623800" y="553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比率は連続して類似団体平均を下回る数値で推移しており、今年度は昨年度から１．０ポイント下回る１５．４％であった。</a:t>
          </a:r>
        </a:p>
        <a:p>
          <a:r>
            <a:rPr kumimoji="1" lang="ja-JP" altLang="en-US" sz="1300">
              <a:latin typeface="ＭＳ Ｐゴシック"/>
            </a:rPr>
            <a:t>　これはここ数年、地方債の新規発行額を元金償還額の範囲内とすることにより発行残高の縮減を図っているためであり、地方債元利償還金も順調に減少している。</a:t>
          </a:r>
        </a:p>
        <a:p>
          <a:r>
            <a:rPr kumimoji="1" lang="ja-JP" altLang="en-US" sz="1300">
              <a:latin typeface="ＭＳ Ｐゴシック"/>
            </a:rPr>
            <a:t>　今後も同様の対策を講じることにより、公債費負担の軽減を図っていく。</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115570</xdr:rowOff>
    </xdr:from>
    <xdr:to>
      <xdr:col>7</xdr:col>
      <xdr:colOff>15875</xdr:colOff>
      <xdr:row>74</xdr:row>
      <xdr:rowOff>134620</xdr:rowOff>
    </xdr:to>
    <xdr:cxnSp macro="">
      <xdr:nvCxnSpPr>
        <xdr:cNvPr id="371" name="直線コネクタ 370"/>
        <xdr:cNvCxnSpPr/>
      </xdr:nvCxnSpPr>
      <xdr:spPr>
        <a:xfrm flipV="1">
          <a:off x="3987800" y="1280287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134620</xdr:rowOff>
    </xdr:from>
    <xdr:to>
      <xdr:col>5</xdr:col>
      <xdr:colOff>549275</xdr:colOff>
      <xdr:row>74</xdr:row>
      <xdr:rowOff>144145</xdr:rowOff>
    </xdr:to>
    <xdr:cxnSp macro="">
      <xdr:nvCxnSpPr>
        <xdr:cNvPr id="374" name="直線コネクタ 373"/>
        <xdr:cNvCxnSpPr/>
      </xdr:nvCxnSpPr>
      <xdr:spPr>
        <a:xfrm flipV="1">
          <a:off x="3098800" y="1282192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144145</xdr:rowOff>
    </xdr:from>
    <xdr:to>
      <xdr:col>4</xdr:col>
      <xdr:colOff>346075</xdr:colOff>
      <xdr:row>74</xdr:row>
      <xdr:rowOff>168910</xdr:rowOff>
    </xdr:to>
    <xdr:cxnSp macro="">
      <xdr:nvCxnSpPr>
        <xdr:cNvPr id="377" name="直線コネクタ 376"/>
        <xdr:cNvCxnSpPr/>
      </xdr:nvCxnSpPr>
      <xdr:spPr>
        <a:xfrm flipV="1">
          <a:off x="2209800" y="1283144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168910</xdr:rowOff>
    </xdr:from>
    <xdr:to>
      <xdr:col>3</xdr:col>
      <xdr:colOff>142875</xdr:colOff>
      <xdr:row>74</xdr:row>
      <xdr:rowOff>168910</xdr:rowOff>
    </xdr:to>
    <xdr:cxnSp macro="">
      <xdr:nvCxnSpPr>
        <xdr:cNvPr id="380" name="直線コネクタ 379"/>
        <xdr:cNvCxnSpPr/>
      </xdr:nvCxnSpPr>
      <xdr:spPr>
        <a:xfrm>
          <a:off x="1320800" y="128562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64770</xdr:rowOff>
    </xdr:from>
    <xdr:to>
      <xdr:col>7</xdr:col>
      <xdr:colOff>66675</xdr:colOff>
      <xdr:row>74</xdr:row>
      <xdr:rowOff>166370</xdr:rowOff>
    </xdr:to>
    <xdr:sp macro="" textlink="">
      <xdr:nvSpPr>
        <xdr:cNvPr id="390" name="円/楕円 389"/>
        <xdr:cNvSpPr/>
      </xdr:nvSpPr>
      <xdr:spPr>
        <a:xfrm>
          <a:off x="4775200" y="1275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144797</xdr:rowOff>
    </xdr:from>
    <xdr:ext cx="762000" cy="259045"/>
    <xdr:sp macro="" textlink="">
      <xdr:nvSpPr>
        <xdr:cNvPr id="391" name="公債費該当値テキスト"/>
        <xdr:cNvSpPr txBox="1"/>
      </xdr:nvSpPr>
      <xdr:spPr>
        <a:xfrm>
          <a:off x="4914900" y="12660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83820</xdr:rowOff>
    </xdr:from>
    <xdr:to>
      <xdr:col>5</xdr:col>
      <xdr:colOff>600075</xdr:colOff>
      <xdr:row>75</xdr:row>
      <xdr:rowOff>13970</xdr:rowOff>
    </xdr:to>
    <xdr:sp macro="" textlink="">
      <xdr:nvSpPr>
        <xdr:cNvPr id="392" name="円/楕円 391"/>
        <xdr:cNvSpPr/>
      </xdr:nvSpPr>
      <xdr:spPr>
        <a:xfrm>
          <a:off x="3937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24147</xdr:rowOff>
    </xdr:from>
    <xdr:ext cx="736600" cy="259045"/>
    <xdr:sp macro="" textlink="">
      <xdr:nvSpPr>
        <xdr:cNvPr id="393" name="テキスト ボックス 392"/>
        <xdr:cNvSpPr txBox="1"/>
      </xdr:nvSpPr>
      <xdr:spPr>
        <a:xfrm>
          <a:off x="3606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93345</xdr:rowOff>
    </xdr:from>
    <xdr:to>
      <xdr:col>4</xdr:col>
      <xdr:colOff>396875</xdr:colOff>
      <xdr:row>75</xdr:row>
      <xdr:rowOff>23495</xdr:rowOff>
    </xdr:to>
    <xdr:sp macro="" textlink="">
      <xdr:nvSpPr>
        <xdr:cNvPr id="394" name="円/楕円 393"/>
        <xdr:cNvSpPr/>
      </xdr:nvSpPr>
      <xdr:spPr>
        <a:xfrm>
          <a:off x="3048000" y="1278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33672</xdr:rowOff>
    </xdr:from>
    <xdr:ext cx="762000" cy="259045"/>
    <xdr:sp macro="" textlink="">
      <xdr:nvSpPr>
        <xdr:cNvPr id="395" name="テキスト ボックス 394"/>
        <xdr:cNvSpPr txBox="1"/>
      </xdr:nvSpPr>
      <xdr:spPr>
        <a:xfrm>
          <a:off x="2717800" y="12549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118110</xdr:rowOff>
    </xdr:from>
    <xdr:to>
      <xdr:col>3</xdr:col>
      <xdr:colOff>193675</xdr:colOff>
      <xdr:row>75</xdr:row>
      <xdr:rowOff>48260</xdr:rowOff>
    </xdr:to>
    <xdr:sp macro="" textlink="">
      <xdr:nvSpPr>
        <xdr:cNvPr id="396" name="円/楕円 395"/>
        <xdr:cNvSpPr/>
      </xdr:nvSpPr>
      <xdr:spPr>
        <a:xfrm>
          <a:off x="2159000" y="1280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58437</xdr:rowOff>
    </xdr:from>
    <xdr:ext cx="762000" cy="259045"/>
    <xdr:sp macro="" textlink="">
      <xdr:nvSpPr>
        <xdr:cNvPr id="397" name="テキスト ボックス 396"/>
        <xdr:cNvSpPr txBox="1"/>
      </xdr:nvSpPr>
      <xdr:spPr>
        <a:xfrm>
          <a:off x="1828800" y="1257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118110</xdr:rowOff>
    </xdr:from>
    <xdr:to>
      <xdr:col>1</xdr:col>
      <xdr:colOff>676275</xdr:colOff>
      <xdr:row>75</xdr:row>
      <xdr:rowOff>48260</xdr:rowOff>
    </xdr:to>
    <xdr:sp macro="" textlink="">
      <xdr:nvSpPr>
        <xdr:cNvPr id="398" name="円/楕円 397"/>
        <xdr:cNvSpPr/>
      </xdr:nvSpPr>
      <xdr:spPr>
        <a:xfrm>
          <a:off x="1270000" y="1280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58437</xdr:rowOff>
    </xdr:from>
    <xdr:ext cx="762000" cy="259045"/>
    <xdr:sp macro="" textlink="">
      <xdr:nvSpPr>
        <xdr:cNvPr id="399" name="テキスト ボックス 398"/>
        <xdr:cNvSpPr txBox="1"/>
      </xdr:nvSpPr>
      <xdr:spPr>
        <a:xfrm>
          <a:off x="939800" y="1257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公債費以外の割合については、昨年度より２．１ポイント増加し６４．６％となったが、類似団体平均を５．８ポイント下回っており、類似団体内順位も上位に位置している。</a:t>
          </a:r>
        </a:p>
        <a:p>
          <a:r>
            <a:rPr kumimoji="1" lang="ja-JP" altLang="en-US" sz="1300">
              <a:latin typeface="ＭＳ Ｐゴシック"/>
            </a:rPr>
            <a:t>　ここ数年は、類似団体平均に比べ低く推移しているものの、従来からの取組である職員適正化計画の着実な実行、公共施設の民営化と</a:t>
          </a:r>
          <a:r>
            <a:rPr kumimoji="1" lang="ja-JP" altLang="ja-JP" sz="1300">
              <a:solidFill>
                <a:schemeClr val="dk1"/>
              </a:solidFill>
              <a:effectLst/>
              <a:latin typeface="+mn-lt"/>
              <a:ea typeface="+mn-ea"/>
              <a:cs typeface="+mn-cs"/>
            </a:rPr>
            <a:t>統廃合</a:t>
          </a:r>
          <a:r>
            <a:rPr kumimoji="1" lang="ja-JP" altLang="en-US" sz="1300">
              <a:latin typeface="ＭＳ Ｐゴシック"/>
            </a:rPr>
            <a:t>、費用対効果の低い事務事業の</a:t>
          </a:r>
          <a:r>
            <a:rPr kumimoji="1" lang="ja-JP" altLang="ja-JP" sz="1300">
              <a:solidFill>
                <a:schemeClr val="dk1"/>
              </a:solidFill>
              <a:effectLst/>
              <a:latin typeface="+mn-lt"/>
              <a:ea typeface="+mn-ea"/>
              <a:cs typeface="+mn-cs"/>
            </a:rPr>
            <a:t>見直し</a:t>
          </a:r>
          <a:r>
            <a:rPr kumimoji="1" lang="ja-JP" altLang="en-US" sz="1300">
              <a:latin typeface="ＭＳ Ｐゴシック"/>
            </a:rPr>
            <a:t>など行財政改革の速度の一層の加速化に努める。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127000</xdr:rowOff>
    </xdr:from>
    <xdr:to>
      <xdr:col>24</xdr:col>
      <xdr:colOff>31750</xdr:colOff>
      <xdr:row>76</xdr:row>
      <xdr:rowOff>35561</xdr:rowOff>
    </xdr:to>
    <xdr:cxnSp macro="">
      <xdr:nvCxnSpPr>
        <xdr:cNvPr id="432" name="直線コネクタ 431"/>
        <xdr:cNvCxnSpPr/>
      </xdr:nvCxnSpPr>
      <xdr:spPr>
        <a:xfrm>
          <a:off x="15671800" y="12985750"/>
          <a:ext cx="8382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127000</xdr:rowOff>
    </xdr:from>
    <xdr:to>
      <xdr:col>22</xdr:col>
      <xdr:colOff>565150</xdr:colOff>
      <xdr:row>75</xdr:row>
      <xdr:rowOff>161289</xdr:rowOff>
    </xdr:to>
    <xdr:cxnSp macro="">
      <xdr:nvCxnSpPr>
        <xdr:cNvPr id="435" name="直線コネクタ 434"/>
        <xdr:cNvCxnSpPr/>
      </xdr:nvCxnSpPr>
      <xdr:spPr>
        <a:xfrm flipV="1">
          <a:off x="14782800" y="1298575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161289</xdr:rowOff>
    </xdr:from>
    <xdr:to>
      <xdr:col>21</xdr:col>
      <xdr:colOff>361950</xdr:colOff>
      <xdr:row>75</xdr:row>
      <xdr:rowOff>161289</xdr:rowOff>
    </xdr:to>
    <xdr:cxnSp macro="">
      <xdr:nvCxnSpPr>
        <xdr:cNvPr id="438" name="直線コネクタ 437"/>
        <xdr:cNvCxnSpPr/>
      </xdr:nvCxnSpPr>
      <xdr:spPr>
        <a:xfrm>
          <a:off x="13893800" y="130200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104140</xdr:rowOff>
    </xdr:from>
    <xdr:to>
      <xdr:col>20</xdr:col>
      <xdr:colOff>158750</xdr:colOff>
      <xdr:row>75</xdr:row>
      <xdr:rowOff>161289</xdr:rowOff>
    </xdr:to>
    <xdr:cxnSp macro="">
      <xdr:nvCxnSpPr>
        <xdr:cNvPr id="441" name="直線コネクタ 440"/>
        <xdr:cNvCxnSpPr/>
      </xdr:nvCxnSpPr>
      <xdr:spPr>
        <a:xfrm>
          <a:off x="13004800" y="12962890"/>
          <a:ext cx="889000" cy="57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45" name="テキスト ボックス 444"/>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156211</xdr:rowOff>
    </xdr:from>
    <xdr:to>
      <xdr:col>24</xdr:col>
      <xdr:colOff>82550</xdr:colOff>
      <xdr:row>76</xdr:row>
      <xdr:rowOff>86361</xdr:rowOff>
    </xdr:to>
    <xdr:sp macro="" textlink="">
      <xdr:nvSpPr>
        <xdr:cNvPr id="451" name="円/楕円 450"/>
        <xdr:cNvSpPr/>
      </xdr:nvSpPr>
      <xdr:spPr>
        <a:xfrm>
          <a:off x="164592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1287</xdr:rowOff>
    </xdr:from>
    <xdr:ext cx="762000" cy="259045"/>
    <xdr:sp macro="" textlink="">
      <xdr:nvSpPr>
        <xdr:cNvPr id="452" name="公債費以外該当値テキスト"/>
        <xdr:cNvSpPr txBox="1"/>
      </xdr:nvSpPr>
      <xdr:spPr>
        <a:xfrm>
          <a:off x="165989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76200</xdr:rowOff>
    </xdr:from>
    <xdr:to>
      <xdr:col>22</xdr:col>
      <xdr:colOff>615950</xdr:colOff>
      <xdr:row>76</xdr:row>
      <xdr:rowOff>6350</xdr:rowOff>
    </xdr:to>
    <xdr:sp macro="" textlink="">
      <xdr:nvSpPr>
        <xdr:cNvPr id="453" name="円/楕円 452"/>
        <xdr:cNvSpPr/>
      </xdr:nvSpPr>
      <xdr:spPr>
        <a:xfrm>
          <a:off x="15621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16527</xdr:rowOff>
    </xdr:from>
    <xdr:ext cx="736600" cy="259045"/>
    <xdr:sp macro="" textlink="">
      <xdr:nvSpPr>
        <xdr:cNvPr id="454" name="テキスト ボックス 453"/>
        <xdr:cNvSpPr txBox="1"/>
      </xdr:nvSpPr>
      <xdr:spPr>
        <a:xfrm>
          <a:off x="15290800" y="1270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110490</xdr:rowOff>
    </xdr:from>
    <xdr:to>
      <xdr:col>21</xdr:col>
      <xdr:colOff>412750</xdr:colOff>
      <xdr:row>76</xdr:row>
      <xdr:rowOff>40639</xdr:rowOff>
    </xdr:to>
    <xdr:sp macro="" textlink="">
      <xdr:nvSpPr>
        <xdr:cNvPr id="455" name="円/楕円 454"/>
        <xdr:cNvSpPr/>
      </xdr:nvSpPr>
      <xdr:spPr>
        <a:xfrm>
          <a:off x="14732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50817</xdr:rowOff>
    </xdr:from>
    <xdr:ext cx="762000" cy="259045"/>
    <xdr:sp macro="" textlink="">
      <xdr:nvSpPr>
        <xdr:cNvPr id="456" name="テキスト ボックス 455"/>
        <xdr:cNvSpPr txBox="1"/>
      </xdr:nvSpPr>
      <xdr:spPr>
        <a:xfrm>
          <a:off x="14401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110490</xdr:rowOff>
    </xdr:from>
    <xdr:to>
      <xdr:col>20</xdr:col>
      <xdr:colOff>209550</xdr:colOff>
      <xdr:row>76</xdr:row>
      <xdr:rowOff>40639</xdr:rowOff>
    </xdr:to>
    <xdr:sp macro="" textlink="">
      <xdr:nvSpPr>
        <xdr:cNvPr id="457" name="円/楕円 456"/>
        <xdr:cNvSpPr/>
      </xdr:nvSpPr>
      <xdr:spPr>
        <a:xfrm>
          <a:off x="13843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50817</xdr:rowOff>
    </xdr:from>
    <xdr:ext cx="762000" cy="259045"/>
    <xdr:sp macro="" textlink="">
      <xdr:nvSpPr>
        <xdr:cNvPr id="458" name="テキスト ボックス 457"/>
        <xdr:cNvSpPr txBox="1"/>
      </xdr:nvSpPr>
      <xdr:spPr>
        <a:xfrm>
          <a:off x="13512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59" name="円/楕円 458"/>
        <xdr:cNvSpPr/>
      </xdr:nvSpPr>
      <xdr:spPr>
        <a:xfrm>
          <a:off x="12954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165117</xdr:rowOff>
    </xdr:from>
    <xdr:ext cx="762000" cy="259045"/>
    <xdr:sp macro="" textlink="">
      <xdr:nvSpPr>
        <xdr:cNvPr id="460" name="テキスト ボックス 459"/>
        <xdr:cNvSpPr txBox="1"/>
      </xdr:nvSpPr>
      <xdr:spPr>
        <a:xfrm>
          <a:off x="12623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秋田県北秋田市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10655</xdr:rowOff>
    </xdr:from>
    <xdr:to>
      <xdr:col>4</xdr:col>
      <xdr:colOff>1117600</xdr:colOff>
      <xdr:row>16</xdr:row>
      <xdr:rowOff>18694</xdr:rowOff>
    </xdr:to>
    <xdr:cxnSp macro="">
      <xdr:nvCxnSpPr>
        <xdr:cNvPr id="50" name="直線コネクタ 49"/>
        <xdr:cNvCxnSpPr/>
      </xdr:nvCxnSpPr>
      <xdr:spPr bwMode="auto">
        <a:xfrm>
          <a:off x="5003800" y="2801480"/>
          <a:ext cx="647700" cy="8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123927</xdr:rowOff>
    </xdr:from>
    <xdr:to>
      <xdr:col>4</xdr:col>
      <xdr:colOff>469900</xdr:colOff>
      <xdr:row>16</xdr:row>
      <xdr:rowOff>10655</xdr:rowOff>
    </xdr:to>
    <xdr:cxnSp macro="">
      <xdr:nvCxnSpPr>
        <xdr:cNvPr id="53" name="直線コネクタ 52"/>
        <xdr:cNvCxnSpPr/>
      </xdr:nvCxnSpPr>
      <xdr:spPr bwMode="auto">
        <a:xfrm>
          <a:off x="4305300" y="2743302"/>
          <a:ext cx="698500" cy="581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66637</xdr:rowOff>
    </xdr:from>
    <xdr:to>
      <xdr:col>3</xdr:col>
      <xdr:colOff>904875</xdr:colOff>
      <xdr:row>15</xdr:row>
      <xdr:rowOff>123927</xdr:rowOff>
    </xdr:to>
    <xdr:cxnSp macro="">
      <xdr:nvCxnSpPr>
        <xdr:cNvPr id="56" name="直線コネクタ 55"/>
        <xdr:cNvCxnSpPr/>
      </xdr:nvCxnSpPr>
      <xdr:spPr bwMode="auto">
        <a:xfrm>
          <a:off x="3606800" y="2686012"/>
          <a:ext cx="698500" cy="572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50749</xdr:rowOff>
    </xdr:from>
    <xdr:to>
      <xdr:col>3</xdr:col>
      <xdr:colOff>206375</xdr:colOff>
      <xdr:row>15</xdr:row>
      <xdr:rowOff>66637</xdr:rowOff>
    </xdr:to>
    <xdr:cxnSp macro="">
      <xdr:nvCxnSpPr>
        <xdr:cNvPr id="59" name="直線コネクタ 58"/>
        <xdr:cNvCxnSpPr/>
      </xdr:nvCxnSpPr>
      <xdr:spPr bwMode="auto">
        <a:xfrm>
          <a:off x="2908300" y="2670124"/>
          <a:ext cx="698500" cy="158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139344</xdr:rowOff>
    </xdr:from>
    <xdr:to>
      <xdr:col>5</xdr:col>
      <xdr:colOff>34925</xdr:colOff>
      <xdr:row>16</xdr:row>
      <xdr:rowOff>69494</xdr:rowOff>
    </xdr:to>
    <xdr:sp macro="" textlink="">
      <xdr:nvSpPr>
        <xdr:cNvPr id="69" name="円/楕円 68"/>
        <xdr:cNvSpPr/>
      </xdr:nvSpPr>
      <xdr:spPr bwMode="auto">
        <a:xfrm>
          <a:off x="5600700" y="27587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155871</xdr:rowOff>
    </xdr:from>
    <xdr:ext cx="762000" cy="259045"/>
    <xdr:sp macro="" textlink="">
      <xdr:nvSpPr>
        <xdr:cNvPr id="70" name="人口1人当たり決算額の推移該当値テキスト130"/>
        <xdr:cNvSpPr txBox="1"/>
      </xdr:nvSpPr>
      <xdr:spPr>
        <a:xfrm>
          <a:off x="5740400" y="2603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118,778</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131305</xdr:rowOff>
    </xdr:from>
    <xdr:to>
      <xdr:col>4</xdr:col>
      <xdr:colOff>520700</xdr:colOff>
      <xdr:row>16</xdr:row>
      <xdr:rowOff>61455</xdr:rowOff>
    </xdr:to>
    <xdr:sp macro="" textlink="">
      <xdr:nvSpPr>
        <xdr:cNvPr id="71" name="円/楕円 70"/>
        <xdr:cNvSpPr/>
      </xdr:nvSpPr>
      <xdr:spPr bwMode="auto">
        <a:xfrm>
          <a:off x="4953000" y="2750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71632</xdr:rowOff>
    </xdr:from>
    <xdr:ext cx="736600" cy="259045"/>
    <xdr:sp macro="" textlink="">
      <xdr:nvSpPr>
        <xdr:cNvPr id="72" name="テキスト ボックス 71"/>
        <xdr:cNvSpPr txBox="1"/>
      </xdr:nvSpPr>
      <xdr:spPr>
        <a:xfrm>
          <a:off x="4622800" y="251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119,411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73127</xdr:rowOff>
    </xdr:from>
    <xdr:to>
      <xdr:col>3</xdr:col>
      <xdr:colOff>955675</xdr:colOff>
      <xdr:row>16</xdr:row>
      <xdr:rowOff>3277</xdr:rowOff>
    </xdr:to>
    <xdr:sp macro="" textlink="">
      <xdr:nvSpPr>
        <xdr:cNvPr id="73" name="円/楕円 72"/>
        <xdr:cNvSpPr/>
      </xdr:nvSpPr>
      <xdr:spPr bwMode="auto">
        <a:xfrm>
          <a:off x="4254500" y="26925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13454</xdr:rowOff>
    </xdr:from>
    <xdr:ext cx="762000" cy="259045"/>
    <xdr:sp macro="" textlink="">
      <xdr:nvSpPr>
        <xdr:cNvPr id="74" name="テキスト ボックス 73"/>
        <xdr:cNvSpPr txBox="1"/>
      </xdr:nvSpPr>
      <xdr:spPr>
        <a:xfrm>
          <a:off x="3924300" y="2461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123,992</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15837</xdr:rowOff>
    </xdr:from>
    <xdr:to>
      <xdr:col>3</xdr:col>
      <xdr:colOff>257175</xdr:colOff>
      <xdr:row>15</xdr:row>
      <xdr:rowOff>117437</xdr:rowOff>
    </xdr:to>
    <xdr:sp macro="" textlink="">
      <xdr:nvSpPr>
        <xdr:cNvPr id="75" name="円/楕円 74"/>
        <xdr:cNvSpPr/>
      </xdr:nvSpPr>
      <xdr:spPr bwMode="auto">
        <a:xfrm>
          <a:off x="3556000" y="2635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127614</xdr:rowOff>
    </xdr:from>
    <xdr:ext cx="762000" cy="259045"/>
    <xdr:sp macro="" textlink="">
      <xdr:nvSpPr>
        <xdr:cNvPr id="76" name="テキスト ボックス 75"/>
        <xdr:cNvSpPr txBox="1"/>
      </xdr:nvSpPr>
      <xdr:spPr>
        <a:xfrm>
          <a:off x="3225800" y="240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128,503</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171399</xdr:rowOff>
    </xdr:from>
    <xdr:to>
      <xdr:col>2</xdr:col>
      <xdr:colOff>692150</xdr:colOff>
      <xdr:row>15</xdr:row>
      <xdr:rowOff>101549</xdr:rowOff>
    </xdr:to>
    <xdr:sp macro="" textlink="">
      <xdr:nvSpPr>
        <xdr:cNvPr id="77" name="円/楕円 76"/>
        <xdr:cNvSpPr/>
      </xdr:nvSpPr>
      <xdr:spPr bwMode="auto">
        <a:xfrm>
          <a:off x="2857500" y="26193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111726</xdr:rowOff>
    </xdr:from>
    <xdr:ext cx="762000" cy="259045"/>
    <xdr:sp macro="" textlink="">
      <xdr:nvSpPr>
        <xdr:cNvPr id="78" name="テキスト ボックス 77"/>
        <xdr:cNvSpPr txBox="1"/>
      </xdr:nvSpPr>
      <xdr:spPr>
        <a:xfrm>
          <a:off x="2527300" y="2388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129,754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291878</xdr:rowOff>
    </xdr:from>
    <xdr:to>
      <xdr:col>4</xdr:col>
      <xdr:colOff>1117600</xdr:colOff>
      <xdr:row>37</xdr:row>
      <xdr:rowOff>307731</xdr:rowOff>
    </xdr:to>
    <xdr:cxnSp macro="">
      <xdr:nvCxnSpPr>
        <xdr:cNvPr id="112" name="直線コネクタ 111"/>
        <xdr:cNvCxnSpPr/>
      </xdr:nvCxnSpPr>
      <xdr:spPr bwMode="auto">
        <a:xfrm>
          <a:off x="5003800" y="7416578"/>
          <a:ext cx="647700" cy="158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292509</xdr:rowOff>
    </xdr:from>
    <xdr:ext cx="762000" cy="259045"/>
    <xdr:sp macro="" textlink="">
      <xdr:nvSpPr>
        <xdr:cNvPr id="113" name="人口1人当たり決算額の推移平均値テキスト445"/>
        <xdr:cNvSpPr txBox="1"/>
      </xdr:nvSpPr>
      <xdr:spPr>
        <a:xfrm>
          <a:off x="5740400" y="7417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291878</xdr:rowOff>
    </xdr:from>
    <xdr:to>
      <xdr:col>4</xdr:col>
      <xdr:colOff>469900</xdr:colOff>
      <xdr:row>37</xdr:row>
      <xdr:rowOff>293409</xdr:rowOff>
    </xdr:to>
    <xdr:cxnSp macro="">
      <xdr:nvCxnSpPr>
        <xdr:cNvPr id="115" name="直線コネクタ 114"/>
        <xdr:cNvCxnSpPr/>
      </xdr:nvCxnSpPr>
      <xdr:spPr bwMode="auto">
        <a:xfrm flipV="1">
          <a:off x="4305300" y="7416578"/>
          <a:ext cx="698500" cy="15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251442</xdr:rowOff>
    </xdr:from>
    <xdr:to>
      <xdr:col>3</xdr:col>
      <xdr:colOff>904875</xdr:colOff>
      <xdr:row>37</xdr:row>
      <xdr:rowOff>293409</xdr:rowOff>
    </xdr:to>
    <xdr:cxnSp macro="">
      <xdr:nvCxnSpPr>
        <xdr:cNvPr id="118" name="直線コネクタ 117"/>
        <xdr:cNvCxnSpPr/>
      </xdr:nvCxnSpPr>
      <xdr:spPr bwMode="auto">
        <a:xfrm>
          <a:off x="3606800" y="7376142"/>
          <a:ext cx="698500" cy="419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251396</xdr:rowOff>
    </xdr:from>
    <xdr:to>
      <xdr:col>3</xdr:col>
      <xdr:colOff>206375</xdr:colOff>
      <xdr:row>37</xdr:row>
      <xdr:rowOff>251442</xdr:rowOff>
    </xdr:to>
    <xdr:cxnSp macro="">
      <xdr:nvCxnSpPr>
        <xdr:cNvPr id="121" name="直線コネクタ 120"/>
        <xdr:cNvCxnSpPr/>
      </xdr:nvCxnSpPr>
      <xdr:spPr bwMode="auto">
        <a:xfrm>
          <a:off x="2908300" y="7376096"/>
          <a:ext cx="698500" cy="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333319</xdr:rowOff>
    </xdr:from>
    <xdr:ext cx="762000" cy="259045"/>
    <xdr:sp macro="" textlink="">
      <xdr:nvSpPr>
        <xdr:cNvPr id="125" name="テキスト ボックス 124"/>
        <xdr:cNvSpPr txBox="1"/>
      </xdr:nvSpPr>
      <xdr:spPr>
        <a:xfrm>
          <a:off x="25273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256931</xdr:rowOff>
    </xdr:from>
    <xdr:to>
      <xdr:col>5</xdr:col>
      <xdr:colOff>34925</xdr:colOff>
      <xdr:row>38</xdr:row>
      <xdr:rowOff>15631</xdr:rowOff>
    </xdr:to>
    <xdr:sp macro="" textlink="">
      <xdr:nvSpPr>
        <xdr:cNvPr id="131" name="円/楕円 130"/>
        <xdr:cNvSpPr/>
      </xdr:nvSpPr>
      <xdr:spPr bwMode="auto">
        <a:xfrm>
          <a:off x="5600700" y="73816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102008</xdr:rowOff>
    </xdr:from>
    <xdr:ext cx="762000" cy="259045"/>
    <xdr:sp macro="" textlink="">
      <xdr:nvSpPr>
        <xdr:cNvPr id="132" name="人口1人当たり決算額の推移該当値テキスト445"/>
        <xdr:cNvSpPr txBox="1"/>
      </xdr:nvSpPr>
      <xdr:spPr>
        <a:xfrm>
          <a:off x="5740400" y="7226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32,564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241078</xdr:rowOff>
    </xdr:from>
    <xdr:to>
      <xdr:col>4</xdr:col>
      <xdr:colOff>520700</xdr:colOff>
      <xdr:row>37</xdr:row>
      <xdr:rowOff>342678</xdr:rowOff>
    </xdr:to>
    <xdr:sp macro="" textlink="">
      <xdr:nvSpPr>
        <xdr:cNvPr id="133" name="円/楕円 132"/>
        <xdr:cNvSpPr/>
      </xdr:nvSpPr>
      <xdr:spPr bwMode="auto">
        <a:xfrm>
          <a:off x="4953000" y="73657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9955</xdr:rowOff>
    </xdr:from>
    <xdr:ext cx="736600" cy="259045"/>
    <xdr:sp macro="" textlink="">
      <xdr:nvSpPr>
        <xdr:cNvPr id="134" name="テキスト ボックス 133"/>
        <xdr:cNvSpPr txBox="1"/>
      </xdr:nvSpPr>
      <xdr:spPr>
        <a:xfrm>
          <a:off x="4622800" y="7134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36,725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242609</xdr:rowOff>
    </xdr:from>
    <xdr:to>
      <xdr:col>3</xdr:col>
      <xdr:colOff>955675</xdr:colOff>
      <xdr:row>38</xdr:row>
      <xdr:rowOff>1309</xdr:rowOff>
    </xdr:to>
    <xdr:sp macro="" textlink="">
      <xdr:nvSpPr>
        <xdr:cNvPr id="135" name="円/楕円 134"/>
        <xdr:cNvSpPr/>
      </xdr:nvSpPr>
      <xdr:spPr bwMode="auto">
        <a:xfrm>
          <a:off x="4254500" y="7367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11486</xdr:rowOff>
    </xdr:from>
    <xdr:ext cx="762000" cy="259045"/>
    <xdr:sp macro="" textlink="">
      <xdr:nvSpPr>
        <xdr:cNvPr id="136" name="テキスト ボックス 135"/>
        <xdr:cNvSpPr txBox="1"/>
      </xdr:nvSpPr>
      <xdr:spPr>
        <a:xfrm>
          <a:off x="3924300" y="7136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36,323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200642</xdr:rowOff>
    </xdr:from>
    <xdr:to>
      <xdr:col>3</xdr:col>
      <xdr:colOff>257175</xdr:colOff>
      <xdr:row>37</xdr:row>
      <xdr:rowOff>302242</xdr:rowOff>
    </xdr:to>
    <xdr:sp macro="" textlink="">
      <xdr:nvSpPr>
        <xdr:cNvPr id="137" name="円/楕円 136"/>
        <xdr:cNvSpPr/>
      </xdr:nvSpPr>
      <xdr:spPr bwMode="auto">
        <a:xfrm>
          <a:off x="3556000" y="73253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140969</xdr:rowOff>
    </xdr:from>
    <xdr:ext cx="762000" cy="259045"/>
    <xdr:sp macro="" textlink="">
      <xdr:nvSpPr>
        <xdr:cNvPr id="138" name="テキスト ボックス 137"/>
        <xdr:cNvSpPr txBox="1"/>
      </xdr:nvSpPr>
      <xdr:spPr>
        <a:xfrm>
          <a:off x="3225800" y="7094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47,338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200596</xdr:rowOff>
    </xdr:from>
    <xdr:to>
      <xdr:col>2</xdr:col>
      <xdr:colOff>692150</xdr:colOff>
      <xdr:row>37</xdr:row>
      <xdr:rowOff>302196</xdr:rowOff>
    </xdr:to>
    <xdr:sp macro="" textlink="">
      <xdr:nvSpPr>
        <xdr:cNvPr id="139" name="円/楕円 138"/>
        <xdr:cNvSpPr/>
      </xdr:nvSpPr>
      <xdr:spPr bwMode="auto">
        <a:xfrm>
          <a:off x="2857500" y="73252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140923</xdr:rowOff>
    </xdr:from>
    <xdr:ext cx="762000" cy="259045"/>
    <xdr:sp macro="" textlink="">
      <xdr:nvSpPr>
        <xdr:cNvPr id="140" name="テキスト ボックス 139"/>
        <xdr:cNvSpPr txBox="1"/>
      </xdr:nvSpPr>
      <xdr:spPr>
        <a:xfrm>
          <a:off x="2527300" y="709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47,350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秋田県北秋田市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○財政調整基金残高</a:t>
          </a:r>
        </a:p>
        <a:p>
          <a:r>
            <a:rPr kumimoji="1" lang="ja-JP" altLang="en-US" sz="1200">
              <a:latin typeface="ＭＳ ゴシック" pitchFamily="49" charset="-128"/>
              <a:ea typeface="ＭＳ ゴシック" pitchFamily="49" charset="-128"/>
            </a:rPr>
            <a:t>　公債費負担の上昇を抑制するため、普通建設事業費の財源として基金を取り崩したため、昨年度より基金残高が減少した。</a:t>
          </a:r>
        </a:p>
        <a:p>
          <a:r>
            <a:rPr kumimoji="1" lang="ja-JP" altLang="en-US" sz="1200">
              <a:latin typeface="ＭＳ ゴシック" pitchFamily="49" charset="-128"/>
              <a:ea typeface="ＭＳ ゴシック" pitchFamily="49" charset="-128"/>
            </a:rPr>
            <a:t>○実質収支額</a:t>
          </a:r>
        </a:p>
        <a:p>
          <a:r>
            <a:rPr kumimoji="1" lang="ja-JP" altLang="en-US" sz="1200">
              <a:latin typeface="ＭＳ ゴシック" pitchFamily="49" charset="-128"/>
              <a:ea typeface="ＭＳ ゴシック" pitchFamily="49" charset="-128"/>
            </a:rPr>
            <a:t>　実質収支額は、翌年度に繰り越すべき財源の増加により減少しており、実質収支比率についても</a:t>
          </a:r>
          <a:r>
            <a:rPr kumimoji="1" lang="en-US" altLang="ja-JP" sz="1200">
              <a:latin typeface="ＭＳ ゴシック" pitchFamily="49" charset="-128"/>
              <a:ea typeface="ＭＳ ゴシック" pitchFamily="49" charset="-128"/>
            </a:rPr>
            <a:t>0.05</a:t>
          </a:r>
          <a:r>
            <a:rPr kumimoji="1" lang="ja-JP" altLang="en-US" sz="1200">
              <a:latin typeface="ＭＳ ゴシック" pitchFamily="49" charset="-128"/>
              <a:ea typeface="ＭＳ ゴシック" pitchFamily="49" charset="-128"/>
            </a:rPr>
            <a:t>ポイント減の</a:t>
          </a:r>
          <a:r>
            <a:rPr kumimoji="1" lang="en-US" altLang="ja-JP" sz="1200">
              <a:latin typeface="ＭＳ ゴシック" pitchFamily="49" charset="-128"/>
              <a:ea typeface="ＭＳ ゴシック" pitchFamily="49" charset="-128"/>
            </a:rPr>
            <a:t>3.19</a:t>
          </a:r>
          <a:r>
            <a:rPr kumimoji="1" lang="ja-JP" altLang="en-US" sz="1200">
              <a:latin typeface="ＭＳ ゴシック" pitchFamily="49" charset="-128"/>
              <a:ea typeface="ＭＳ ゴシック" pitchFamily="49" charset="-128"/>
            </a:rPr>
            <a:t>％となった。</a:t>
          </a:r>
        </a:p>
        <a:p>
          <a:r>
            <a:rPr kumimoji="1" lang="ja-JP" altLang="en-US" sz="1200">
              <a:latin typeface="ＭＳ ゴシック" pitchFamily="49" charset="-128"/>
              <a:ea typeface="ＭＳ ゴシック" pitchFamily="49" charset="-128"/>
            </a:rPr>
            <a:t>○実質単年度収支</a:t>
          </a:r>
        </a:p>
        <a:p>
          <a:r>
            <a:rPr kumimoji="1" lang="ja-JP" altLang="en-US" sz="1200">
              <a:latin typeface="ＭＳ ゴシック" pitchFamily="49" charset="-128"/>
              <a:ea typeface="ＭＳ ゴシック" pitchFamily="49" charset="-128"/>
            </a:rPr>
            <a:t>　基金積立金の減及び積立金取り崩し額の増により、標準財政規模比については前年度比</a:t>
          </a:r>
          <a:r>
            <a:rPr kumimoji="1" lang="en-US" altLang="ja-JP" sz="1200">
              <a:latin typeface="ＭＳ ゴシック" pitchFamily="49" charset="-128"/>
              <a:ea typeface="ＭＳ ゴシック" pitchFamily="49" charset="-128"/>
            </a:rPr>
            <a:t>10.4</a:t>
          </a:r>
          <a:r>
            <a:rPr kumimoji="1" lang="ja-JP" altLang="en-US" sz="1200">
              <a:latin typeface="ＭＳ ゴシック" pitchFamily="49" charset="-128"/>
              <a:ea typeface="ＭＳ ゴシック" pitchFamily="49" charset="-128"/>
            </a:rPr>
            <a:t>ポイント減の▲</a:t>
          </a:r>
          <a:r>
            <a:rPr kumimoji="1" lang="en-US" altLang="ja-JP" sz="1200">
              <a:latin typeface="ＭＳ ゴシック" pitchFamily="49" charset="-128"/>
              <a:ea typeface="ＭＳ ゴシック" pitchFamily="49" charset="-128"/>
            </a:rPr>
            <a:t>4.31</a:t>
          </a:r>
          <a:r>
            <a:rPr kumimoji="1" lang="ja-JP" altLang="en-US" sz="1200">
              <a:latin typeface="ＭＳ ゴシック" pitchFamily="49" charset="-128"/>
              <a:ea typeface="ＭＳ ゴシック" pitchFamily="49" charset="-128"/>
            </a:rPr>
            <a:t>％となった。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秋田県北秋田市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○現状</a:t>
          </a:r>
        </a:p>
        <a:p>
          <a:r>
            <a:rPr kumimoji="1" lang="ja-JP" altLang="en-US" sz="1400">
              <a:latin typeface="ＭＳ ゴシック" pitchFamily="49" charset="-128"/>
              <a:ea typeface="ＭＳ ゴシック" pitchFamily="49" charset="-128"/>
            </a:rPr>
            <a:t>　２２年度以降は、一般会計をはじめ、すべての特別会計で赤字が</a:t>
          </a:r>
        </a:p>
        <a:p>
          <a:r>
            <a:rPr kumimoji="1" lang="ja-JP" altLang="en-US" sz="1400">
              <a:latin typeface="ＭＳ ゴシック" pitchFamily="49" charset="-128"/>
              <a:ea typeface="ＭＳ ゴシック" pitchFamily="49" charset="-128"/>
            </a:rPr>
            <a:t>　生じていない。</a:t>
          </a:r>
        </a:p>
        <a:p>
          <a:r>
            <a:rPr kumimoji="1" lang="ja-JP" altLang="en-US" sz="1400">
              <a:latin typeface="ＭＳ ゴシック" pitchFamily="49" charset="-128"/>
              <a:ea typeface="ＭＳ ゴシック" pitchFamily="49" charset="-128"/>
            </a:rPr>
            <a:t>○今後の対応</a:t>
          </a:r>
        </a:p>
        <a:p>
          <a:r>
            <a:rPr kumimoji="1" lang="ja-JP" altLang="en-US" sz="1400">
              <a:latin typeface="ＭＳ ゴシック" pitchFamily="49" charset="-128"/>
              <a:ea typeface="ＭＳ ゴシック" pitchFamily="49" charset="-128"/>
            </a:rPr>
            <a:t>　各会計で適正な財政運営、企業運営を図っていく。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秋田県北秋田市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○元利償還金</a:t>
          </a:r>
        </a:p>
        <a:p>
          <a:r>
            <a:rPr kumimoji="1" lang="ja-JP" altLang="en-US" sz="1300">
              <a:latin typeface="ＭＳ ゴシック" pitchFamily="49" charset="-128"/>
              <a:ea typeface="ＭＳ ゴシック" pitchFamily="49" charset="-128"/>
            </a:rPr>
            <a:t>　新規地方債発行の制限を行うことにより地方債残高の抑制を図っており、残高の減とともに償還金も減となっている。今後は繰上償還の実施等、更なる改善を図る。</a:t>
          </a:r>
        </a:p>
        <a:p>
          <a:r>
            <a:rPr kumimoji="1" lang="ja-JP" altLang="en-US" sz="1300">
              <a:latin typeface="ＭＳ ゴシック" pitchFamily="49" charset="-128"/>
              <a:ea typeface="ＭＳ ゴシック" pitchFamily="49" charset="-128"/>
            </a:rPr>
            <a:t>○公営企業債の元利償還金に対する繰入金</a:t>
          </a:r>
        </a:p>
        <a:p>
          <a:r>
            <a:rPr kumimoji="1" lang="ja-JP" altLang="en-US" sz="1300">
              <a:latin typeface="ＭＳ ゴシック" pitchFamily="49" charset="-128"/>
              <a:ea typeface="ＭＳ ゴシック" pitchFamily="49" charset="-128"/>
            </a:rPr>
            <a:t>　施設建設事業が増加したため、今後も増加が見込まれるが、料金体系の見直しを図り、繰入金の抑制に努める。</a:t>
          </a:r>
        </a:p>
        <a:p>
          <a:r>
            <a:rPr kumimoji="1" lang="ja-JP" altLang="en-US" sz="1300">
              <a:latin typeface="ＭＳ ゴシック" pitchFamily="49" charset="-128"/>
              <a:ea typeface="ＭＳ ゴシック" pitchFamily="49" charset="-128"/>
            </a:rPr>
            <a:t>○今後の対応</a:t>
          </a:r>
        </a:p>
        <a:p>
          <a:r>
            <a:rPr kumimoji="1" lang="ja-JP" altLang="en-US" sz="1300">
              <a:latin typeface="ＭＳ ゴシック" pitchFamily="49" charset="-128"/>
              <a:ea typeface="ＭＳ ゴシック" pitchFamily="49" charset="-128"/>
            </a:rPr>
            <a:t>　引き続き地方債発行額を適正規模とするとともに、実質公債費比率の更なる改善を図る。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秋田県北秋田市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○一般会計等に係る地方債の現在高</a:t>
          </a:r>
        </a:p>
        <a:p>
          <a:r>
            <a:rPr kumimoji="1" lang="ja-JP" altLang="en-US" sz="1400">
              <a:latin typeface="ＭＳ ゴシック" pitchFamily="49" charset="-128"/>
              <a:ea typeface="ＭＳ ゴシック" pitchFamily="49" charset="-128"/>
            </a:rPr>
            <a:t>　繰上償還の実施や新規地方債発行の制限により地方債残高の抑制を図っており、年々減少していたが、２５年度以降は大型建設事業により残高は増加する見込みである。</a:t>
          </a:r>
        </a:p>
        <a:p>
          <a:r>
            <a:rPr kumimoji="1" lang="ja-JP" altLang="en-US" sz="1400">
              <a:latin typeface="ＭＳ ゴシック" pitchFamily="49" charset="-128"/>
              <a:ea typeface="ＭＳ ゴシック" pitchFamily="49" charset="-128"/>
            </a:rPr>
            <a:t>○組合等負担等見込額</a:t>
          </a:r>
        </a:p>
        <a:p>
          <a:r>
            <a:rPr kumimoji="1" lang="ja-JP" altLang="en-US" sz="1400">
              <a:latin typeface="ＭＳ ゴシック" pitchFamily="49" charset="-128"/>
              <a:ea typeface="ＭＳ ゴシック" pitchFamily="49" charset="-128"/>
            </a:rPr>
            <a:t>　２３年度の一部事務組合（北秋田市上小阿仁村病院組合）の解散により、組合等負担等見込額は大幅減となっており、今後も増える見込みはない。</a:t>
          </a:r>
        </a:p>
        <a:p>
          <a:r>
            <a:rPr kumimoji="1" lang="ja-JP" altLang="en-US" sz="1400">
              <a:latin typeface="ＭＳ ゴシック" pitchFamily="49" charset="-128"/>
              <a:ea typeface="ＭＳ ゴシック" pitchFamily="49" charset="-128"/>
            </a:rPr>
            <a:t>○退職手当負担見込額</a:t>
          </a:r>
        </a:p>
        <a:p>
          <a:r>
            <a:rPr kumimoji="1" lang="ja-JP" altLang="en-US" sz="1400">
              <a:latin typeface="ＭＳ ゴシック" pitchFamily="49" charset="-128"/>
              <a:ea typeface="ＭＳ ゴシック" pitchFamily="49" charset="-128"/>
            </a:rPr>
            <a:t>　職員の定員適正化計画等の推進等により、見込額は年々減少している。</a:t>
          </a: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27225469</v>
      </c>
      <c r="BO4" s="349"/>
      <c r="BP4" s="349"/>
      <c r="BQ4" s="349"/>
      <c r="BR4" s="349"/>
      <c r="BS4" s="349"/>
      <c r="BT4" s="349"/>
      <c r="BU4" s="350"/>
      <c r="BV4" s="348">
        <v>24420603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3.2</v>
      </c>
      <c r="CU4" s="355"/>
      <c r="CV4" s="355"/>
      <c r="CW4" s="355"/>
      <c r="CX4" s="355"/>
      <c r="CY4" s="355"/>
      <c r="CZ4" s="355"/>
      <c r="DA4" s="356"/>
      <c r="DB4" s="354">
        <v>3.2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26298924</v>
      </c>
      <c r="BO5" s="386"/>
      <c r="BP5" s="386"/>
      <c r="BQ5" s="386"/>
      <c r="BR5" s="386"/>
      <c r="BS5" s="386"/>
      <c r="BT5" s="386"/>
      <c r="BU5" s="387"/>
      <c r="BV5" s="385">
        <v>23851459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80</v>
      </c>
      <c r="CU5" s="383"/>
      <c r="CV5" s="383"/>
      <c r="CW5" s="383"/>
      <c r="CX5" s="383"/>
      <c r="CY5" s="383"/>
      <c r="CZ5" s="383"/>
      <c r="DA5" s="384"/>
      <c r="DB5" s="382">
        <v>78.900000000000006</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926545</v>
      </c>
      <c r="BO6" s="386"/>
      <c r="BP6" s="386"/>
      <c r="BQ6" s="386"/>
      <c r="BR6" s="386"/>
      <c r="BS6" s="386"/>
      <c r="BT6" s="386"/>
      <c r="BU6" s="387"/>
      <c r="BV6" s="385">
        <v>569144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84.5</v>
      </c>
      <c r="CU6" s="423"/>
      <c r="CV6" s="423"/>
      <c r="CW6" s="423"/>
      <c r="CX6" s="423"/>
      <c r="CY6" s="423"/>
      <c r="CZ6" s="423"/>
      <c r="DA6" s="424"/>
      <c r="DB6" s="422">
        <v>83.6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452381</v>
      </c>
      <c r="BO7" s="386"/>
      <c r="BP7" s="386"/>
      <c r="BQ7" s="386"/>
      <c r="BR7" s="386"/>
      <c r="BS7" s="386"/>
      <c r="BT7" s="386"/>
      <c r="BU7" s="387"/>
      <c r="BV7" s="385">
        <v>76788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14886375</v>
      </c>
      <c r="CU7" s="386"/>
      <c r="CV7" s="386"/>
      <c r="CW7" s="386"/>
      <c r="CX7" s="386"/>
      <c r="CY7" s="386"/>
      <c r="CZ7" s="386"/>
      <c r="DA7" s="387"/>
      <c r="DB7" s="385">
        <v>15203817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474164</v>
      </c>
      <c r="BO8" s="386"/>
      <c r="BP8" s="386"/>
      <c r="BQ8" s="386"/>
      <c r="BR8" s="386"/>
      <c r="BS8" s="386"/>
      <c r="BT8" s="386"/>
      <c r="BU8" s="387"/>
      <c r="BV8" s="385">
        <v>492356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0.26</v>
      </c>
      <c r="CU8" s="426"/>
      <c r="CV8" s="426"/>
      <c r="CW8" s="426"/>
      <c r="CX8" s="426"/>
      <c r="CY8" s="426"/>
      <c r="CZ8" s="426"/>
      <c r="DA8" s="427"/>
      <c r="DB8" s="425">
        <v>0.26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36387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-18192</v>
      </c>
      <c r="BO9" s="386"/>
      <c r="BP9" s="386"/>
      <c r="BQ9" s="386"/>
      <c r="BR9" s="386"/>
      <c r="BS9" s="386"/>
      <c r="BT9" s="386"/>
      <c r="BU9" s="387"/>
      <c r="BV9" s="385">
        <v>27771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12.3</v>
      </c>
      <c r="CU9" s="383"/>
      <c r="CV9" s="383"/>
      <c r="CW9" s="383"/>
      <c r="CX9" s="383"/>
      <c r="CY9" s="383"/>
      <c r="CZ9" s="383"/>
      <c r="DA9" s="384"/>
      <c r="DB9" s="382">
        <v>14.9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40049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888491</v>
      </c>
      <c r="BO10" s="386"/>
      <c r="BP10" s="386"/>
      <c r="BQ10" s="386"/>
      <c r="BR10" s="386"/>
      <c r="BS10" s="386"/>
      <c r="BT10" s="386"/>
      <c r="BU10" s="387"/>
      <c r="BV10" s="385">
        <v>1096076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102700</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34807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1511800</v>
      </c>
      <c r="BO12" s="386"/>
      <c r="BP12" s="386"/>
      <c r="BQ12" s="386"/>
      <c r="BR12" s="386"/>
      <c r="BS12" s="386"/>
      <c r="BT12" s="386"/>
      <c r="BU12" s="387"/>
      <c r="BV12" s="385">
        <v>300000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34653</v>
      </c>
      <c r="S13" s="467"/>
      <c r="T13" s="467"/>
      <c r="U13" s="467"/>
      <c r="V13" s="468"/>
      <c r="W13" s="401" t="s">
        <v>124</v>
      </c>
      <c r="X13" s="402"/>
      <c r="Y13" s="402"/>
      <c r="Z13" s="402"/>
      <c r="AA13" s="402"/>
      <c r="AB13" s="392"/>
      <c r="AC13" s="436">
        <v>2046</v>
      </c>
      <c r="AD13" s="437"/>
      <c r="AE13" s="437"/>
      <c r="AF13" s="437"/>
      <c r="AG13" s="476"/>
      <c r="AH13" s="436">
        <v>2474</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-641501</v>
      </c>
      <c r="BO13" s="386"/>
      <c r="BP13" s="386"/>
      <c r="BQ13" s="386"/>
      <c r="BR13" s="386"/>
      <c r="BS13" s="386"/>
      <c r="BT13" s="386"/>
      <c r="BU13" s="387"/>
      <c r="BV13" s="385">
        <v>926547</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9.6999999999999993</v>
      </c>
      <c r="CU13" s="383"/>
      <c r="CV13" s="383"/>
      <c r="CW13" s="383"/>
      <c r="CX13" s="383"/>
      <c r="CY13" s="383"/>
      <c r="CZ13" s="383"/>
      <c r="DA13" s="384"/>
      <c r="DB13" s="382">
        <v>11.2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35473</v>
      </c>
      <c r="S14" s="467"/>
      <c r="T14" s="467"/>
      <c r="U14" s="467"/>
      <c r="V14" s="468"/>
      <c r="W14" s="375"/>
      <c r="X14" s="376"/>
      <c r="Y14" s="376"/>
      <c r="Z14" s="376"/>
      <c r="AA14" s="376"/>
      <c r="AB14" s="365"/>
      <c r="AC14" s="469">
        <v>12.5</v>
      </c>
      <c r="AD14" s="470"/>
      <c r="AE14" s="470"/>
      <c r="AF14" s="470"/>
      <c r="AG14" s="471"/>
      <c r="AH14" s="469">
        <v>13.2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79.7</v>
      </c>
      <c r="CU14" s="481"/>
      <c r="CV14" s="481"/>
      <c r="CW14" s="481"/>
      <c r="CX14" s="481"/>
      <c r="CY14" s="481"/>
      <c r="CZ14" s="481"/>
      <c r="DA14" s="482"/>
      <c r="DB14" s="480">
        <v>83.2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35304</v>
      </c>
      <c r="S15" s="467"/>
      <c r="T15" s="467"/>
      <c r="U15" s="467"/>
      <c r="V15" s="468"/>
      <c r="W15" s="401" t="s">
        <v>131</v>
      </c>
      <c r="X15" s="402"/>
      <c r="Y15" s="402"/>
      <c r="Z15" s="402"/>
      <c r="AA15" s="402"/>
      <c r="AB15" s="392"/>
      <c r="AC15" s="436">
        <v>4582</v>
      </c>
      <c r="AD15" s="437"/>
      <c r="AE15" s="437"/>
      <c r="AF15" s="437"/>
      <c r="AG15" s="476"/>
      <c r="AH15" s="436">
        <v>5724</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2926738</v>
      </c>
      <c r="BO15" s="349"/>
      <c r="BP15" s="349"/>
      <c r="BQ15" s="349"/>
      <c r="BR15" s="349"/>
      <c r="BS15" s="349"/>
      <c r="BT15" s="349"/>
      <c r="BU15" s="350"/>
      <c r="BV15" s="348">
        <v>2927473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27.9</v>
      </c>
      <c r="AD16" s="470"/>
      <c r="AE16" s="470"/>
      <c r="AF16" s="470"/>
      <c r="AG16" s="471"/>
      <c r="AH16" s="469">
        <v>30.5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11376949</v>
      </c>
      <c r="BO16" s="386"/>
      <c r="BP16" s="386"/>
      <c r="BQ16" s="386"/>
      <c r="BR16" s="386"/>
      <c r="BS16" s="386"/>
      <c r="BT16" s="386"/>
      <c r="BU16" s="387"/>
      <c r="BV16" s="385">
        <v>11346304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9772</v>
      </c>
      <c r="AD17" s="437"/>
      <c r="AE17" s="437"/>
      <c r="AF17" s="437"/>
      <c r="AG17" s="476"/>
      <c r="AH17" s="436">
        <v>10502</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3705994</v>
      </c>
      <c r="BO17" s="386"/>
      <c r="BP17" s="386"/>
      <c r="BQ17" s="386"/>
      <c r="BR17" s="386"/>
      <c r="BS17" s="386"/>
      <c r="BT17" s="386"/>
      <c r="BU17" s="387"/>
      <c r="BV17" s="385">
        <v>3737193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1152.76</v>
      </c>
      <c r="M18" s="498"/>
      <c r="N18" s="498"/>
      <c r="O18" s="498"/>
      <c r="P18" s="498"/>
      <c r="Q18" s="498"/>
      <c r="R18" s="499"/>
      <c r="S18" s="499"/>
      <c r="T18" s="499"/>
      <c r="U18" s="499"/>
      <c r="V18" s="500"/>
      <c r="W18" s="403"/>
      <c r="X18" s="404"/>
      <c r="Y18" s="404"/>
      <c r="Z18" s="404"/>
      <c r="AA18" s="404"/>
      <c r="AB18" s="395"/>
      <c r="AC18" s="501">
        <v>59.6</v>
      </c>
      <c r="AD18" s="502"/>
      <c r="AE18" s="502"/>
      <c r="AF18" s="502"/>
      <c r="AG18" s="503"/>
      <c r="AH18" s="501">
        <v>56</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11922486</v>
      </c>
      <c r="BO18" s="386"/>
      <c r="BP18" s="386"/>
      <c r="BQ18" s="386"/>
      <c r="BR18" s="386"/>
      <c r="BS18" s="386"/>
      <c r="BT18" s="386"/>
      <c r="BU18" s="387"/>
      <c r="BV18" s="385">
        <v>11965112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32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18659739</v>
      </c>
      <c r="BO19" s="386"/>
      <c r="BP19" s="386"/>
      <c r="BQ19" s="386"/>
      <c r="BR19" s="386"/>
      <c r="BS19" s="386"/>
      <c r="BT19" s="386"/>
      <c r="BU19" s="387"/>
      <c r="BV19" s="385">
        <v>17390972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12837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24023977</v>
      </c>
      <c r="BO23" s="386"/>
      <c r="BP23" s="386"/>
      <c r="BQ23" s="386"/>
      <c r="BR23" s="386"/>
      <c r="BS23" s="386"/>
      <c r="BT23" s="386"/>
      <c r="BU23" s="387"/>
      <c r="BV23" s="385">
        <v>22872705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8470</v>
      </c>
      <c r="R24" s="437"/>
      <c r="S24" s="437"/>
      <c r="T24" s="437"/>
      <c r="U24" s="437"/>
      <c r="V24" s="476"/>
      <c r="W24" s="531"/>
      <c r="X24" s="519"/>
      <c r="Y24" s="520"/>
      <c r="Z24" s="435" t="s">
        <v>155</v>
      </c>
      <c r="AA24" s="415"/>
      <c r="AB24" s="415"/>
      <c r="AC24" s="415"/>
      <c r="AD24" s="415"/>
      <c r="AE24" s="415"/>
      <c r="AF24" s="415"/>
      <c r="AG24" s="416"/>
      <c r="AH24" s="436">
        <v>427</v>
      </c>
      <c r="AI24" s="437"/>
      <c r="AJ24" s="437"/>
      <c r="AK24" s="437"/>
      <c r="AL24" s="476"/>
      <c r="AM24" s="436">
        <v>1307047</v>
      </c>
      <c r="AN24" s="437"/>
      <c r="AO24" s="437"/>
      <c r="AP24" s="437"/>
      <c r="AQ24" s="437"/>
      <c r="AR24" s="476"/>
      <c r="AS24" s="436">
        <v>3061</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18916071</v>
      </c>
      <c r="BO24" s="386"/>
      <c r="BP24" s="386"/>
      <c r="BQ24" s="386"/>
      <c r="BR24" s="386"/>
      <c r="BS24" s="386"/>
      <c r="BT24" s="386"/>
      <c r="BU24" s="387"/>
      <c r="BV24" s="385">
        <v>17761475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2</v>
      </c>
      <c r="M25" s="437"/>
      <c r="N25" s="437"/>
      <c r="O25" s="437"/>
      <c r="P25" s="476"/>
      <c r="Q25" s="436">
        <v>6240</v>
      </c>
      <c r="R25" s="437"/>
      <c r="S25" s="437"/>
      <c r="T25" s="437"/>
      <c r="U25" s="437"/>
      <c r="V25" s="476"/>
      <c r="W25" s="531"/>
      <c r="X25" s="519"/>
      <c r="Y25" s="520"/>
      <c r="Z25" s="435" t="s">
        <v>158</v>
      </c>
      <c r="AA25" s="415"/>
      <c r="AB25" s="415"/>
      <c r="AC25" s="415"/>
      <c r="AD25" s="415"/>
      <c r="AE25" s="415"/>
      <c r="AF25" s="415"/>
      <c r="AG25" s="416"/>
      <c r="AH25" s="436">
        <v>94</v>
      </c>
      <c r="AI25" s="437"/>
      <c r="AJ25" s="437"/>
      <c r="AK25" s="437"/>
      <c r="AL25" s="476"/>
      <c r="AM25" s="436">
        <v>242520</v>
      </c>
      <c r="AN25" s="437"/>
      <c r="AO25" s="437"/>
      <c r="AP25" s="437"/>
      <c r="AQ25" s="437"/>
      <c r="AR25" s="476"/>
      <c r="AS25" s="436">
        <v>2580</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7185360</v>
      </c>
      <c r="BO25" s="349"/>
      <c r="BP25" s="349"/>
      <c r="BQ25" s="349"/>
      <c r="BR25" s="349"/>
      <c r="BS25" s="349"/>
      <c r="BT25" s="349"/>
      <c r="BU25" s="350"/>
      <c r="BV25" s="348">
        <v>1789162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5520</v>
      </c>
      <c r="R26" s="437"/>
      <c r="S26" s="437"/>
      <c r="T26" s="437"/>
      <c r="U26" s="437"/>
      <c r="V26" s="476"/>
      <c r="W26" s="531"/>
      <c r="X26" s="519"/>
      <c r="Y26" s="520"/>
      <c r="Z26" s="435" t="s">
        <v>161</v>
      </c>
      <c r="AA26" s="541"/>
      <c r="AB26" s="541"/>
      <c r="AC26" s="541"/>
      <c r="AD26" s="541"/>
      <c r="AE26" s="541"/>
      <c r="AF26" s="541"/>
      <c r="AG26" s="542"/>
      <c r="AH26" s="436">
        <v>15</v>
      </c>
      <c r="AI26" s="437"/>
      <c r="AJ26" s="437"/>
      <c r="AK26" s="437"/>
      <c r="AL26" s="476"/>
      <c r="AM26" s="436">
        <v>47595</v>
      </c>
      <c r="AN26" s="437"/>
      <c r="AO26" s="437"/>
      <c r="AP26" s="437"/>
      <c r="AQ26" s="437"/>
      <c r="AR26" s="476"/>
      <c r="AS26" s="436">
        <v>3173</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3560</v>
      </c>
      <c r="R27" s="437"/>
      <c r="S27" s="437"/>
      <c r="T27" s="437"/>
      <c r="U27" s="437"/>
      <c r="V27" s="476"/>
      <c r="W27" s="531"/>
      <c r="X27" s="519"/>
      <c r="Y27" s="520"/>
      <c r="Z27" s="435" t="s">
        <v>164</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488053</v>
      </c>
      <c r="BO27" s="555"/>
      <c r="BP27" s="555"/>
      <c r="BQ27" s="555"/>
      <c r="BR27" s="555"/>
      <c r="BS27" s="555"/>
      <c r="BT27" s="555"/>
      <c r="BU27" s="556"/>
      <c r="BV27" s="554">
        <v>487940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3200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5611401</v>
      </c>
      <c r="BO28" s="349"/>
      <c r="BP28" s="349"/>
      <c r="BQ28" s="349"/>
      <c r="BR28" s="349"/>
      <c r="BS28" s="349"/>
      <c r="BT28" s="349"/>
      <c r="BU28" s="350"/>
      <c r="BV28" s="348">
        <v>6234710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18</v>
      </c>
      <c r="M29" s="437"/>
      <c r="N29" s="437"/>
      <c r="O29" s="437"/>
      <c r="P29" s="476"/>
      <c r="Q29" s="436">
        <v>3020</v>
      </c>
      <c r="R29" s="437"/>
      <c r="S29" s="437"/>
      <c r="T29" s="437"/>
      <c r="U29" s="437"/>
      <c r="V29" s="476"/>
      <c r="W29" s="532"/>
      <c r="X29" s="533"/>
      <c r="Y29" s="534"/>
      <c r="Z29" s="435" t="s">
        <v>171</v>
      </c>
      <c r="AA29" s="415"/>
      <c r="AB29" s="415"/>
      <c r="AC29" s="415"/>
      <c r="AD29" s="415"/>
      <c r="AE29" s="415"/>
      <c r="AF29" s="415"/>
      <c r="AG29" s="416"/>
      <c r="AH29" s="436">
        <v>427</v>
      </c>
      <c r="AI29" s="437"/>
      <c r="AJ29" s="437"/>
      <c r="AK29" s="437"/>
      <c r="AL29" s="476"/>
      <c r="AM29" s="436">
        <v>1307047</v>
      </c>
      <c r="AN29" s="437"/>
      <c r="AO29" s="437"/>
      <c r="AP29" s="437"/>
      <c r="AQ29" s="437"/>
      <c r="AR29" s="476"/>
      <c r="AS29" s="436">
        <v>3061</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1623189</v>
      </c>
      <c r="BO29" s="386"/>
      <c r="BP29" s="386"/>
      <c r="BQ29" s="386"/>
      <c r="BR29" s="386"/>
      <c r="BS29" s="386"/>
      <c r="BT29" s="386"/>
      <c r="BU29" s="387"/>
      <c r="BV29" s="385">
        <v>1057382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95.9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2543038</v>
      </c>
      <c r="BO30" s="555"/>
      <c r="BP30" s="555"/>
      <c r="BQ30" s="555"/>
      <c r="BR30" s="555"/>
      <c r="BS30" s="555"/>
      <c r="BT30" s="555"/>
      <c r="BU30" s="556"/>
      <c r="BV30" s="554">
        <v>2545965</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北秋田市国民健康保険特別会計</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IF('各会計、関係団体の財政状況及び健全化判断比率'!B33="","",'各会計、関係団体の財政状況及び健全化判断比率'!B33)</f>
        <v>北秋田市水道事業会計</v>
      </c>
      <c r="AP34" s="567"/>
      <c r="AQ34" s="567"/>
      <c r="AR34" s="567"/>
      <c r="AS34" s="567"/>
      <c r="AT34" s="567"/>
      <c r="AU34" s="567"/>
      <c r="AV34" s="567"/>
      <c r="AW34" s="567"/>
      <c r="AX34" s="567"/>
      <c r="AY34" s="567"/>
      <c r="AZ34" s="567"/>
      <c r="BA34" s="567"/>
      <c r="BB34" s="567"/>
      <c r="BC34" s="567"/>
      <c r="BD34" s="165"/>
      <c r="BE34" s="566">
        <f>IF(BG34="","",MAX(C34:D43,U34:V43,AM34:AN43)+1)</f>
        <v>11</v>
      </c>
      <c r="BF34" s="566"/>
      <c r="BG34" s="567" t="str">
        <f>IF('各会計、関係団体の財政状況及び健全化判断比率'!B35="","",'各会計、関係団体の財政状況及び健全化判断比率'!B35)</f>
        <v>北秋田市簡易水道特別会計</v>
      </c>
      <c r="BH34" s="567"/>
      <c r="BI34" s="567"/>
      <c r="BJ34" s="567"/>
      <c r="BK34" s="567"/>
      <c r="BL34" s="567"/>
      <c r="BM34" s="567"/>
      <c r="BN34" s="567"/>
      <c r="BO34" s="567"/>
      <c r="BP34" s="567"/>
      <c r="BQ34" s="567"/>
      <c r="BR34" s="567"/>
      <c r="BS34" s="567"/>
      <c r="BT34" s="567"/>
      <c r="BU34" s="567"/>
      <c r="BV34" s="165"/>
      <c r="BW34" s="566">
        <f>IF(BY34="","",MAX(C34:D43,U34:V43,AM34:AN43,BE34:BF43)+1)</f>
        <v>15</v>
      </c>
      <c r="BX34" s="566"/>
      <c r="BY34" s="567" t="str">
        <f>IF('各会計、関係団体の財政状況及び健全化判断比率'!B68="","",'各会計、関係団体の財政状況及び健全化判断比率'!B68)</f>
        <v>秋田県市町村総合事務組合（一般会計）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22</v>
      </c>
      <c r="CP34" s="566"/>
      <c r="CQ34" s="567" t="str">
        <f>IF('各会計、関係団体の財政状況及び健全化判断比率'!BS7="","",'各会計、関係団体の財政状況及び健全化判断比率'!BS7)</f>
        <v>北秋田市有機センター</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北秋田市立阿仁診療所特別会計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北秋田市国民健康保険合川診療所特別会計</v>
      </c>
      <c r="X35" s="567"/>
      <c r="Y35" s="567"/>
      <c r="Z35" s="567"/>
      <c r="AA35" s="567"/>
      <c r="AB35" s="567"/>
      <c r="AC35" s="567"/>
      <c r="AD35" s="567"/>
      <c r="AE35" s="567"/>
      <c r="AF35" s="567"/>
      <c r="AG35" s="567"/>
      <c r="AH35" s="567"/>
      <c r="AI35" s="567"/>
      <c r="AJ35" s="567"/>
      <c r="AK35" s="567"/>
      <c r="AL35" s="165"/>
      <c r="AM35" s="566">
        <f t="shared" ref="AM35:AM43" si="0">IF(AO35="","",AM34+1)</f>
        <v>10</v>
      </c>
      <c r="AN35" s="566"/>
      <c r="AO35" s="567" t="str">
        <f>IF('各会計、関係団体の財政状況及び健全化判断比率'!B34="","",'各会計、関係団体の財政状況及び健全化判断比率'!B34)</f>
        <v>北秋田市病院事業会計</v>
      </c>
      <c r="AP35" s="567"/>
      <c r="AQ35" s="567"/>
      <c r="AR35" s="567"/>
      <c r="AS35" s="567"/>
      <c r="AT35" s="567"/>
      <c r="AU35" s="567"/>
      <c r="AV35" s="567"/>
      <c r="AW35" s="567"/>
      <c r="AX35" s="567"/>
      <c r="AY35" s="567"/>
      <c r="AZ35" s="567"/>
      <c r="BA35" s="567"/>
      <c r="BB35" s="567"/>
      <c r="BC35" s="567"/>
      <c r="BD35" s="165"/>
      <c r="BE35" s="566">
        <f t="shared" ref="BE35:BE43" si="1">IF(BG35="","",BE34+1)</f>
        <v>12</v>
      </c>
      <c r="BF35" s="566"/>
      <c r="BG35" s="567" t="str">
        <f>IF('各会計、関係団体の財政状況及び健全化判断比率'!B36="","",'各会計、関係団体の財政状況及び健全化判断比率'!B36)</f>
        <v>北秋田市下水道事業特別会計</v>
      </c>
      <c r="BH35" s="567"/>
      <c r="BI35" s="567"/>
      <c r="BJ35" s="567"/>
      <c r="BK35" s="567"/>
      <c r="BL35" s="567"/>
      <c r="BM35" s="567"/>
      <c r="BN35" s="567"/>
      <c r="BO35" s="567"/>
      <c r="BP35" s="567"/>
      <c r="BQ35" s="567"/>
      <c r="BR35" s="567"/>
      <c r="BS35" s="567"/>
      <c r="BT35" s="567"/>
      <c r="BU35" s="567"/>
      <c r="BV35" s="165"/>
      <c r="BW35" s="566">
        <f t="shared" ref="BW35:BW43" si="2">IF(BY35="","",BW34+1)</f>
        <v>16</v>
      </c>
      <c r="BX35" s="566"/>
      <c r="BY35" s="567" t="str">
        <f>IF('各会計、関係団体の財政状況及び健全化判断比率'!B69="","",'各会計、関係団体の財政状況及び健全化判断比率'!B69)</f>
        <v>秋田県市町村総合事務組合（交通災害共済事業等特別会計）</v>
      </c>
      <c r="BZ35" s="567"/>
      <c r="CA35" s="567"/>
      <c r="CB35" s="567"/>
      <c r="CC35" s="567"/>
      <c r="CD35" s="567"/>
      <c r="CE35" s="567"/>
      <c r="CF35" s="567"/>
      <c r="CG35" s="567"/>
      <c r="CH35" s="567"/>
      <c r="CI35" s="567"/>
      <c r="CJ35" s="567"/>
      <c r="CK35" s="567"/>
      <c r="CL35" s="567"/>
      <c r="CM35" s="567"/>
      <c r="CN35" s="165"/>
      <c r="CO35" s="566">
        <f t="shared" ref="CO35:CO43" si="3">IF(CQ35="","",CO34+1)</f>
        <v>23</v>
      </c>
      <c r="CP35" s="566"/>
      <c r="CQ35" s="567" t="str">
        <f>IF('各会計、関係団体の財政状況及び健全化判断比率'!BS8="","",'各会計、関係団体の財政状況及び健全化判断比率'!BS8)</f>
        <v>マタギの里観光開発</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北秋田市立米内沢診療所特別会計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北秋田市介護保険特別会計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13</v>
      </c>
      <c r="BF36" s="566"/>
      <c r="BG36" s="567" t="str">
        <f>IF('各会計、関係団体の財政状況及び健全化判断比率'!B37="","",'各会計、関係団体の財政状況及び健全化判断比率'!B37)</f>
        <v>北秋田市農業集落排水事業特別会計</v>
      </c>
      <c r="BH36" s="567"/>
      <c r="BI36" s="567"/>
      <c r="BJ36" s="567"/>
      <c r="BK36" s="567"/>
      <c r="BL36" s="567"/>
      <c r="BM36" s="567"/>
      <c r="BN36" s="567"/>
      <c r="BO36" s="567"/>
      <c r="BP36" s="567"/>
      <c r="BQ36" s="567"/>
      <c r="BR36" s="567"/>
      <c r="BS36" s="567"/>
      <c r="BT36" s="567"/>
      <c r="BU36" s="567"/>
      <c r="BV36" s="165"/>
      <c r="BW36" s="566">
        <f t="shared" si="2"/>
        <v>17</v>
      </c>
      <c r="BX36" s="566"/>
      <c r="BY36" s="567" t="str">
        <f>IF('各会計、関係団体の財政状況及び健全化判断比率'!B70="","",'各会計、関係団体の財政状況及び健全化判断比率'!B70)</f>
        <v>秋田県市町村会館管理組合</v>
      </c>
      <c r="BZ36" s="567"/>
      <c r="CA36" s="567"/>
      <c r="CB36" s="567"/>
      <c r="CC36" s="567"/>
      <c r="CD36" s="567"/>
      <c r="CE36" s="567"/>
      <c r="CF36" s="567"/>
      <c r="CG36" s="567"/>
      <c r="CH36" s="567"/>
      <c r="CI36" s="567"/>
      <c r="CJ36" s="567"/>
      <c r="CK36" s="567"/>
      <c r="CL36" s="567"/>
      <c r="CM36" s="567"/>
      <c r="CN36" s="165"/>
      <c r="CO36" s="566">
        <f t="shared" si="3"/>
        <v>24</v>
      </c>
      <c r="CP36" s="566"/>
      <c r="CQ36" s="567" t="str">
        <f>IF('各会計、関係団体の財政状況及び健全化判断比率'!BS9="","",'各会計、関係団体の財政状況及び健全化判断比率'!BS9)</f>
        <v>たかのす福祉公社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北秋田市後期高齢者医療特別会計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14</v>
      </c>
      <c r="BF37" s="566"/>
      <c r="BG37" s="567" t="str">
        <f>IF('各会計、関係団体の財政状況及び健全化判断比率'!B38="","",'各会計、関係団体の財政状況及び健全化判断比率'!B38)</f>
        <v>北秋田市特定地域生活排水処理事業特別会計</v>
      </c>
      <c r="BH37" s="567"/>
      <c r="BI37" s="567"/>
      <c r="BJ37" s="567"/>
      <c r="BK37" s="567"/>
      <c r="BL37" s="567"/>
      <c r="BM37" s="567"/>
      <c r="BN37" s="567"/>
      <c r="BO37" s="567"/>
      <c r="BP37" s="567"/>
      <c r="BQ37" s="567"/>
      <c r="BR37" s="567"/>
      <c r="BS37" s="567"/>
      <c r="BT37" s="567"/>
      <c r="BU37" s="567"/>
      <c r="BV37" s="165"/>
      <c r="BW37" s="566">
        <f t="shared" si="2"/>
        <v>18</v>
      </c>
      <c r="BX37" s="566"/>
      <c r="BY37" s="567" t="str">
        <f>IF('各会計、関係団体の財政状況及び健全化判断比率'!B71="","",'各会計、関係団体の財政状況及び健全化判断比率'!B71)</f>
        <v>秋田県後期高齢者医療広域連合（一般会計）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8</v>
      </c>
      <c r="V38" s="566"/>
      <c r="W38" s="567" t="str">
        <f>IF('各会計、関係団体の財政状況及び健全化判断比率'!B32="","",'各会計、関係団体の財政状況及び健全化判断比率'!B32)</f>
        <v>北秋田市介護サービス事業特別会計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19</v>
      </c>
      <c r="BX38" s="566"/>
      <c r="BY38" s="567" t="str">
        <f>IF('各会計、関係団体の財政状況及び健全化判断比率'!B72="","",'各会計、関係団体の財政状況及び健全化判断比率'!B72)</f>
        <v>秋田県後期高齢者医療広域連合（後期高齢者医療特別会計）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20</v>
      </c>
      <c r="BX39" s="566"/>
      <c r="BY39" s="567" t="str">
        <f>IF('各会計、関係団体の財政状況及び健全化判断比率'!B73="","",'各会計、関係団体の財政状況及び健全化判断比率'!B73)</f>
        <v>北秋田市周辺衛生施設組合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21</v>
      </c>
      <c r="BX40" s="566"/>
      <c r="BY40" s="567" t="str">
        <f>IF('各会計、関係団体の財政状況及び健全化判断比率'!B74="","",'各会計、関係団体の財政状況及び健全化判断比率'!B74)</f>
        <v>北秋田市上小阿仁村生活環境施設組合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69" t="s">
        <v>24</v>
      </c>
      <c r="C41" s="1170"/>
      <c r="D41" s="81"/>
      <c r="E41" s="1175" t="s">
        <v>25</v>
      </c>
      <c r="F41" s="1175"/>
      <c r="G41" s="1175"/>
      <c r="H41" s="1176"/>
      <c r="I41" s="82">
        <v>24370</v>
      </c>
      <c r="J41" s="83">
        <v>23506</v>
      </c>
      <c r="K41" s="83">
        <v>22832</v>
      </c>
      <c r="L41" s="83">
        <v>23069</v>
      </c>
      <c r="M41" s="84">
        <v>24167</v>
      </c>
    </row>
    <row r="42" spans="2:13" ht="27.75" customHeight="1">
      <c r="B42" s="1171"/>
      <c r="C42" s="1172"/>
      <c r="D42" s="85"/>
      <c r="E42" s="1177" t="s">
        <v>26</v>
      </c>
      <c r="F42" s="1177"/>
      <c r="G42" s="1177"/>
      <c r="H42" s="1178"/>
      <c r="I42" s="86">
        <v>358</v>
      </c>
      <c r="J42" s="87">
        <v>75</v>
      </c>
      <c r="K42" s="87">
        <v>39</v>
      </c>
      <c r="L42" s="87">
        <v>14</v>
      </c>
      <c r="M42" s="88" t="s">
        <v>482</v>
      </c>
    </row>
    <row r="43" spans="2:13" ht="27.75" customHeight="1">
      <c r="B43" s="1171"/>
      <c r="C43" s="1172"/>
      <c r="D43" s="85"/>
      <c r="E43" s="1177" t="s">
        <v>27</v>
      </c>
      <c r="F43" s="1177"/>
      <c r="G43" s="1177"/>
      <c r="H43" s="1178"/>
      <c r="I43" s="86">
        <v>17817</v>
      </c>
      <c r="J43" s="87">
        <v>18826</v>
      </c>
      <c r="K43" s="87">
        <v>18943</v>
      </c>
      <c r="L43" s="87">
        <v>19132</v>
      </c>
      <c r="M43" s="88">
        <v>18858</v>
      </c>
    </row>
    <row r="44" spans="2:13" ht="27.75" customHeight="1">
      <c r="B44" s="1171"/>
      <c r="C44" s="1172"/>
      <c r="D44" s="85"/>
      <c r="E44" s="1177" t="s">
        <v>28</v>
      </c>
      <c r="F44" s="1177"/>
      <c r="G44" s="1177"/>
      <c r="H44" s="1178"/>
      <c r="I44" s="86">
        <v>454</v>
      </c>
      <c r="J44" s="87">
        <v>26</v>
      </c>
      <c r="K44" s="87">
        <v>20</v>
      </c>
      <c r="L44" s="87">
        <v>17</v>
      </c>
      <c r="M44" s="88">
        <v>14</v>
      </c>
    </row>
    <row r="45" spans="2:13" ht="27.75" customHeight="1">
      <c r="B45" s="1171"/>
      <c r="C45" s="1172"/>
      <c r="D45" s="85"/>
      <c r="E45" s="1177" t="s">
        <v>29</v>
      </c>
      <c r="F45" s="1177"/>
      <c r="G45" s="1177"/>
      <c r="H45" s="1178"/>
      <c r="I45" s="86">
        <v>4616</v>
      </c>
      <c r="J45" s="87">
        <v>4669</v>
      </c>
      <c r="K45" s="87">
        <v>4344</v>
      </c>
      <c r="L45" s="87">
        <v>4181</v>
      </c>
      <c r="M45" s="88">
        <v>3747</v>
      </c>
    </row>
    <row r="46" spans="2:13" ht="27.75" customHeight="1">
      <c r="B46" s="1171"/>
      <c r="C46" s="1172"/>
      <c r="D46" s="85"/>
      <c r="E46" s="1177" t="s">
        <v>30</v>
      </c>
      <c r="F46" s="1177"/>
      <c r="G46" s="1177"/>
      <c r="H46" s="1178"/>
      <c r="I46" s="86">
        <v>8</v>
      </c>
      <c r="J46" s="87">
        <v>1</v>
      </c>
      <c r="K46" s="87">
        <v>2</v>
      </c>
      <c r="L46" s="87">
        <v>2</v>
      </c>
      <c r="M46" s="88" t="s">
        <v>482</v>
      </c>
    </row>
    <row r="47" spans="2:13" ht="27.75" customHeight="1">
      <c r="B47" s="1171"/>
      <c r="C47" s="1172"/>
      <c r="D47" s="85"/>
      <c r="E47" s="1177" t="s">
        <v>31</v>
      </c>
      <c r="F47" s="1177"/>
      <c r="G47" s="1177"/>
      <c r="H47" s="1178"/>
      <c r="I47" s="86" t="s">
        <v>482</v>
      </c>
      <c r="J47" s="87" t="s">
        <v>482</v>
      </c>
      <c r="K47" s="87" t="s">
        <v>482</v>
      </c>
      <c r="L47" s="87" t="s">
        <v>482</v>
      </c>
      <c r="M47" s="88" t="s">
        <v>482</v>
      </c>
    </row>
    <row r="48" spans="2:13" ht="27.75" customHeight="1">
      <c r="B48" s="1173"/>
      <c r="C48" s="1174"/>
      <c r="D48" s="85"/>
      <c r="E48" s="1177" t="s">
        <v>32</v>
      </c>
      <c r="F48" s="1177"/>
      <c r="G48" s="1177"/>
      <c r="H48" s="1178"/>
      <c r="I48" s="86" t="s">
        <v>482</v>
      </c>
      <c r="J48" s="87" t="s">
        <v>482</v>
      </c>
      <c r="K48" s="87" t="s">
        <v>482</v>
      </c>
      <c r="L48" s="87" t="s">
        <v>482</v>
      </c>
      <c r="M48" s="88" t="s">
        <v>482</v>
      </c>
    </row>
    <row r="49" spans="2:13" ht="27.75" customHeight="1">
      <c r="B49" s="1179" t="s">
        <v>33</v>
      </c>
      <c r="C49" s="1180"/>
      <c r="D49" s="89"/>
      <c r="E49" s="1177" t="s">
        <v>34</v>
      </c>
      <c r="F49" s="1177"/>
      <c r="G49" s="1177"/>
      <c r="H49" s="1178"/>
      <c r="I49" s="86">
        <v>4206</v>
      </c>
      <c r="J49" s="87">
        <v>4598</v>
      </c>
      <c r="K49" s="87">
        <v>6979</v>
      </c>
      <c r="L49" s="87">
        <v>8404</v>
      </c>
      <c r="M49" s="88">
        <v>8712</v>
      </c>
    </row>
    <row r="50" spans="2:13" ht="27.75" customHeight="1">
      <c r="B50" s="1171"/>
      <c r="C50" s="1172"/>
      <c r="D50" s="85"/>
      <c r="E50" s="1177" t="s">
        <v>35</v>
      </c>
      <c r="F50" s="1177"/>
      <c r="G50" s="1177"/>
      <c r="H50" s="1178"/>
      <c r="I50" s="86">
        <v>965</v>
      </c>
      <c r="J50" s="87">
        <v>879</v>
      </c>
      <c r="K50" s="87">
        <v>852</v>
      </c>
      <c r="L50" s="87">
        <v>928</v>
      </c>
      <c r="M50" s="88">
        <v>1077</v>
      </c>
    </row>
    <row r="51" spans="2:13" ht="27.75" customHeight="1">
      <c r="B51" s="1173"/>
      <c r="C51" s="1174"/>
      <c r="D51" s="85"/>
      <c r="E51" s="1177" t="s">
        <v>36</v>
      </c>
      <c r="F51" s="1177"/>
      <c r="G51" s="1177"/>
      <c r="H51" s="1178"/>
      <c r="I51" s="86">
        <v>26971</v>
      </c>
      <c r="J51" s="87">
        <v>26463</v>
      </c>
      <c r="K51" s="87">
        <v>26326</v>
      </c>
      <c r="L51" s="87">
        <v>26339</v>
      </c>
      <c r="M51" s="88">
        <v>26982</v>
      </c>
    </row>
    <row r="52" spans="2:13" ht="27.75" customHeight="1" thickBot="1">
      <c r="B52" s="1181" t="s">
        <v>37</v>
      </c>
      <c r="C52" s="1182"/>
      <c r="D52" s="90"/>
      <c r="E52" s="1183" t="s">
        <v>38</v>
      </c>
      <c r="F52" s="1183"/>
      <c r="G52" s="1183"/>
      <c r="H52" s="1184"/>
      <c r="I52" s="91">
        <v>15481</v>
      </c>
      <c r="J52" s="92">
        <v>15166</v>
      </c>
      <c r="K52" s="92">
        <v>12023</v>
      </c>
      <c r="L52" s="92">
        <v>10743</v>
      </c>
      <c r="M52" s="93">
        <v>10015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79048</v>
      </c>
      <c r="E3" s="116"/>
      <c r="F3" s="117">
        <v>78670</v>
      </c>
      <c r="G3" s="118"/>
      <c r="H3" s="119"/>
    </row>
    <row r="4" spans="1:8">
      <c r="A4" s="120"/>
      <c r="B4" s="121"/>
      <c r="C4" s="122"/>
      <c r="D4" s="123">
        <v>44339</v>
      </c>
      <c r="E4" s="124"/>
      <c r="F4" s="125">
        <v>38094</v>
      </c>
      <c r="G4" s="126"/>
      <c r="H4" s="127"/>
    </row>
    <row r="5" spans="1:8">
      <c r="A5" s="108" t="s">
        <v>515</v>
      </c>
      <c r="B5" s="113"/>
      <c r="C5" s="114"/>
      <c r="D5" s="115">
        <v>47976</v>
      </c>
      <c r="E5" s="116"/>
      <c r="F5" s="117">
        <v>67201</v>
      </c>
      <c r="G5" s="118"/>
      <c r="H5" s="119"/>
    </row>
    <row r="6" spans="1:8">
      <c r="A6" s="120"/>
      <c r="B6" s="121"/>
      <c r="C6" s="122"/>
      <c r="D6" s="123">
        <v>35014</v>
      </c>
      <c r="E6" s="124"/>
      <c r="F6" s="125">
        <v>35210</v>
      </c>
      <c r="G6" s="126"/>
      <c r="H6" s="127"/>
    </row>
    <row r="7" spans="1:8">
      <c r="A7" s="108" t="s">
        <v>516</v>
      </c>
      <c r="B7" s="113"/>
      <c r="C7" s="114"/>
      <c r="D7" s="115">
        <v>65253</v>
      </c>
      <c r="E7" s="116"/>
      <c r="F7" s="117">
        <v>75709</v>
      </c>
      <c r="G7" s="118"/>
      <c r="H7" s="119"/>
    </row>
    <row r="8" spans="1:8">
      <c r="A8" s="120"/>
      <c r="B8" s="121"/>
      <c r="C8" s="122"/>
      <c r="D8" s="123">
        <v>30489</v>
      </c>
      <c r="E8" s="124"/>
      <c r="F8" s="125">
        <v>35212</v>
      </c>
      <c r="G8" s="126"/>
      <c r="H8" s="127"/>
    </row>
    <row r="9" spans="1:8">
      <c r="A9" s="108" t="s">
        <v>517</v>
      </c>
      <c r="B9" s="113"/>
      <c r="C9" s="114"/>
      <c r="D9" s="115">
        <v>108056</v>
      </c>
      <c r="E9" s="116"/>
      <c r="F9" s="117">
        <v>90961</v>
      </c>
      <c r="G9" s="118"/>
      <c r="H9" s="119"/>
    </row>
    <row r="10" spans="1:8">
      <c r="A10" s="120"/>
      <c r="B10" s="121"/>
      <c r="C10" s="122"/>
      <c r="D10" s="123">
        <v>37505</v>
      </c>
      <c r="E10" s="124"/>
      <c r="F10" s="125">
        <v>37720</v>
      </c>
      <c r="G10" s="126"/>
      <c r="H10" s="127"/>
    </row>
    <row r="11" spans="1:8">
      <c r="A11" s="108" t="s">
        <v>518</v>
      </c>
      <c r="B11" s="113"/>
      <c r="C11" s="114"/>
      <c r="D11" s="115">
        <v>186856</v>
      </c>
      <c r="E11" s="116"/>
      <c r="F11" s="117">
        <v>106614</v>
      </c>
      <c r="G11" s="118"/>
      <c r="H11" s="119"/>
    </row>
    <row r="12" spans="1:8">
      <c r="A12" s="120"/>
      <c r="B12" s="121"/>
      <c r="C12" s="128"/>
      <c r="D12" s="123">
        <v>116533</v>
      </c>
      <c r="E12" s="124"/>
      <c r="F12" s="125">
        <v>45545</v>
      </c>
      <c r="G12" s="126"/>
      <c r="H12" s="127"/>
    </row>
    <row r="13" spans="1:8">
      <c r="A13" s="108"/>
      <c r="B13" s="113"/>
      <c r="C13" s="129"/>
      <c r="D13" s="130">
        <v>97438</v>
      </c>
      <c r="E13" s="131"/>
      <c r="F13" s="132">
        <v>83831</v>
      </c>
      <c r="G13" s="133"/>
      <c r="H13" s="119"/>
    </row>
    <row r="14" spans="1:8">
      <c r="A14" s="120"/>
      <c r="B14" s="121"/>
      <c r="C14" s="122"/>
      <c r="D14" s="123">
        <v>52776</v>
      </c>
      <c r="E14" s="124"/>
      <c r="F14" s="125">
        <v>38356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2.04</v>
      </c>
      <c r="C19" s="134">
        <f>ROUND(VALUE(SUBSTITUTE(実質収支比率等に係る経年分析!G$48,"▲","-")),2)</f>
        <v>2.8</v>
      </c>
      <c r="D19" s="134">
        <f>ROUND(VALUE(SUBSTITUTE(実質収支比率等に係る経年分析!H$48,"▲","-")),2)</f>
        <v>3.07</v>
      </c>
      <c r="E19" s="134">
        <f>ROUND(VALUE(SUBSTITUTE(実質収支比率等に係る経年分析!I$48,"▲","-")),2)</f>
        <v>3.24</v>
      </c>
      <c r="F19" s="134">
        <f>ROUND(VALUE(SUBSTITUTE(実質収支比率等に係る経年分析!J$48,"▲","-")),2)</f>
        <v>3.19</v>
      </c>
    </row>
    <row r="20" spans="1:11">
      <c r="A20" s="134" t="s">
        <v>43</v>
      </c>
      <c r="B20" s="134">
        <f>ROUND(VALUE(SUBSTITUTE(実質収支比率等に係る経年分析!F$47,"▲","-")),2)</f>
        <v>19.5</v>
      </c>
      <c r="C20" s="134">
        <f>ROUND(VALUE(SUBSTITUTE(実質収支比率等に係る経年分析!G$47,"▲","-")),2)</f>
        <v>22.91</v>
      </c>
      <c r="D20" s="134">
        <f>ROUND(VALUE(SUBSTITUTE(実質収支比率等に係る経年分析!H$47,"▲","-")),2)</f>
        <v>35.94</v>
      </c>
      <c r="E20" s="134">
        <f>ROUND(VALUE(SUBSTITUTE(実質収支比率等に係る経年分析!I$47,"▲","-")),2)</f>
        <v>41.01</v>
      </c>
      <c r="F20" s="134">
        <f>ROUND(VALUE(SUBSTITUTE(実質収支比率等に係る経年分析!J$47,"▲","-")),2)</f>
        <v>37.69</v>
      </c>
    </row>
    <row r="21" spans="1:11">
      <c r="A21" s="134" t="s">
        <v>44</v>
      </c>
      <c r="B21" s="134">
        <f>IF(ISNUMBER(VALUE(SUBSTITUTE(実質収支比率等に係る経年分析!F$49,"▲","-"))),ROUND(VALUE(SUBSTITUTE(実質収支比率等に係る経年分析!F$49,"▲","-")),2),NA())</f>
        <v>9.07</v>
      </c>
      <c r="C21" s="134">
        <f>IF(ISNUMBER(VALUE(SUBSTITUTE(実質収支比率等に係る経年分析!G$49,"▲","-"))),ROUND(VALUE(SUBSTITUTE(実質収支比率等に係る経年分析!G$49,"▲","-")),2),NA())</f>
        <v>3.44</v>
      </c>
      <c r="D21" s="134">
        <f>IF(ISNUMBER(VALUE(SUBSTITUTE(実質収支比率等に係る経年分析!H$49,"▲","-"))),ROUND(VALUE(SUBSTITUTE(実質収支比率等に係る経年分析!H$49,"▲","-")),2),NA())</f>
        <v>13.84</v>
      </c>
      <c r="E21" s="134">
        <f>IF(ISNUMBER(VALUE(SUBSTITUTE(実質収支比率等に係る経年分析!I$49,"▲","-"))),ROUND(VALUE(SUBSTITUTE(実質収支比率等に係る経年分析!I$49,"▲","-")),2),NA())</f>
        <v>6.09</v>
      </c>
      <c r="F21" s="134">
        <f>IF(ISNUMBER(VALUE(SUBSTITUTE(実質収支比率等に係る経年分析!J$49,"▲","-"))),ROUND(VALUE(SUBSTITUTE(実質収支比率等に係る経年分析!J$49,"▲","-")),2),NA())</f>
        <v>-4.3099999999999996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北秋田市立米内沢診療所特別会計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北秋田市立阿仁診療所特別会計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北秋田市後期高齢者医療特別会計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北秋田市国民健康保険特別会計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1.98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1.99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1.71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0.35</v>
      </c>
    </row>
    <row r="33" spans="1:16">
      <c r="A33" s="135" t="str">
        <f>IF(連結実質赤字比率に係る赤字・黒字の構成分析!C$37="",NA(),連結実質赤字比率に係る赤字・黒字の構成分析!C$37)</f>
        <v>北秋田市簡易水道特別会計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v>
      </c>
    </row>
    <row r="34" spans="1:16">
      <c r="A34" s="135" t="str">
        <f>IF(連結実質赤字比率に係る赤字・黒字の構成分析!C$36="",NA(),連結実質赤字比率に係る赤字・黒字の構成分析!C$36)</f>
        <v>北秋田市介護保険特別会計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0.89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1.4</v>
      </c>
    </row>
    <row r="35" spans="1:16">
      <c r="A35" s="135" t="str">
        <f>IF(連結実質赤字比率に係る赤字・黒字の構成分析!C$35="",NA(),連結実質赤字比率に係る赤字・黒字の構成分析!C$35)</f>
        <v>北秋田市水道事業会計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2.0099999999999998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2.2599999999999998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2.79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3.06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3.23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3.18</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2291</v>
      </c>
      <c r="E42" s="136"/>
      <c r="F42" s="136"/>
      <c r="G42" s="136">
        <f>'実質公債費比率（分子）の構造'!L$52</f>
        <v>2323</v>
      </c>
      <c r="H42" s="136"/>
      <c r="I42" s="136"/>
      <c r="J42" s="136">
        <f>'実質公債費比率（分子）の構造'!M$52</f>
        <v>2383</v>
      </c>
      <c r="K42" s="136"/>
      <c r="L42" s="136"/>
      <c r="M42" s="136">
        <f>'実質公債費比率（分子）の構造'!N$52</f>
        <v>2401</v>
      </c>
      <c r="N42" s="136"/>
      <c r="O42" s="136"/>
      <c r="P42" s="136">
        <f>'実質公債費比率（分子）の構造'!O$52</f>
        <v>2441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168</v>
      </c>
      <c r="C44" s="136"/>
      <c r="D44" s="136"/>
      <c r="E44" s="136">
        <f>'実質公債費比率（分子）の構造'!L$50</f>
        <v>297</v>
      </c>
      <c r="F44" s="136"/>
      <c r="G44" s="136"/>
      <c r="H44" s="136">
        <f>'実質公債費比率（分子）の構造'!M$50</f>
        <v>37</v>
      </c>
      <c r="I44" s="136"/>
      <c r="J44" s="136"/>
      <c r="K44" s="136">
        <f>'実質公債費比率（分子）の構造'!N$50</f>
        <v>25</v>
      </c>
      <c r="L44" s="136"/>
      <c r="M44" s="136"/>
      <c r="N44" s="136">
        <f>'実質公債費比率（分子）の構造'!O$50</f>
        <v>15</v>
      </c>
      <c r="O44" s="136"/>
      <c r="P44" s="136"/>
    </row>
    <row r="45" spans="1:16">
      <c r="A45" s="136" t="s">
        <v>54</v>
      </c>
      <c r="B45" s="136">
        <f>'実質公債費比率（分子）の構造'!K$49</f>
        <v>72</v>
      </c>
      <c r="C45" s="136"/>
      <c r="D45" s="136"/>
      <c r="E45" s="136">
        <f>'実質公債費比率（分子）の構造'!L$49</f>
        <v>7</v>
      </c>
      <c r="F45" s="136"/>
      <c r="G45" s="136"/>
      <c r="H45" s="136">
        <f>'実質公債費比率（分子）の構造'!M$49</f>
        <v>4</v>
      </c>
      <c r="I45" s="136"/>
      <c r="J45" s="136"/>
      <c r="K45" s="136">
        <f>'実質公債費比率（分子）の構造'!N$49</f>
        <v>4</v>
      </c>
      <c r="L45" s="136"/>
      <c r="M45" s="136"/>
      <c r="N45" s="136">
        <f>'実質公債費比率（分子）の構造'!O$49</f>
        <v>4</v>
      </c>
      <c r="O45" s="136"/>
      <c r="P45" s="136"/>
    </row>
    <row r="46" spans="1:16">
      <c r="A46" s="136" t="s">
        <v>55</v>
      </c>
      <c r="B46" s="136">
        <f>'実質公債費比率（分子）の構造'!K$48</f>
        <v>888</v>
      </c>
      <c r="C46" s="136"/>
      <c r="D46" s="136"/>
      <c r="E46" s="136">
        <f>'実質公債費比率（分子）の構造'!L$48</f>
        <v>936</v>
      </c>
      <c r="F46" s="136"/>
      <c r="G46" s="136"/>
      <c r="H46" s="136">
        <f>'実質公債費比率（分子）の構造'!M$48</f>
        <v>940</v>
      </c>
      <c r="I46" s="136"/>
      <c r="J46" s="136"/>
      <c r="K46" s="136">
        <f>'実質公債費比率（分子）の構造'!N$48</f>
        <v>1062</v>
      </c>
      <c r="L46" s="136"/>
      <c r="M46" s="136"/>
      <c r="N46" s="136">
        <f>'実質公債費比率（分子）の構造'!O$48</f>
        <v>1123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2914</v>
      </c>
      <c r="C49" s="136"/>
      <c r="D49" s="136"/>
      <c r="E49" s="136">
        <f>'実質公債費比率（分子）の構造'!L$45</f>
        <v>2801</v>
      </c>
      <c r="F49" s="136"/>
      <c r="G49" s="136"/>
      <c r="H49" s="136">
        <f>'実質公債費比率（分子）の構造'!M$45</f>
        <v>2703</v>
      </c>
      <c r="I49" s="136"/>
      <c r="J49" s="136"/>
      <c r="K49" s="136">
        <f>'実質公債費比率（分子）の構造'!N$45</f>
        <v>2613</v>
      </c>
      <c r="L49" s="136"/>
      <c r="M49" s="136"/>
      <c r="N49" s="136">
        <f>'実質公債費比率（分子）の構造'!O$45</f>
        <v>2434</v>
      </c>
      <c r="O49" s="136"/>
      <c r="P49" s="136"/>
    </row>
    <row r="50" spans="1:16">
      <c r="A50" s="136" t="s">
        <v>59</v>
      </c>
      <c r="B50" s="136" t="e">
        <f>NA()</f>
        <v>#N/A</v>
      </c>
      <c r="C50" s="136">
        <f>IF(ISNUMBER('実質公債費比率（分子）の構造'!K$53),'実質公債費比率（分子）の構造'!K$53,NA())</f>
        <v>1751</v>
      </c>
      <c r="D50" s="136" t="e">
        <f>NA()</f>
        <v>#N/A</v>
      </c>
      <c r="E50" s="136" t="e">
        <f>NA()</f>
        <v>#N/A</v>
      </c>
      <c r="F50" s="136">
        <f>IF(ISNUMBER('実質公債費比率（分子）の構造'!L$53),'実質公債費比率（分子）の構造'!L$53,NA())</f>
        <v>1718</v>
      </c>
      <c r="G50" s="136" t="e">
        <f>NA()</f>
        <v>#N/A</v>
      </c>
      <c r="H50" s="136" t="e">
        <f>NA()</f>
        <v>#N/A</v>
      </c>
      <c r="I50" s="136">
        <f>IF(ISNUMBER('実質公債費比率（分子）の構造'!M$53),'実質公債費比率（分子）の構造'!M$53,NA())</f>
        <v>1301</v>
      </c>
      <c r="J50" s="136" t="e">
        <f>NA()</f>
        <v>#N/A</v>
      </c>
      <c r="K50" s="136" t="e">
        <f>NA()</f>
        <v>#N/A</v>
      </c>
      <c r="L50" s="136">
        <f>IF(ISNUMBER('実質公債費比率（分子）の構造'!N$53),'実質公債費比率（分子）の構造'!N$53,NA())</f>
        <v>1303</v>
      </c>
      <c r="M50" s="136" t="e">
        <f>NA()</f>
        <v>#N/A</v>
      </c>
      <c r="N50" s="136" t="e">
        <f>NA()</f>
        <v>#N/A</v>
      </c>
      <c r="O50" s="136">
        <f>IF(ISNUMBER('実質公債費比率（分子）の構造'!O$53),'実質公債費比率（分子）の構造'!O$53,NA())</f>
        <v>1135</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26971</v>
      </c>
      <c r="E56" s="135"/>
      <c r="F56" s="135"/>
      <c r="G56" s="135">
        <f>'将来負担比率（分子）の構造'!J$51</f>
        <v>26463</v>
      </c>
      <c r="H56" s="135"/>
      <c r="I56" s="135"/>
      <c r="J56" s="135">
        <f>'将来負担比率（分子）の構造'!K$51</f>
        <v>26326</v>
      </c>
      <c r="K56" s="135"/>
      <c r="L56" s="135"/>
      <c r="M56" s="135">
        <f>'将来負担比率（分子）の構造'!L$51</f>
        <v>26339</v>
      </c>
      <c r="N56" s="135"/>
      <c r="O56" s="135"/>
      <c r="P56" s="135">
        <f>'将来負担比率（分子）の構造'!M$51</f>
        <v>26982</v>
      </c>
    </row>
    <row r="57" spans="1:16">
      <c r="A57" s="135" t="s">
        <v>35</v>
      </c>
      <c r="B57" s="135"/>
      <c r="C57" s="135"/>
      <c r="D57" s="135">
        <f>'将来負担比率（分子）の構造'!I$50</f>
        <v>965</v>
      </c>
      <c r="E57" s="135"/>
      <c r="F57" s="135"/>
      <c r="G57" s="135">
        <f>'将来負担比率（分子）の構造'!J$50</f>
        <v>879</v>
      </c>
      <c r="H57" s="135"/>
      <c r="I57" s="135"/>
      <c r="J57" s="135">
        <f>'将来負担比率（分子）の構造'!K$50</f>
        <v>852</v>
      </c>
      <c r="K57" s="135"/>
      <c r="L57" s="135"/>
      <c r="M57" s="135">
        <f>'将来負担比率（分子）の構造'!L$50</f>
        <v>928</v>
      </c>
      <c r="N57" s="135"/>
      <c r="O57" s="135"/>
      <c r="P57" s="135">
        <f>'将来負担比率（分子）の構造'!M$50</f>
        <v>1077</v>
      </c>
    </row>
    <row r="58" spans="1:16">
      <c r="A58" s="135" t="s">
        <v>34</v>
      </c>
      <c r="B58" s="135"/>
      <c r="C58" s="135"/>
      <c r="D58" s="135">
        <f>'将来負担比率（分子）の構造'!I$49</f>
        <v>4206</v>
      </c>
      <c r="E58" s="135"/>
      <c r="F58" s="135"/>
      <c r="G58" s="135">
        <f>'将来負担比率（分子）の構造'!J$49</f>
        <v>4598</v>
      </c>
      <c r="H58" s="135"/>
      <c r="I58" s="135"/>
      <c r="J58" s="135">
        <f>'将来負担比率（分子）の構造'!K$49</f>
        <v>6979</v>
      </c>
      <c r="K58" s="135"/>
      <c r="L58" s="135"/>
      <c r="M58" s="135">
        <f>'将来負担比率（分子）の構造'!L$49</f>
        <v>8404</v>
      </c>
      <c r="N58" s="135"/>
      <c r="O58" s="135"/>
      <c r="P58" s="135">
        <f>'将来負担比率（分子）の構造'!M$49</f>
        <v>8712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8</v>
      </c>
      <c r="C61" s="135"/>
      <c r="D61" s="135"/>
      <c r="E61" s="135">
        <f>'将来負担比率（分子）の構造'!J$46</f>
        <v>1</v>
      </c>
      <c r="F61" s="135"/>
      <c r="G61" s="135"/>
      <c r="H61" s="135">
        <f>'将来負担比率（分子）の構造'!K$46</f>
        <v>2</v>
      </c>
      <c r="I61" s="135"/>
      <c r="J61" s="135"/>
      <c r="K61" s="135">
        <f>'将来負担比率（分子）の構造'!L$46</f>
        <v>2</v>
      </c>
      <c r="L61" s="135"/>
      <c r="M61" s="135"/>
      <c r="N61" s="135" t="str">
        <f>'将来負担比率（分子）の構造'!M$46</f>
        <v>-</v>
      </c>
      <c r="O61" s="135"/>
      <c r="P61" s="135"/>
    </row>
    <row r="62" spans="1:16">
      <c r="A62" s="135" t="s">
        <v>29</v>
      </c>
      <c r="B62" s="135">
        <f>'将来負担比率（分子）の構造'!I$45</f>
        <v>4616</v>
      </c>
      <c r="C62" s="135"/>
      <c r="D62" s="135"/>
      <c r="E62" s="135">
        <f>'将来負担比率（分子）の構造'!J$45</f>
        <v>4669</v>
      </c>
      <c r="F62" s="135"/>
      <c r="G62" s="135"/>
      <c r="H62" s="135">
        <f>'将来負担比率（分子）の構造'!K$45</f>
        <v>4344</v>
      </c>
      <c r="I62" s="135"/>
      <c r="J62" s="135"/>
      <c r="K62" s="135">
        <f>'将来負担比率（分子）の構造'!L$45</f>
        <v>4181</v>
      </c>
      <c r="L62" s="135"/>
      <c r="M62" s="135"/>
      <c r="N62" s="135">
        <f>'将来負担比率（分子）の構造'!M$45</f>
        <v>3747</v>
      </c>
      <c r="O62" s="135"/>
      <c r="P62" s="135"/>
    </row>
    <row r="63" spans="1:16">
      <c r="A63" s="135" t="s">
        <v>28</v>
      </c>
      <c r="B63" s="135">
        <f>'将来負担比率（分子）の構造'!I$44</f>
        <v>454</v>
      </c>
      <c r="C63" s="135"/>
      <c r="D63" s="135"/>
      <c r="E63" s="135">
        <f>'将来負担比率（分子）の構造'!J$44</f>
        <v>26</v>
      </c>
      <c r="F63" s="135"/>
      <c r="G63" s="135"/>
      <c r="H63" s="135">
        <f>'将来負担比率（分子）の構造'!K$44</f>
        <v>20</v>
      </c>
      <c r="I63" s="135"/>
      <c r="J63" s="135"/>
      <c r="K63" s="135">
        <f>'将来負担比率（分子）の構造'!L$44</f>
        <v>17</v>
      </c>
      <c r="L63" s="135"/>
      <c r="M63" s="135"/>
      <c r="N63" s="135">
        <f>'将来負担比率（分子）の構造'!M$44</f>
        <v>14</v>
      </c>
      <c r="O63" s="135"/>
      <c r="P63" s="135"/>
    </row>
    <row r="64" spans="1:16">
      <c r="A64" s="135" t="s">
        <v>27</v>
      </c>
      <c r="B64" s="135">
        <f>'将来負担比率（分子）の構造'!I$43</f>
        <v>17817</v>
      </c>
      <c r="C64" s="135"/>
      <c r="D64" s="135"/>
      <c r="E64" s="135">
        <f>'将来負担比率（分子）の構造'!J$43</f>
        <v>18826</v>
      </c>
      <c r="F64" s="135"/>
      <c r="G64" s="135"/>
      <c r="H64" s="135">
        <f>'将来負担比率（分子）の構造'!K$43</f>
        <v>18943</v>
      </c>
      <c r="I64" s="135"/>
      <c r="J64" s="135"/>
      <c r="K64" s="135">
        <f>'将来負担比率（分子）の構造'!L$43</f>
        <v>19132</v>
      </c>
      <c r="L64" s="135"/>
      <c r="M64" s="135"/>
      <c r="N64" s="135">
        <f>'将来負担比率（分子）の構造'!M$43</f>
        <v>18858</v>
      </c>
      <c r="O64" s="135"/>
      <c r="P64" s="135"/>
    </row>
    <row r="65" spans="1:16">
      <c r="A65" s="135" t="s">
        <v>26</v>
      </c>
      <c r="B65" s="135">
        <f>'将来負担比率（分子）の構造'!I$42</f>
        <v>358</v>
      </c>
      <c r="C65" s="135"/>
      <c r="D65" s="135"/>
      <c r="E65" s="135">
        <f>'将来負担比率（分子）の構造'!J$42</f>
        <v>75</v>
      </c>
      <c r="F65" s="135"/>
      <c r="G65" s="135"/>
      <c r="H65" s="135">
        <f>'将来負担比率（分子）の構造'!K$42</f>
        <v>39</v>
      </c>
      <c r="I65" s="135"/>
      <c r="J65" s="135"/>
      <c r="K65" s="135">
        <f>'将来負担比率（分子）の構造'!L$42</f>
        <v>14</v>
      </c>
      <c r="L65" s="135"/>
      <c r="M65" s="135"/>
      <c r="N65" s="135" t="str">
        <f>'将来負担比率（分子）の構造'!M$42</f>
        <v>-</v>
      </c>
      <c r="O65" s="135"/>
      <c r="P65" s="135"/>
    </row>
    <row r="66" spans="1:16">
      <c r="A66" s="135" t="s">
        <v>25</v>
      </c>
      <c r="B66" s="135">
        <f>'将来負担比率（分子）の構造'!I$41</f>
        <v>24370</v>
      </c>
      <c r="C66" s="135"/>
      <c r="D66" s="135"/>
      <c r="E66" s="135">
        <f>'将来負担比率（分子）の構造'!J$41</f>
        <v>23506</v>
      </c>
      <c r="F66" s="135"/>
      <c r="G66" s="135"/>
      <c r="H66" s="135">
        <f>'将来負担比率（分子）の構造'!K$41</f>
        <v>22832</v>
      </c>
      <c r="I66" s="135"/>
      <c r="J66" s="135"/>
      <c r="K66" s="135">
        <f>'将来負担比率（分子）の構造'!L$41</f>
        <v>23069</v>
      </c>
      <c r="L66" s="135"/>
      <c r="M66" s="135"/>
      <c r="N66" s="135">
        <f>'将来負担比率（分子）の構造'!M$41</f>
        <v>24167</v>
      </c>
      <c r="O66" s="135"/>
      <c r="P66" s="135"/>
    </row>
    <row r="67" spans="1:16">
      <c r="A67" s="135" t="s">
        <v>63</v>
      </c>
      <c r="B67" s="135" t="e">
        <f>NA()</f>
        <v>#N/A</v>
      </c>
      <c r="C67" s="135">
        <f>IF(ISNUMBER('将来負担比率（分子）の構造'!I$52), IF('将来負担比率（分子）の構造'!I$52 &lt; 0, 0, '将来負担比率（分子）の構造'!I$52), NA())</f>
        <v>15481</v>
      </c>
      <c r="D67" s="135" t="e">
        <f>NA()</f>
        <v>#N/A</v>
      </c>
      <c r="E67" s="135" t="e">
        <f>NA()</f>
        <v>#N/A</v>
      </c>
      <c r="F67" s="135">
        <f>IF(ISNUMBER('将来負担比率（分子）の構造'!J$52), IF('将来負担比率（分子）の構造'!J$52 &lt; 0, 0, '将来負担比率（分子）の構造'!J$52), NA())</f>
        <v>15166</v>
      </c>
      <c r="G67" s="135" t="e">
        <f>NA()</f>
        <v>#N/A</v>
      </c>
      <c r="H67" s="135" t="e">
        <f>NA()</f>
        <v>#N/A</v>
      </c>
      <c r="I67" s="135">
        <f>IF(ISNUMBER('将来負担比率（分子）の構造'!K$52), IF('将来負担比率（分子）の構造'!K$52 &lt; 0, 0, '将来負担比率（分子）の構造'!K$52), NA())</f>
        <v>12023</v>
      </c>
      <c r="J67" s="135" t="e">
        <f>NA()</f>
        <v>#N/A</v>
      </c>
      <c r="K67" s="135" t="e">
        <f>NA()</f>
        <v>#N/A</v>
      </c>
      <c r="L67" s="135">
        <f>IF(ISNUMBER('将来負担比率（分子）の構造'!L$52), IF('将来負担比率（分子）の構造'!L$52 &lt; 0, 0, '将来負担比率（分子）の構造'!L$52), NA())</f>
        <v>10743</v>
      </c>
      <c r="M67" s="135" t="e">
        <f>NA()</f>
        <v>#N/A</v>
      </c>
      <c r="N67" s="135" t="e">
        <f>NA()</f>
        <v>#N/A</v>
      </c>
      <c r="O67" s="135">
        <f>IF(ISNUMBER('将来負担比率（分子）の構造'!M$52), IF('将来負担比率（分子）の構造'!M$52 &lt; 0, 0, '将来負担比率（分子）の構造'!M$52), NA())</f>
        <v>10015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2975639</v>
      </c>
      <c r="S5" s="583"/>
      <c r="T5" s="583"/>
      <c r="U5" s="583"/>
      <c r="V5" s="583"/>
      <c r="W5" s="583"/>
      <c r="X5" s="583"/>
      <c r="Y5" s="584"/>
      <c r="Z5" s="585">
        <v>10.9</v>
      </c>
      <c r="AA5" s="585"/>
      <c r="AB5" s="585"/>
      <c r="AC5" s="585"/>
      <c r="AD5" s="586">
        <v>2975639</v>
      </c>
      <c r="AE5" s="586"/>
      <c r="AF5" s="586"/>
      <c r="AG5" s="586"/>
      <c r="AH5" s="586"/>
      <c r="AI5" s="586"/>
      <c r="AJ5" s="586"/>
      <c r="AK5" s="586"/>
      <c r="AL5" s="587">
        <v>21.1</v>
      </c>
      <c r="AM5" s="588"/>
      <c r="AN5" s="588"/>
      <c r="AO5" s="589"/>
      <c r="AP5" s="579" t="s">
        <v>209</v>
      </c>
      <c r="AQ5" s="580"/>
      <c r="AR5" s="580"/>
      <c r="AS5" s="580"/>
      <c r="AT5" s="580"/>
      <c r="AU5" s="580"/>
      <c r="AV5" s="580"/>
      <c r="AW5" s="580"/>
      <c r="AX5" s="580"/>
      <c r="AY5" s="580"/>
      <c r="AZ5" s="580"/>
      <c r="BA5" s="580"/>
      <c r="BB5" s="580"/>
      <c r="BC5" s="580"/>
      <c r="BD5" s="580"/>
      <c r="BE5" s="580"/>
      <c r="BF5" s="581"/>
      <c r="BG5" s="593">
        <v>2972586</v>
      </c>
      <c r="BH5" s="594"/>
      <c r="BI5" s="594"/>
      <c r="BJ5" s="594"/>
      <c r="BK5" s="594"/>
      <c r="BL5" s="594"/>
      <c r="BM5" s="594"/>
      <c r="BN5" s="595"/>
      <c r="BO5" s="596">
        <v>99.9</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c r="B6" s="590" t="s">
        <v>214</v>
      </c>
      <c r="C6" s="591"/>
      <c r="D6" s="591"/>
      <c r="E6" s="591"/>
      <c r="F6" s="591"/>
      <c r="G6" s="591"/>
      <c r="H6" s="591"/>
      <c r="I6" s="591"/>
      <c r="J6" s="591"/>
      <c r="K6" s="591"/>
      <c r="L6" s="591"/>
      <c r="M6" s="591"/>
      <c r="N6" s="591"/>
      <c r="O6" s="591"/>
      <c r="P6" s="591"/>
      <c r="Q6" s="592"/>
      <c r="R6" s="593">
        <v>236912</v>
      </c>
      <c r="S6" s="594"/>
      <c r="T6" s="594"/>
      <c r="U6" s="594"/>
      <c r="V6" s="594"/>
      <c r="W6" s="594"/>
      <c r="X6" s="594"/>
      <c r="Y6" s="595"/>
      <c r="Z6" s="596">
        <v>0.9</v>
      </c>
      <c r="AA6" s="596"/>
      <c r="AB6" s="596"/>
      <c r="AC6" s="596"/>
      <c r="AD6" s="597">
        <v>236912</v>
      </c>
      <c r="AE6" s="597"/>
      <c r="AF6" s="597"/>
      <c r="AG6" s="597"/>
      <c r="AH6" s="597"/>
      <c r="AI6" s="597"/>
      <c r="AJ6" s="597"/>
      <c r="AK6" s="597"/>
      <c r="AL6" s="598">
        <v>1.7</v>
      </c>
      <c r="AM6" s="599"/>
      <c r="AN6" s="599"/>
      <c r="AO6" s="600"/>
      <c r="AP6" s="590" t="s">
        <v>215</v>
      </c>
      <c r="AQ6" s="591"/>
      <c r="AR6" s="591"/>
      <c r="AS6" s="591"/>
      <c r="AT6" s="591"/>
      <c r="AU6" s="591"/>
      <c r="AV6" s="591"/>
      <c r="AW6" s="591"/>
      <c r="AX6" s="591"/>
      <c r="AY6" s="591"/>
      <c r="AZ6" s="591"/>
      <c r="BA6" s="591"/>
      <c r="BB6" s="591"/>
      <c r="BC6" s="591"/>
      <c r="BD6" s="591"/>
      <c r="BE6" s="591"/>
      <c r="BF6" s="592"/>
      <c r="BG6" s="593">
        <v>2972586</v>
      </c>
      <c r="BH6" s="594"/>
      <c r="BI6" s="594"/>
      <c r="BJ6" s="594"/>
      <c r="BK6" s="594"/>
      <c r="BL6" s="594"/>
      <c r="BM6" s="594"/>
      <c r="BN6" s="595"/>
      <c r="BO6" s="596">
        <v>99.9</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151763</v>
      </c>
      <c r="CS6" s="594"/>
      <c r="CT6" s="594"/>
      <c r="CU6" s="594"/>
      <c r="CV6" s="594"/>
      <c r="CW6" s="594"/>
      <c r="CX6" s="594"/>
      <c r="CY6" s="595"/>
      <c r="CZ6" s="596">
        <v>0.6</v>
      </c>
      <c r="DA6" s="596"/>
      <c r="DB6" s="596"/>
      <c r="DC6" s="596"/>
      <c r="DD6" s="602" t="s">
        <v>210</v>
      </c>
      <c r="DE6" s="594"/>
      <c r="DF6" s="594"/>
      <c r="DG6" s="594"/>
      <c r="DH6" s="594"/>
      <c r="DI6" s="594"/>
      <c r="DJ6" s="594"/>
      <c r="DK6" s="594"/>
      <c r="DL6" s="594"/>
      <c r="DM6" s="594"/>
      <c r="DN6" s="594"/>
      <c r="DO6" s="594"/>
      <c r="DP6" s="595"/>
      <c r="DQ6" s="602">
        <v>151763</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4945</v>
      </c>
      <c r="S7" s="594"/>
      <c r="T7" s="594"/>
      <c r="U7" s="594"/>
      <c r="V7" s="594"/>
      <c r="W7" s="594"/>
      <c r="X7" s="594"/>
      <c r="Y7" s="595"/>
      <c r="Z7" s="596">
        <v>0</v>
      </c>
      <c r="AA7" s="596"/>
      <c r="AB7" s="596"/>
      <c r="AC7" s="596"/>
      <c r="AD7" s="597">
        <v>4945</v>
      </c>
      <c r="AE7" s="597"/>
      <c r="AF7" s="597"/>
      <c r="AG7" s="597"/>
      <c r="AH7" s="597"/>
      <c r="AI7" s="597"/>
      <c r="AJ7" s="597"/>
      <c r="AK7" s="597"/>
      <c r="AL7" s="598">
        <v>0</v>
      </c>
      <c r="AM7" s="599"/>
      <c r="AN7" s="599"/>
      <c r="AO7" s="600"/>
      <c r="AP7" s="590" t="s">
        <v>218</v>
      </c>
      <c r="AQ7" s="591"/>
      <c r="AR7" s="591"/>
      <c r="AS7" s="591"/>
      <c r="AT7" s="591"/>
      <c r="AU7" s="591"/>
      <c r="AV7" s="591"/>
      <c r="AW7" s="591"/>
      <c r="AX7" s="591"/>
      <c r="AY7" s="591"/>
      <c r="AZ7" s="591"/>
      <c r="BA7" s="591"/>
      <c r="BB7" s="591"/>
      <c r="BC7" s="591"/>
      <c r="BD7" s="591"/>
      <c r="BE7" s="591"/>
      <c r="BF7" s="592"/>
      <c r="BG7" s="593">
        <v>1113280</v>
      </c>
      <c r="BH7" s="594"/>
      <c r="BI7" s="594"/>
      <c r="BJ7" s="594"/>
      <c r="BK7" s="594"/>
      <c r="BL7" s="594"/>
      <c r="BM7" s="594"/>
      <c r="BN7" s="595"/>
      <c r="BO7" s="596">
        <v>37.4</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3794051</v>
      </c>
      <c r="CS7" s="594"/>
      <c r="CT7" s="594"/>
      <c r="CU7" s="594"/>
      <c r="CV7" s="594"/>
      <c r="CW7" s="594"/>
      <c r="CX7" s="594"/>
      <c r="CY7" s="595"/>
      <c r="CZ7" s="596">
        <v>14.4</v>
      </c>
      <c r="DA7" s="596"/>
      <c r="DB7" s="596"/>
      <c r="DC7" s="596"/>
      <c r="DD7" s="602">
        <v>181410</v>
      </c>
      <c r="DE7" s="594"/>
      <c r="DF7" s="594"/>
      <c r="DG7" s="594"/>
      <c r="DH7" s="594"/>
      <c r="DI7" s="594"/>
      <c r="DJ7" s="594"/>
      <c r="DK7" s="594"/>
      <c r="DL7" s="594"/>
      <c r="DM7" s="594"/>
      <c r="DN7" s="594"/>
      <c r="DO7" s="594"/>
      <c r="DP7" s="595"/>
      <c r="DQ7" s="602">
        <v>3362512</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13106</v>
      </c>
      <c r="S8" s="594"/>
      <c r="T8" s="594"/>
      <c r="U8" s="594"/>
      <c r="V8" s="594"/>
      <c r="W8" s="594"/>
      <c r="X8" s="594"/>
      <c r="Y8" s="595"/>
      <c r="Z8" s="596">
        <v>0</v>
      </c>
      <c r="AA8" s="596"/>
      <c r="AB8" s="596"/>
      <c r="AC8" s="596"/>
      <c r="AD8" s="597">
        <v>13106</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51845</v>
      </c>
      <c r="BH8" s="594"/>
      <c r="BI8" s="594"/>
      <c r="BJ8" s="594"/>
      <c r="BK8" s="594"/>
      <c r="BL8" s="594"/>
      <c r="BM8" s="594"/>
      <c r="BN8" s="595"/>
      <c r="BO8" s="596">
        <v>1.7</v>
      </c>
      <c r="BP8" s="596"/>
      <c r="BQ8" s="596"/>
      <c r="BR8" s="596"/>
      <c r="BS8" s="602" t="s">
        <v>112</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6051764</v>
      </c>
      <c r="CS8" s="594"/>
      <c r="CT8" s="594"/>
      <c r="CU8" s="594"/>
      <c r="CV8" s="594"/>
      <c r="CW8" s="594"/>
      <c r="CX8" s="594"/>
      <c r="CY8" s="595"/>
      <c r="CZ8" s="596">
        <v>23</v>
      </c>
      <c r="DA8" s="596"/>
      <c r="DB8" s="596"/>
      <c r="DC8" s="596"/>
      <c r="DD8" s="602">
        <v>176358</v>
      </c>
      <c r="DE8" s="594"/>
      <c r="DF8" s="594"/>
      <c r="DG8" s="594"/>
      <c r="DH8" s="594"/>
      <c r="DI8" s="594"/>
      <c r="DJ8" s="594"/>
      <c r="DK8" s="594"/>
      <c r="DL8" s="594"/>
      <c r="DM8" s="594"/>
      <c r="DN8" s="594"/>
      <c r="DO8" s="594"/>
      <c r="DP8" s="595"/>
      <c r="DQ8" s="602">
        <v>3465379</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5695</v>
      </c>
      <c r="S9" s="594"/>
      <c r="T9" s="594"/>
      <c r="U9" s="594"/>
      <c r="V9" s="594"/>
      <c r="W9" s="594"/>
      <c r="X9" s="594"/>
      <c r="Y9" s="595"/>
      <c r="Z9" s="596">
        <v>0</v>
      </c>
      <c r="AA9" s="596"/>
      <c r="AB9" s="596"/>
      <c r="AC9" s="596"/>
      <c r="AD9" s="597">
        <v>5695</v>
      </c>
      <c r="AE9" s="597"/>
      <c r="AF9" s="597"/>
      <c r="AG9" s="597"/>
      <c r="AH9" s="597"/>
      <c r="AI9" s="597"/>
      <c r="AJ9" s="597"/>
      <c r="AK9" s="597"/>
      <c r="AL9" s="598">
        <v>0</v>
      </c>
      <c r="AM9" s="599"/>
      <c r="AN9" s="599"/>
      <c r="AO9" s="600"/>
      <c r="AP9" s="590" t="s">
        <v>224</v>
      </c>
      <c r="AQ9" s="591"/>
      <c r="AR9" s="591"/>
      <c r="AS9" s="591"/>
      <c r="AT9" s="591"/>
      <c r="AU9" s="591"/>
      <c r="AV9" s="591"/>
      <c r="AW9" s="591"/>
      <c r="AX9" s="591"/>
      <c r="AY9" s="591"/>
      <c r="AZ9" s="591"/>
      <c r="BA9" s="591"/>
      <c r="BB9" s="591"/>
      <c r="BC9" s="591"/>
      <c r="BD9" s="591"/>
      <c r="BE9" s="591"/>
      <c r="BF9" s="592"/>
      <c r="BG9" s="593">
        <v>890710</v>
      </c>
      <c r="BH9" s="594"/>
      <c r="BI9" s="594"/>
      <c r="BJ9" s="594"/>
      <c r="BK9" s="594"/>
      <c r="BL9" s="594"/>
      <c r="BM9" s="594"/>
      <c r="BN9" s="595"/>
      <c r="BO9" s="596">
        <v>29.9</v>
      </c>
      <c r="BP9" s="596"/>
      <c r="BQ9" s="596"/>
      <c r="BR9" s="596"/>
      <c r="BS9" s="602" t="s">
        <v>112</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2600984</v>
      </c>
      <c r="CS9" s="594"/>
      <c r="CT9" s="594"/>
      <c r="CU9" s="594"/>
      <c r="CV9" s="594"/>
      <c r="CW9" s="594"/>
      <c r="CX9" s="594"/>
      <c r="CY9" s="595"/>
      <c r="CZ9" s="596">
        <v>9.9</v>
      </c>
      <c r="DA9" s="596"/>
      <c r="DB9" s="596"/>
      <c r="DC9" s="596"/>
      <c r="DD9" s="602">
        <v>114214</v>
      </c>
      <c r="DE9" s="594"/>
      <c r="DF9" s="594"/>
      <c r="DG9" s="594"/>
      <c r="DH9" s="594"/>
      <c r="DI9" s="594"/>
      <c r="DJ9" s="594"/>
      <c r="DK9" s="594"/>
      <c r="DL9" s="594"/>
      <c r="DM9" s="594"/>
      <c r="DN9" s="594"/>
      <c r="DO9" s="594"/>
      <c r="DP9" s="595"/>
      <c r="DQ9" s="602">
        <v>2176815</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401684</v>
      </c>
      <c r="S10" s="594"/>
      <c r="T10" s="594"/>
      <c r="U10" s="594"/>
      <c r="V10" s="594"/>
      <c r="W10" s="594"/>
      <c r="X10" s="594"/>
      <c r="Y10" s="595"/>
      <c r="Z10" s="596">
        <v>1.5</v>
      </c>
      <c r="AA10" s="596"/>
      <c r="AB10" s="596"/>
      <c r="AC10" s="596"/>
      <c r="AD10" s="597">
        <v>401684</v>
      </c>
      <c r="AE10" s="597"/>
      <c r="AF10" s="597"/>
      <c r="AG10" s="597"/>
      <c r="AH10" s="597"/>
      <c r="AI10" s="597"/>
      <c r="AJ10" s="597"/>
      <c r="AK10" s="597"/>
      <c r="AL10" s="598">
        <v>2.8</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72873</v>
      </c>
      <c r="BH10" s="594"/>
      <c r="BI10" s="594"/>
      <c r="BJ10" s="594"/>
      <c r="BK10" s="594"/>
      <c r="BL10" s="594"/>
      <c r="BM10" s="594"/>
      <c r="BN10" s="595"/>
      <c r="BO10" s="596">
        <v>2.4</v>
      </c>
      <c r="BP10" s="596"/>
      <c r="BQ10" s="596"/>
      <c r="BR10" s="596"/>
      <c r="BS10" s="602" t="s">
        <v>112</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65689</v>
      </c>
      <c r="CS10" s="594"/>
      <c r="CT10" s="594"/>
      <c r="CU10" s="594"/>
      <c r="CV10" s="594"/>
      <c r="CW10" s="594"/>
      <c r="CX10" s="594"/>
      <c r="CY10" s="595"/>
      <c r="CZ10" s="596">
        <v>0.2</v>
      </c>
      <c r="DA10" s="596"/>
      <c r="DB10" s="596"/>
      <c r="DC10" s="596"/>
      <c r="DD10" s="602" t="s">
        <v>112</v>
      </c>
      <c r="DE10" s="594"/>
      <c r="DF10" s="594"/>
      <c r="DG10" s="594"/>
      <c r="DH10" s="594"/>
      <c r="DI10" s="594"/>
      <c r="DJ10" s="594"/>
      <c r="DK10" s="594"/>
      <c r="DL10" s="594"/>
      <c r="DM10" s="594"/>
      <c r="DN10" s="594"/>
      <c r="DO10" s="594"/>
      <c r="DP10" s="595"/>
      <c r="DQ10" s="602">
        <v>11721</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6036</v>
      </c>
      <c r="S11" s="594"/>
      <c r="T11" s="594"/>
      <c r="U11" s="594"/>
      <c r="V11" s="594"/>
      <c r="W11" s="594"/>
      <c r="X11" s="594"/>
      <c r="Y11" s="595"/>
      <c r="Z11" s="596">
        <v>0</v>
      </c>
      <c r="AA11" s="596"/>
      <c r="AB11" s="596"/>
      <c r="AC11" s="596"/>
      <c r="AD11" s="597">
        <v>6036</v>
      </c>
      <c r="AE11" s="597"/>
      <c r="AF11" s="597"/>
      <c r="AG11" s="597"/>
      <c r="AH11" s="597"/>
      <c r="AI11" s="597"/>
      <c r="AJ11" s="597"/>
      <c r="AK11" s="597"/>
      <c r="AL11" s="598">
        <v>0</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97852</v>
      </c>
      <c r="BH11" s="594"/>
      <c r="BI11" s="594"/>
      <c r="BJ11" s="594"/>
      <c r="BK11" s="594"/>
      <c r="BL11" s="594"/>
      <c r="BM11" s="594"/>
      <c r="BN11" s="595"/>
      <c r="BO11" s="596">
        <v>3.3</v>
      </c>
      <c r="BP11" s="596"/>
      <c r="BQ11" s="596"/>
      <c r="BR11" s="596"/>
      <c r="BS11" s="602" t="s">
        <v>112</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754381</v>
      </c>
      <c r="CS11" s="594"/>
      <c r="CT11" s="594"/>
      <c r="CU11" s="594"/>
      <c r="CV11" s="594"/>
      <c r="CW11" s="594"/>
      <c r="CX11" s="594"/>
      <c r="CY11" s="595"/>
      <c r="CZ11" s="596">
        <v>2.9</v>
      </c>
      <c r="DA11" s="596"/>
      <c r="DB11" s="596"/>
      <c r="DC11" s="596"/>
      <c r="DD11" s="602">
        <v>167059</v>
      </c>
      <c r="DE11" s="594"/>
      <c r="DF11" s="594"/>
      <c r="DG11" s="594"/>
      <c r="DH11" s="594"/>
      <c r="DI11" s="594"/>
      <c r="DJ11" s="594"/>
      <c r="DK11" s="594"/>
      <c r="DL11" s="594"/>
      <c r="DM11" s="594"/>
      <c r="DN11" s="594"/>
      <c r="DO11" s="594"/>
      <c r="DP11" s="595"/>
      <c r="DQ11" s="602">
        <v>577828</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1547639</v>
      </c>
      <c r="BH12" s="594"/>
      <c r="BI12" s="594"/>
      <c r="BJ12" s="594"/>
      <c r="BK12" s="594"/>
      <c r="BL12" s="594"/>
      <c r="BM12" s="594"/>
      <c r="BN12" s="595"/>
      <c r="BO12" s="596">
        <v>52</v>
      </c>
      <c r="BP12" s="596"/>
      <c r="BQ12" s="596"/>
      <c r="BR12" s="596"/>
      <c r="BS12" s="602" t="s">
        <v>112</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1167488</v>
      </c>
      <c r="CS12" s="594"/>
      <c r="CT12" s="594"/>
      <c r="CU12" s="594"/>
      <c r="CV12" s="594"/>
      <c r="CW12" s="594"/>
      <c r="CX12" s="594"/>
      <c r="CY12" s="595"/>
      <c r="CZ12" s="596">
        <v>4.4000000000000004</v>
      </c>
      <c r="DA12" s="596"/>
      <c r="DB12" s="596"/>
      <c r="DC12" s="596"/>
      <c r="DD12" s="602">
        <v>645457</v>
      </c>
      <c r="DE12" s="594"/>
      <c r="DF12" s="594"/>
      <c r="DG12" s="594"/>
      <c r="DH12" s="594"/>
      <c r="DI12" s="594"/>
      <c r="DJ12" s="594"/>
      <c r="DK12" s="594"/>
      <c r="DL12" s="594"/>
      <c r="DM12" s="594"/>
      <c r="DN12" s="594"/>
      <c r="DO12" s="594"/>
      <c r="DP12" s="595"/>
      <c r="DQ12" s="602">
        <v>296704</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28838</v>
      </c>
      <c r="S13" s="594"/>
      <c r="T13" s="594"/>
      <c r="U13" s="594"/>
      <c r="V13" s="594"/>
      <c r="W13" s="594"/>
      <c r="X13" s="594"/>
      <c r="Y13" s="595"/>
      <c r="Z13" s="596">
        <v>0.1</v>
      </c>
      <c r="AA13" s="596"/>
      <c r="AB13" s="596"/>
      <c r="AC13" s="596"/>
      <c r="AD13" s="597">
        <v>28838</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1475605</v>
      </c>
      <c r="BH13" s="594"/>
      <c r="BI13" s="594"/>
      <c r="BJ13" s="594"/>
      <c r="BK13" s="594"/>
      <c r="BL13" s="594"/>
      <c r="BM13" s="594"/>
      <c r="BN13" s="595"/>
      <c r="BO13" s="596">
        <v>49.6</v>
      </c>
      <c r="BP13" s="596"/>
      <c r="BQ13" s="596"/>
      <c r="BR13" s="596"/>
      <c r="BS13" s="602" t="s">
        <v>112</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2533490</v>
      </c>
      <c r="CS13" s="594"/>
      <c r="CT13" s="594"/>
      <c r="CU13" s="594"/>
      <c r="CV13" s="594"/>
      <c r="CW13" s="594"/>
      <c r="CX13" s="594"/>
      <c r="CY13" s="595"/>
      <c r="CZ13" s="596">
        <v>9.6</v>
      </c>
      <c r="DA13" s="596"/>
      <c r="DB13" s="596"/>
      <c r="DC13" s="596"/>
      <c r="DD13" s="602">
        <v>1148134</v>
      </c>
      <c r="DE13" s="594"/>
      <c r="DF13" s="594"/>
      <c r="DG13" s="594"/>
      <c r="DH13" s="594"/>
      <c r="DI13" s="594"/>
      <c r="DJ13" s="594"/>
      <c r="DK13" s="594"/>
      <c r="DL13" s="594"/>
      <c r="DM13" s="594"/>
      <c r="DN13" s="594"/>
      <c r="DO13" s="594"/>
      <c r="DP13" s="595"/>
      <c r="DQ13" s="602">
        <v>1638424</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74931</v>
      </c>
      <c r="BH14" s="594"/>
      <c r="BI14" s="594"/>
      <c r="BJ14" s="594"/>
      <c r="BK14" s="594"/>
      <c r="BL14" s="594"/>
      <c r="BM14" s="594"/>
      <c r="BN14" s="595"/>
      <c r="BO14" s="596">
        <v>2.5</v>
      </c>
      <c r="BP14" s="596"/>
      <c r="BQ14" s="596"/>
      <c r="BR14" s="596"/>
      <c r="BS14" s="602" t="s">
        <v>112</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1016631</v>
      </c>
      <c r="CS14" s="594"/>
      <c r="CT14" s="594"/>
      <c r="CU14" s="594"/>
      <c r="CV14" s="594"/>
      <c r="CW14" s="594"/>
      <c r="CX14" s="594"/>
      <c r="CY14" s="595"/>
      <c r="CZ14" s="596">
        <v>3.9</v>
      </c>
      <c r="DA14" s="596"/>
      <c r="DB14" s="596"/>
      <c r="DC14" s="596"/>
      <c r="DD14" s="602">
        <v>312552</v>
      </c>
      <c r="DE14" s="594"/>
      <c r="DF14" s="594"/>
      <c r="DG14" s="594"/>
      <c r="DH14" s="594"/>
      <c r="DI14" s="594"/>
      <c r="DJ14" s="594"/>
      <c r="DK14" s="594"/>
      <c r="DL14" s="594"/>
      <c r="DM14" s="594"/>
      <c r="DN14" s="594"/>
      <c r="DO14" s="594"/>
      <c r="DP14" s="595"/>
      <c r="DQ14" s="602">
        <v>866389</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8122</v>
      </c>
      <c r="S15" s="594"/>
      <c r="T15" s="594"/>
      <c r="U15" s="594"/>
      <c r="V15" s="594"/>
      <c r="W15" s="594"/>
      <c r="X15" s="594"/>
      <c r="Y15" s="595"/>
      <c r="Z15" s="596">
        <v>0</v>
      </c>
      <c r="AA15" s="596"/>
      <c r="AB15" s="596"/>
      <c r="AC15" s="596"/>
      <c r="AD15" s="597">
        <v>8122</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236736</v>
      </c>
      <c r="BH15" s="594"/>
      <c r="BI15" s="594"/>
      <c r="BJ15" s="594"/>
      <c r="BK15" s="594"/>
      <c r="BL15" s="594"/>
      <c r="BM15" s="594"/>
      <c r="BN15" s="595"/>
      <c r="BO15" s="596">
        <v>8</v>
      </c>
      <c r="BP15" s="596"/>
      <c r="BQ15" s="596"/>
      <c r="BR15" s="596"/>
      <c r="BS15" s="602" t="s">
        <v>112</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5330627</v>
      </c>
      <c r="CS15" s="594"/>
      <c r="CT15" s="594"/>
      <c r="CU15" s="594"/>
      <c r="CV15" s="594"/>
      <c r="CW15" s="594"/>
      <c r="CX15" s="594"/>
      <c r="CY15" s="595"/>
      <c r="CZ15" s="596">
        <v>20.3</v>
      </c>
      <c r="DA15" s="596"/>
      <c r="DB15" s="596"/>
      <c r="DC15" s="596"/>
      <c r="DD15" s="602">
        <v>3758714</v>
      </c>
      <c r="DE15" s="594"/>
      <c r="DF15" s="594"/>
      <c r="DG15" s="594"/>
      <c r="DH15" s="594"/>
      <c r="DI15" s="594"/>
      <c r="DJ15" s="594"/>
      <c r="DK15" s="594"/>
      <c r="DL15" s="594"/>
      <c r="DM15" s="594"/>
      <c r="DN15" s="594"/>
      <c r="DO15" s="594"/>
      <c r="DP15" s="595"/>
      <c r="DQ15" s="602">
        <v>2822704</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11515371</v>
      </c>
      <c r="S16" s="594"/>
      <c r="T16" s="594"/>
      <c r="U16" s="594"/>
      <c r="V16" s="594"/>
      <c r="W16" s="594"/>
      <c r="X16" s="594"/>
      <c r="Y16" s="595"/>
      <c r="Z16" s="596">
        <v>42.3</v>
      </c>
      <c r="AA16" s="596"/>
      <c r="AB16" s="596"/>
      <c r="AC16" s="596"/>
      <c r="AD16" s="597">
        <v>10371580</v>
      </c>
      <c r="AE16" s="597"/>
      <c r="AF16" s="597"/>
      <c r="AG16" s="597"/>
      <c r="AH16" s="597"/>
      <c r="AI16" s="597"/>
      <c r="AJ16" s="597"/>
      <c r="AK16" s="597"/>
      <c r="AL16" s="598">
        <v>73.5</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412703</v>
      </c>
      <c r="CS16" s="594"/>
      <c r="CT16" s="594"/>
      <c r="CU16" s="594"/>
      <c r="CV16" s="594"/>
      <c r="CW16" s="594"/>
      <c r="CX16" s="594"/>
      <c r="CY16" s="595"/>
      <c r="CZ16" s="596">
        <v>1.6</v>
      </c>
      <c r="DA16" s="596"/>
      <c r="DB16" s="596"/>
      <c r="DC16" s="596"/>
      <c r="DD16" s="602" t="s">
        <v>112</v>
      </c>
      <c r="DE16" s="594"/>
      <c r="DF16" s="594"/>
      <c r="DG16" s="594"/>
      <c r="DH16" s="594"/>
      <c r="DI16" s="594"/>
      <c r="DJ16" s="594"/>
      <c r="DK16" s="594"/>
      <c r="DL16" s="594"/>
      <c r="DM16" s="594"/>
      <c r="DN16" s="594"/>
      <c r="DO16" s="594"/>
      <c r="DP16" s="595"/>
      <c r="DQ16" s="602">
        <v>65051</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10371580</v>
      </c>
      <c r="S17" s="594"/>
      <c r="T17" s="594"/>
      <c r="U17" s="594"/>
      <c r="V17" s="594"/>
      <c r="W17" s="594"/>
      <c r="X17" s="594"/>
      <c r="Y17" s="595"/>
      <c r="Z17" s="596">
        <v>38.1</v>
      </c>
      <c r="AA17" s="596"/>
      <c r="AB17" s="596"/>
      <c r="AC17" s="596"/>
      <c r="AD17" s="597">
        <v>10371580</v>
      </c>
      <c r="AE17" s="597"/>
      <c r="AF17" s="597"/>
      <c r="AG17" s="597"/>
      <c r="AH17" s="597"/>
      <c r="AI17" s="597"/>
      <c r="AJ17" s="597"/>
      <c r="AK17" s="597"/>
      <c r="AL17" s="598">
        <v>73.5</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2419353</v>
      </c>
      <c r="CS17" s="594"/>
      <c r="CT17" s="594"/>
      <c r="CU17" s="594"/>
      <c r="CV17" s="594"/>
      <c r="CW17" s="594"/>
      <c r="CX17" s="594"/>
      <c r="CY17" s="595"/>
      <c r="CZ17" s="596">
        <v>9.1999999999999993</v>
      </c>
      <c r="DA17" s="596"/>
      <c r="DB17" s="596"/>
      <c r="DC17" s="596"/>
      <c r="DD17" s="602" t="s">
        <v>112</v>
      </c>
      <c r="DE17" s="594"/>
      <c r="DF17" s="594"/>
      <c r="DG17" s="594"/>
      <c r="DH17" s="594"/>
      <c r="DI17" s="594"/>
      <c r="DJ17" s="594"/>
      <c r="DK17" s="594"/>
      <c r="DL17" s="594"/>
      <c r="DM17" s="594"/>
      <c r="DN17" s="594"/>
      <c r="DO17" s="594"/>
      <c r="DP17" s="595"/>
      <c r="DQ17" s="602">
        <v>2297904</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1143272</v>
      </c>
      <c r="S18" s="594"/>
      <c r="T18" s="594"/>
      <c r="U18" s="594"/>
      <c r="V18" s="594"/>
      <c r="W18" s="594"/>
      <c r="X18" s="594"/>
      <c r="Y18" s="595"/>
      <c r="Z18" s="596">
        <v>4.2</v>
      </c>
      <c r="AA18" s="596"/>
      <c r="AB18" s="596"/>
      <c r="AC18" s="596"/>
      <c r="AD18" s="597" t="s">
        <v>112</v>
      </c>
      <c r="AE18" s="597"/>
      <c r="AF18" s="597"/>
      <c r="AG18" s="597"/>
      <c r="AH18" s="597"/>
      <c r="AI18" s="597"/>
      <c r="AJ18" s="597"/>
      <c r="AK18" s="597"/>
      <c r="AL18" s="598" t="s">
        <v>112</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519</v>
      </c>
      <c r="S19" s="594"/>
      <c r="T19" s="594"/>
      <c r="U19" s="594"/>
      <c r="V19" s="594"/>
      <c r="W19" s="594"/>
      <c r="X19" s="594"/>
      <c r="Y19" s="595"/>
      <c r="Z19" s="596">
        <v>0</v>
      </c>
      <c r="AA19" s="596"/>
      <c r="AB19" s="596"/>
      <c r="AC19" s="596"/>
      <c r="AD19" s="597" t="s">
        <v>112</v>
      </c>
      <c r="AE19" s="597"/>
      <c r="AF19" s="597"/>
      <c r="AG19" s="597"/>
      <c r="AH19" s="597"/>
      <c r="AI19" s="597"/>
      <c r="AJ19" s="597"/>
      <c r="AK19" s="597"/>
      <c r="AL19" s="598" t="s">
        <v>112</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3053</v>
      </c>
      <c r="BH19" s="594"/>
      <c r="BI19" s="594"/>
      <c r="BJ19" s="594"/>
      <c r="BK19" s="594"/>
      <c r="BL19" s="594"/>
      <c r="BM19" s="594"/>
      <c r="BN19" s="595"/>
      <c r="BO19" s="596">
        <v>0.1</v>
      </c>
      <c r="BP19" s="596"/>
      <c r="BQ19" s="596"/>
      <c r="BR19" s="596"/>
      <c r="BS19" s="602" t="s">
        <v>112</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15196348</v>
      </c>
      <c r="S20" s="594"/>
      <c r="T20" s="594"/>
      <c r="U20" s="594"/>
      <c r="V20" s="594"/>
      <c r="W20" s="594"/>
      <c r="X20" s="594"/>
      <c r="Y20" s="595"/>
      <c r="Z20" s="596">
        <v>55.8</v>
      </c>
      <c r="AA20" s="596"/>
      <c r="AB20" s="596"/>
      <c r="AC20" s="596"/>
      <c r="AD20" s="597">
        <v>14052557</v>
      </c>
      <c r="AE20" s="597"/>
      <c r="AF20" s="597"/>
      <c r="AG20" s="597"/>
      <c r="AH20" s="597"/>
      <c r="AI20" s="597"/>
      <c r="AJ20" s="597"/>
      <c r="AK20" s="597"/>
      <c r="AL20" s="598">
        <v>99.6</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3053</v>
      </c>
      <c r="BH20" s="594"/>
      <c r="BI20" s="594"/>
      <c r="BJ20" s="594"/>
      <c r="BK20" s="594"/>
      <c r="BL20" s="594"/>
      <c r="BM20" s="594"/>
      <c r="BN20" s="595"/>
      <c r="BO20" s="596">
        <v>0.1</v>
      </c>
      <c r="BP20" s="596"/>
      <c r="BQ20" s="596"/>
      <c r="BR20" s="596"/>
      <c r="BS20" s="602" t="s">
        <v>112</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26298924</v>
      </c>
      <c r="CS20" s="594"/>
      <c r="CT20" s="594"/>
      <c r="CU20" s="594"/>
      <c r="CV20" s="594"/>
      <c r="CW20" s="594"/>
      <c r="CX20" s="594"/>
      <c r="CY20" s="595"/>
      <c r="CZ20" s="596">
        <v>100</v>
      </c>
      <c r="DA20" s="596"/>
      <c r="DB20" s="596"/>
      <c r="DC20" s="596"/>
      <c r="DD20" s="602">
        <v>6503898</v>
      </c>
      <c r="DE20" s="594"/>
      <c r="DF20" s="594"/>
      <c r="DG20" s="594"/>
      <c r="DH20" s="594"/>
      <c r="DI20" s="594"/>
      <c r="DJ20" s="594"/>
      <c r="DK20" s="594"/>
      <c r="DL20" s="594"/>
      <c r="DM20" s="594"/>
      <c r="DN20" s="594"/>
      <c r="DO20" s="594"/>
      <c r="DP20" s="595"/>
      <c r="DQ20" s="602">
        <v>17733194</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4457</v>
      </c>
      <c r="S21" s="594"/>
      <c r="T21" s="594"/>
      <c r="U21" s="594"/>
      <c r="V21" s="594"/>
      <c r="W21" s="594"/>
      <c r="X21" s="594"/>
      <c r="Y21" s="595"/>
      <c r="Z21" s="596">
        <v>0</v>
      </c>
      <c r="AA21" s="596"/>
      <c r="AB21" s="596"/>
      <c r="AC21" s="596"/>
      <c r="AD21" s="597">
        <v>4457</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3053</v>
      </c>
      <c r="BH21" s="594"/>
      <c r="BI21" s="594"/>
      <c r="BJ21" s="594"/>
      <c r="BK21" s="594"/>
      <c r="BL21" s="594"/>
      <c r="BM21" s="594"/>
      <c r="BN21" s="595"/>
      <c r="BO21" s="596">
        <v>0.1</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417014</v>
      </c>
      <c r="S22" s="594"/>
      <c r="T22" s="594"/>
      <c r="U22" s="594"/>
      <c r="V22" s="594"/>
      <c r="W22" s="594"/>
      <c r="X22" s="594"/>
      <c r="Y22" s="595"/>
      <c r="Z22" s="596">
        <v>1.5</v>
      </c>
      <c r="AA22" s="596"/>
      <c r="AB22" s="596"/>
      <c r="AC22" s="596"/>
      <c r="AD22" s="597">
        <v>743</v>
      </c>
      <c r="AE22" s="597"/>
      <c r="AF22" s="597"/>
      <c r="AG22" s="597"/>
      <c r="AH22" s="597"/>
      <c r="AI22" s="597"/>
      <c r="AJ22" s="597"/>
      <c r="AK22" s="597"/>
      <c r="AL22" s="598">
        <v>0</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238649</v>
      </c>
      <c r="S23" s="594"/>
      <c r="T23" s="594"/>
      <c r="U23" s="594"/>
      <c r="V23" s="594"/>
      <c r="W23" s="594"/>
      <c r="X23" s="594"/>
      <c r="Y23" s="595"/>
      <c r="Z23" s="596">
        <v>0.9</v>
      </c>
      <c r="AA23" s="596"/>
      <c r="AB23" s="596"/>
      <c r="AC23" s="596"/>
      <c r="AD23" s="597">
        <v>12529</v>
      </c>
      <c r="AE23" s="597"/>
      <c r="AF23" s="597"/>
      <c r="AG23" s="597"/>
      <c r="AH23" s="597"/>
      <c r="AI23" s="597"/>
      <c r="AJ23" s="597"/>
      <c r="AK23" s="597"/>
      <c r="AL23" s="598">
        <v>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23591</v>
      </c>
      <c r="S24" s="594"/>
      <c r="T24" s="594"/>
      <c r="U24" s="594"/>
      <c r="V24" s="594"/>
      <c r="W24" s="594"/>
      <c r="X24" s="594"/>
      <c r="Y24" s="595"/>
      <c r="Z24" s="596">
        <v>0.1</v>
      </c>
      <c r="AA24" s="596"/>
      <c r="AB24" s="596"/>
      <c r="AC24" s="596"/>
      <c r="AD24" s="597" t="s">
        <v>112</v>
      </c>
      <c r="AE24" s="597"/>
      <c r="AF24" s="597"/>
      <c r="AG24" s="597"/>
      <c r="AH24" s="597"/>
      <c r="AI24" s="597"/>
      <c r="AJ24" s="597"/>
      <c r="AK24" s="597"/>
      <c r="AL24" s="598" t="s">
        <v>112</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9088318</v>
      </c>
      <c r="CS24" s="583"/>
      <c r="CT24" s="583"/>
      <c r="CU24" s="583"/>
      <c r="CV24" s="583"/>
      <c r="CW24" s="583"/>
      <c r="CX24" s="583"/>
      <c r="CY24" s="584"/>
      <c r="CZ24" s="620">
        <v>34.6</v>
      </c>
      <c r="DA24" s="621"/>
      <c r="DB24" s="621"/>
      <c r="DC24" s="622"/>
      <c r="DD24" s="619">
        <v>6759856</v>
      </c>
      <c r="DE24" s="583"/>
      <c r="DF24" s="583"/>
      <c r="DG24" s="583"/>
      <c r="DH24" s="583"/>
      <c r="DI24" s="583"/>
      <c r="DJ24" s="583"/>
      <c r="DK24" s="584"/>
      <c r="DL24" s="619">
        <v>6740659</v>
      </c>
      <c r="DM24" s="583"/>
      <c r="DN24" s="583"/>
      <c r="DO24" s="583"/>
      <c r="DP24" s="583"/>
      <c r="DQ24" s="583"/>
      <c r="DR24" s="583"/>
      <c r="DS24" s="583"/>
      <c r="DT24" s="583"/>
      <c r="DU24" s="583"/>
      <c r="DV24" s="584"/>
      <c r="DW24" s="587">
        <v>45.2</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3025171</v>
      </c>
      <c r="S25" s="594"/>
      <c r="T25" s="594"/>
      <c r="U25" s="594"/>
      <c r="V25" s="594"/>
      <c r="W25" s="594"/>
      <c r="X25" s="594"/>
      <c r="Y25" s="595"/>
      <c r="Z25" s="596">
        <v>11.1</v>
      </c>
      <c r="AA25" s="596"/>
      <c r="AB25" s="596"/>
      <c r="AC25" s="596"/>
      <c r="AD25" s="597" t="s">
        <v>112</v>
      </c>
      <c r="AE25" s="597"/>
      <c r="AF25" s="597"/>
      <c r="AG25" s="597"/>
      <c r="AH25" s="597"/>
      <c r="AI25" s="597"/>
      <c r="AJ25" s="597"/>
      <c r="AK25" s="597"/>
      <c r="AL25" s="598" t="s">
        <v>112</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3935339</v>
      </c>
      <c r="CS25" s="625"/>
      <c r="CT25" s="625"/>
      <c r="CU25" s="625"/>
      <c r="CV25" s="625"/>
      <c r="CW25" s="625"/>
      <c r="CX25" s="625"/>
      <c r="CY25" s="626"/>
      <c r="CZ25" s="627">
        <v>15</v>
      </c>
      <c r="DA25" s="628"/>
      <c r="DB25" s="628"/>
      <c r="DC25" s="629"/>
      <c r="DD25" s="602">
        <v>3679211</v>
      </c>
      <c r="DE25" s="625"/>
      <c r="DF25" s="625"/>
      <c r="DG25" s="625"/>
      <c r="DH25" s="625"/>
      <c r="DI25" s="625"/>
      <c r="DJ25" s="625"/>
      <c r="DK25" s="626"/>
      <c r="DL25" s="602">
        <v>3676920</v>
      </c>
      <c r="DM25" s="625"/>
      <c r="DN25" s="625"/>
      <c r="DO25" s="625"/>
      <c r="DP25" s="625"/>
      <c r="DQ25" s="625"/>
      <c r="DR25" s="625"/>
      <c r="DS25" s="625"/>
      <c r="DT25" s="625"/>
      <c r="DU25" s="625"/>
      <c r="DV25" s="626"/>
      <c r="DW25" s="598">
        <v>24.7</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2590600</v>
      </c>
      <c r="CS26" s="594"/>
      <c r="CT26" s="594"/>
      <c r="CU26" s="594"/>
      <c r="CV26" s="594"/>
      <c r="CW26" s="594"/>
      <c r="CX26" s="594"/>
      <c r="CY26" s="595"/>
      <c r="CZ26" s="627">
        <v>9.9</v>
      </c>
      <c r="DA26" s="628"/>
      <c r="DB26" s="628"/>
      <c r="DC26" s="629"/>
      <c r="DD26" s="602">
        <v>2402584</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1995133</v>
      </c>
      <c r="S27" s="594"/>
      <c r="T27" s="594"/>
      <c r="U27" s="594"/>
      <c r="V27" s="594"/>
      <c r="W27" s="594"/>
      <c r="X27" s="594"/>
      <c r="Y27" s="595"/>
      <c r="Z27" s="596">
        <v>7.3</v>
      </c>
      <c r="AA27" s="596"/>
      <c r="AB27" s="596"/>
      <c r="AC27" s="596"/>
      <c r="AD27" s="597" t="s">
        <v>112</v>
      </c>
      <c r="AE27" s="597"/>
      <c r="AF27" s="597"/>
      <c r="AG27" s="597"/>
      <c r="AH27" s="597"/>
      <c r="AI27" s="597"/>
      <c r="AJ27" s="597"/>
      <c r="AK27" s="597"/>
      <c r="AL27" s="598" t="s">
        <v>112</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2975639</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2733626</v>
      </c>
      <c r="CS27" s="625"/>
      <c r="CT27" s="625"/>
      <c r="CU27" s="625"/>
      <c r="CV27" s="625"/>
      <c r="CW27" s="625"/>
      <c r="CX27" s="625"/>
      <c r="CY27" s="626"/>
      <c r="CZ27" s="627">
        <v>10.4</v>
      </c>
      <c r="DA27" s="628"/>
      <c r="DB27" s="628"/>
      <c r="DC27" s="629"/>
      <c r="DD27" s="602">
        <v>782741</v>
      </c>
      <c r="DE27" s="625"/>
      <c r="DF27" s="625"/>
      <c r="DG27" s="625"/>
      <c r="DH27" s="625"/>
      <c r="DI27" s="625"/>
      <c r="DJ27" s="625"/>
      <c r="DK27" s="626"/>
      <c r="DL27" s="602">
        <v>765835</v>
      </c>
      <c r="DM27" s="625"/>
      <c r="DN27" s="625"/>
      <c r="DO27" s="625"/>
      <c r="DP27" s="625"/>
      <c r="DQ27" s="625"/>
      <c r="DR27" s="625"/>
      <c r="DS27" s="625"/>
      <c r="DT27" s="625"/>
      <c r="DU27" s="625"/>
      <c r="DV27" s="626"/>
      <c r="DW27" s="598">
        <v>5.0999999999999996</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114876</v>
      </c>
      <c r="S28" s="594"/>
      <c r="T28" s="594"/>
      <c r="U28" s="594"/>
      <c r="V28" s="594"/>
      <c r="W28" s="594"/>
      <c r="X28" s="594"/>
      <c r="Y28" s="595"/>
      <c r="Z28" s="596">
        <v>0.4</v>
      </c>
      <c r="AA28" s="596"/>
      <c r="AB28" s="596"/>
      <c r="AC28" s="596"/>
      <c r="AD28" s="597">
        <v>25591</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2419353</v>
      </c>
      <c r="CS28" s="594"/>
      <c r="CT28" s="594"/>
      <c r="CU28" s="594"/>
      <c r="CV28" s="594"/>
      <c r="CW28" s="594"/>
      <c r="CX28" s="594"/>
      <c r="CY28" s="595"/>
      <c r="CZ28" s="627">
        <v>9.1999999999999993</v>
      </c>
      <c r="DA28" s="628"/>
      <c r="DB28" s="628"/>
      <c r="DC28" s="629"/>
      <c r="DD28" s="602">
        <v>2297904</v>
      </c>
      <c r="DE28" s="594"/>
      <c r="DF28" s="594"/>
      <c r="DG28" s="594"/>
      <c r="DH28" s="594"/>
      <c r="DI28" s="594"/>
      <c r="DJ28" s="594"/>
      <c r="DK28" s="595"/>
      <c r="DL28" s="602">
        <v>2297904</v>
      </c>
      <c r="DM28" s="594"/>
      <c r="DN28" s="594"/>
      <c r="DO28" s="594"/>
      <c r="DP28" s="594"/>
      <c r="DQ28" s="594"/>
      <c r="DR28" s="594"/>
      <c r="DS28" s="594"/>
      <c r="DT28" s="594"/>
      <c r="DU28" s="594"/>
      <c r="DV28" s="595"/>
      <c r="DW28" s="598">
        <v>15.4</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13327</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58</v>
      </c>
      <c r="CG29" s="608"/>
      <c r="CH29" s="608"/>
      <c r="CI29" s="608"/>
      <c r="CJ29" s="608"/>
      <c r="CK29" s="608"/>
      <c r="CL29" s="608"/>
      <c r="CM29" s="608"/>
      <c r="CN29" s="608"/>
      <c r="CO29" s="608"/>
      <c r="CP29" s="608"/>
      <c r="CQ29" s="609"/>
      <c r="CR29" s="593">
        <v>2419353</v>
      </c>
      <c r="CS29" s="625"/>
      <c r="CT29" s="625"/>
      <c r="CU29" s="625"/>
      <c r="CV29" s="625"/>
      <c r="CW29" s="625"/>
      <c r="CX29" s="625"/>
      <c r="CY29" s="626"/>
      <c r="CZ29" s="627">
        <v>9.1999999999999993</v>
      </c>
      <c r="DA29" s="628"/>
      <c r="DB29" s="628"/>
      <c r="DC29" s="629"/>
      <c r="DD29" s="602">
        <v>2297904</v>
      </c>
      <c r="DE29" s="625"/>
      <c r="DF29" s="625"/>
      <c r="DG29" s="625"/>
      <c r="DH29" s="625"/>
      <c r="DI29" s="625"/>
      <c r="DJ29" s="625"/>
      <c r="DK29" s="626"/>
      <c r="DL29" s="602">
        <v>2297904</v>
      </c>
      <c r="DM29" s="625"/>
      <c r="DN29" s="625"/>
      <c r="DO29" s="625"/>
      <c r="DP29" s="625"/>
      <c r="DQ29" s="625"/>
      <c r="DR29" s="625"/>
      <c r="DS29" s="625"/>
      <c r="DT29" s="625"/>
      <c r="DU29" s="625"/>
      <c r="DV29" s="626"/>
      <c r="DW29" s="598">
        <v>15.4</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1585600</v>
      </c>
      <c r="S30" s="594"/>
      <c r="T30" s="594"/>
      <c r="U30" s="594"/>
      <c r="V30" s="594"/>
      <c r="W30" s="594"/>
      <c r="X30" s="594"/>
      <c r="Y30" s="595"/>
      <c r="Z30" s="596">
        <v>5.8</v>
      </c>
      <c r="AA30" s="596"/>
      <c r="AB30" s="596"/>
      <c r="AC30" s="596"/>
      <c r="AD30" s="597" t="s">
        <v>112</v>
      </c>
      <c r="AE30" s="597"/>
      <c r="AF30" s="597"/>
      <c r="AG30" s="597"/>
      <c r="AH30" s="597"/>
      <c r="AI30" s="597"/>
      <c r="AJ30" s="597"/>
      <c r="AK30" s="597"/>
      <c r="AL30" s="598" t="s">
        <v>112</v>
      </c>
      <c r="AM30" s="599"/>
      <c r="AN30" s="599"/>
      <c r="AO30" s="600"/>
      <c r="AP30" s="639" t="s">
        <v>290</v>
      </c>
      <c r="AQ30" s="640"/>
      <c r="AR30" s="640"/>
      <c r="AS30" s="640"/>
      <c r="AT30" s="645" t="s">
        <v>291</v>
      </c>
      <c r="AU30" s="182"/>
      <c r="AV30" s="182"/>
      <c r="AW30" s="182"/>
      <c r="AX30" s="579" t="s">
        <v>171</v>
      </c>
      <c r="AY30" s="580"/>
      <c r="AZ30" s="580"/>
      <c r="BA30" s="580"/>
      <c r="BB30" s="580"/>
      <c r="BC30" s="580"/>
      <c r="BD30" s="580"/>
      <c r="BE30" s="580"/>
      <c r="BF30" s="581"/>
      <c r="BG30" s="651">
        <v>98.1</v>
      </c>
      <c r="BH30" s="652"/>
      <c r="BI30" s="652"/>
      <c r="BJ30" s="652"/>
      <c r="BK30" s="652"/>
      <c r="BL30" s="652"/>
      <c r="BM30" s="588">
        <v>92.7</v>
      </c>
      <c r="BN30" s="652"/>
      <c r="BO30" s="652"/>
      <c r="BP30" s="652"/>
      <c r="BQ30" s="653"/>
      <c r="BR30" s="651">
        <v>98.2</v>
      </c>
      <c r="BS30" s="652"/>
      <c r="BT30" s="652"/>
      <c r="BU30" s="652"/>
      <c r="BV30" s="652"/>
      <c r="BW30" s="652"/>
      <c r="BX30" s="588">
        <v>92.5</v>
      </c>
      <c r="BY30" s="652"/>
      <c r="BZ30" s="652"/>
      <c r="CA30" s="652"/>
      <c r="CB30" s="653"/>
      <c r="CD30" s="656"/>
      <c r="CE30" s="657"/>
      <c r="CF30" s="607" t="s">
        <v>292</v>
      </c>
      <c r="CG30" s="608"/>
      <c r="CH30" s="608"/>
      <c r="CI30" s="608"/>
      <c r="CJ30" s="608"/>
      <c r="CK30" s="608"/>
      <c r="CL30" s="608"/>
      <c r="CM30" s="608"/>
      <c r="CN30" s="608"/>
      <c r="CO30" s="608"/>
      <c r="CP30" s="608"/>
      <c r="CQ30" s="609"/>
      <c r="CR30" s="593">
        <v>2134028</v>
      </c>
      <c r="CS30" s="594"/>
      <c r="CT30" s="594"/>
      <c r="CU30" s="594"/>
      <c r="CV30" s="594"/>
      <c r="CW30" s="594"/>
      <c r="CX30" s="594"/>
      <c r="CY30" s="595"/>
      <c r="CZ30" s="627">
        <v>8.1</v>
      </c>
      <c r="DA30" s="628"/>
      <c r="DB30" s="628"/>
      <c r="DC30" s="629"/>
      <c r="DD30" s="602">
        <v>2025829</v>
      </c>
      <c r="DE30" s="594"/>
      <c r="DF30" s="594"/>
      <c r="DG30" s="594"/>
      <c r="DH30" s="594"/>
      <c r="DI30" s="594"/>
      <c r="DJ30" s="594"/>
      <c r="DK30" s="595"/>
      <c r="DL30" s="602">
        <v>2025829</v>
      </c>
      <c r="DM30" s="594"/>
      <c r="DN30" s="594"/>
      <c r="DO30" s="594"/>
      <c r="DP30" s="594"/>
      <c r="DQ30" s="594"/>
      <c r="DR30" s="594"/>
      <c r="DS30" s="594"/>
      <c r="DT30" s="594"/>
      <c r="DU30" s="594"/>
      <c r="DV30" s="595"/>
      <c r="DW30" s="598">
        <v>13.6</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569144</v>
      </c>
      <c r="S31" s="594"/>
      <c r="T31" s="594"/>
      <c r="U31" s="594"/>
      <c r="V31" s="594"/>
      <c r="W31" s="594"/>
      <c r="X31" s="594"/>
      <c r="Y31" s="595"/>
      <c r="Z31" s="596">
        <v>2.1</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98.8</v>
      </c>
      <c r="BH31" s="625"/>
      <c r="BI31" s="625"/>
      <c r="BJ31" s="625"/>
      <c r="BK31" s="625"/>
      <c r="BL31" s="625"/>
      <c r="BM31" s="599">
        <v>94.7</v>
      </c>
      <c r="BN31" s="649"/>
      <c r="BO31" s="649"/>
      <c r="BP31" s="649"/>
      <c r="BQ31" s="650"/>
      <c r="BR31" s="648">
        <v>98.4</v>
      </c>
      <c r="BS31" s="625"/>
      <c r="BT31" s="625"/>
      <c r="BU31" s="625"/>
      <c r="BV31" s="625"/>
      <c r="BW31" s="625"/>
      <c r="BX31" s="599">
        <v>94.3</v>
      </c>
      <c r="BY31" s="649"/>
      <c r="BZ31" s="649"/>
      <c r="CA31" s="649"/>
      <c r="CB31" s="650"/>
      <c r="CD31" s="656"/>
      <c r="CE31" s="657"/>
      <c r="CF31" s="607" t="s">
        <v>296</v>
      </c>
      <c r="CG31" s="608"/>
      <c r="CH31" s="608"/>
      <c r="CI31" s="608"/>
      <c r="CJ31" s="608"/>
      <c r="CK31" s="608"/>
      <c r="CL31" s="608"/>
      <c r="CM31" s="608"/>
      <c r="CN31" s="608"/>
      <c r="CO31" s="608"/>
      <c r="CP31" s="608"/>
      <c r="CQ31" s="609"/>
      <c r="CR31" s="593">
        <v>285325</v>
      </c>
      <c r="CS31" s="625"/>
      <c r="CT31" s="625"/>
      <c r="CU31" s="625"/>
      <c r="CV31" s="625"/>
      <c r="CW31" s="625"/>
      <c r="CX31" s="625"/>
      <c r="CY31" s="626"/>
      <c r="CZ31" s="627">
        <v>1.1000000000000001</v>
      </c>
      <c r="DA31" s="628"/>
      <c r="DB31" s="628"/>
      <c r="DC31" s="629"/>
      <c r="DD31" s="602">
        <v>272075</v>
      </c>
      <c r="DE31" s="625"/>
      <c r="DF31" s="625"/>
      <c r="DG31" s="625"/>
      <c r="DH31" s="625"/>
      <c r="DI31" s="625"/>
      <c r="DJ31" s="625"/>
      <c r="DK31" s="626"/>
      <c r="DL31" s="602">
        <v>272075</v>
      </c>
      <c r="DM31" s="625"/>
      <c r="DN31" s="625"/>
      <c r="DO31" s="625"/>
      <c r="DP31" s="625"/>
      <c r="DQ31" s="625"/>
      <c r="DR31" s="625"/>
      <c r="DS31" s="625"/>
      <c r="DT31" s="625"/>
      <c r="DU31" s="625"/>
      <c r="DV31" s="626"/>
      <c r="DW31" s="598">
        <v>1.8</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756859</v>
      </c>
      <c r="S32" s="594"/>
      <c r="T32" s="594"/>
      <c r="U32" s="594"/>
      <c r="V32" s="594"/>
      <c r="W32" s="594"/>
      <c r="X32" s="594"/>
      <c r="Y32" s="595"/>
      <c r="Z32" s="596">
        <v>2.8</v>
      </c>
      <c r="AA32" s="596"/>
      <c r="AB32" s="596"/>
      <c r="AC32" s="596"/>
      <c r="AD32" s="597">
        <v>6927</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97.3</v>
      </c>
      <c r="BH32" s="661"/>
      <c r="BI32" s="661"/>
      <c r="BJ32" s="661"/>
      <c r="BK32" s="661"/>
      <c r="BL32" s="661"/>
      <c r="BM32" s="662">
        <v>89.9</v>
      </c>
      <c r="BN32" s="661"/>
      <c r="BO32" s="661"/>
      <c r="BP32" s="661"/>
      <c r="BQ32" s="663"/>
      <c r="BR32" s="660">
        <v>97.6</v>
      </c>
      <c r="BS32" s="661"/>
      <c r="BT32" s="661"/>
      <c r="BU32" s="661"/>
      <c r="BV32" s="661"/>
      <c r="BW32" s="661"/>
      <c r="BX32" s="662">
        <v>89.7</v>
      </c>
      <c r="BY32" s="661"/>
      <c r="BZ32" s="661"/>
      <c r="CA32" s="661"/>
      <c r="CB32" s="663"/>
      <c r="CD32" s="658"/>
      <c r="CE32" s="659"/>
      <c r="CF32" s="607" t="s">
        <v>299</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3285300</v>
      </c>
      <c r="S33" s="594"/>
      <c r="T33" s="594"/>
      <c r="U33" s="594"/>
      <c r="V33" s="594"/>
      <c r="W33" s="594"/>
      <c r="X33" s="594"/>
      <c r="Y33" s="595"/>
      <c r="Z33" s="596">
        <v>12.1</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10294005</v>
      </c>
      <c r="CS33" s="625"/>
      <c r="CT33" s="625"/>
      <c r="CU33" s="625"/>
      <c r="CV33" s="625"/>
      <c r="CW33" s="625"/>
      <c r="CX33" s="625"/>
      <c r="CY33" s="626"/>
      <c r="CZ33" s="627">
        <v>39.1</v>
      </c>
      <c r="DA33" s="628"/>
      <c r="DB33" s="628"/>
      <c r="DC33" s="629"/>
      <c r="DD33" s="602">
        <v>8414019</v>
      </c>
      <c r="DE33" s="625"/>
      <c r="DF33" s="625"/>
      <c r="DG33" s="625"/>
      <c r="DH33" s="625"/>
      <c r="DI33" s="625"/>
      <c r="DJ33" s="625"/>
      <c r="DK33" s="626"/>
      <c r="DL33" s="602">
        <v>5181827</v>
      </c>
      <c r="DM33" s="625"/>
      <c r="DN33" s="625"/>
      <c r="DO33" s="625"/>
      <c r="DP33" s="625"/>
      <c r="DQ33" s="625"/>
      <c r="DR33" s="625"/>
      <c r="DS33" s="625"/>
      <c r="DT33" s="625"/>
      <c r="DU33" s="625"/>
      <c r="DV33" s="626"/>
      <c r="DW33" s="598">
        <v>34.799999999999997</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3029191</v>
      </c>
      <c r="CS34" s="594"/>
      <c r="CT34" s="594"/>
      <c r="CU34" s="594"/>
      <c r="CV34" s="594"/>
      <c r="CW34" s="594"/>
      <c r="CX34" s="594"/>
      <c r="CY34" s="595"/>
      <c r="CZ34" s="627">
        <v>11.5</v>
      </c>
      <c r="DA34" s="628"/>
      <c r="DB34" s="628"/>
      <c r="DC34" s="629"/>
      <c r="DD34" s="602">
        <v>2432164</v>
      </c>
      <c r="DE34" s="594"/>
      <c r="DF34" s="594"/>
      <c r="DG34" s="594"/>
      <c r="DH34" s="594"/>
      <c r="DI34" s="594"/>
      <c r="DJ34" s="594"/>
      <c r="DK34" s="595"/>
      <c r="DL34" s="602">
        <v>2211736</v>
      </c>
      <c r="DM34" s="594"/>
      <c r="DN34" s="594"/>
      <c r="DO34" s="594"/>
      <c r="DP34" s="594"/>
      <c r="DQ34" s="594"/>
      <c r="DR34" s="594"/>
      <c r="DS34" s="594"/>
      <c r="DT34" s="594"/>
      <c r="DU34" s="594"/>
      <c r="DV34" s="595"/>
      <c r="DW34" s="598">
        <v>14.8</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808800</v>
      </c>
      <c r="S35" s="594"/>
      <c r="T35" s="594"/>
      <c r="U35" s="594"/>
      <c r="V35" s="594"/>
      <c r="W35" s="594"/>
      <c r="X35" s="594"/>
      <c r="Y35" s="595"/>
      <c r="Z35" s="596">
        <v>3</v>
      </c>
      <c r="AA35" s="596"/>
      <c r="AB35" s="596"/>
      <c r="AC35" s="596"/>
      <c r="AD35" s="597" t="s">
        <v>112</v>
      </c>
      <c r="AE35" s="597"/>
      <c r="AF35" s="597"/>
      <c r="AG35" s="597"/>
      <c r="AH35" s="597"/>
      <c r="AI35" s="597"/>
      <c r="AJ35" s="597"/>
      <c r="AK35" s="597"/>
      <c r="AL35" s="598" t="s">
        <v>112</v>
      </c>
      <c r="AM35" s="599"/>
      <c r="AN35" s="599"/>
      <c r="AO35" s="600"/>
      <c r="AP35" s="186"/>
      <c r="AQ35" s="604" t="s">
        <v>307</v>
      </c>
      <c r="AR35" s="605"/>
      <c r="AS35" s="605"/>
      <c r="AT35" s="605"/>
      <c r="AU35" s="605"/>
      <c r="AV35" s="605"/>
      <c r="AW35" s="605"/>
      <c r="AX35" s="605"/>
      <c r="AY35" s="606"/>
      <c r="AZ35" s="582">
        <v>3752207</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52725</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618146</v>
      </c>
      <c r="CS35" s="625"/>
      <c r="CT35" s="625"/>
      <c r="CU35" s="625"/>
      <c r="CV35" s="625"/>
      <c r="CW35" s="625"/>
      <c r="CX35" s="625"/>
      <c r="CY35" s="626"/>
      <c r="CZ35" s="627">
        <v>2.4</v>
      </c>
      <c r="DA35" s="628"/>
      <c r="DB35" s="628"/>
      <c r="DC35" s="629"/>
      <c r="DD35" s="602">
        <v>522240</v>
      </c>
      <c r="DE35" s="625"/>
      <c r="DF35" s="625"/>
      <c r="DG35" s="625"/>
      <c r="DH35" s="625"/>
      <c r="DI35" s="625"/>
      <c r="DJ35" s="625"/>
      <c r="DK35" s="626"/>
      <c r="DL35" s="602">
        <v>522240</v>
      </c>
      <c r="DM35" s="625"/>
      <c r="DN35" s="625"/>
      <c r="DO35" s="625"/>
      <c r="DP35" s="625"/>
      <c r="DQ35" s="625"/>
      <c r="DR35" s="625"/>
      <c r="DS35" s="625"/>
      <c r="DT35" s="625"/>
      <c r="DU35" s="625"/>
      <c r="DV35" s="626"/>
      <c r="DW35" s="598">
        <v>3.5</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27225469</v>
      </c>
      <c r="S36" s="666"/>
      <c r="T36" s="666"/>
      <c r="U36" s="666"/>
      <c r="V36" s="666"/>
      <c r="W36" s="666"/>
      <c r="X36" s="666"/>
      <c r="Y36" s="667"/>
      <c r="Z36" s="668">
        <v>100</v>
      </c>
      <c r="AA36" s="668"/>
      <c r="AB36" s="668"/>
      <c r="AC36" s="668"/>
      <c r="AD36" s="669">
        <v>14102804</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1028973</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8252</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2182405</v>
      </c>
      <c r="CS36" s="594"/>
      <c r="CT36" s="594"/>
      <c r="CU36" s="594"/>
      <c r="CV36" s="594"/>
      <c r="CW36" s="594"/>
      <c r="CX36" s="594"/>
      <c r="CY36" s="595"/>
      <c r="CZ36" s="627">
        <v>8.3000000000000007</v>
      </c>
      <c r="DA36" s="628"/>
      <c r="DB36" s="628"/>
      <c r="DC36" s="629"/>
      <c r="DD36" s="602">
        <v>1541053</v>
      </c>
      <c r="DE36" s="594"/>
      <c r="DF36" s="594"/>
      <c r="DG36" s="594"/>
      <c r="DH36" s="594"/>
      <c r="DI36" s="594"/>
      <c r="DJ36" s="594"/>
      <c r="DK36" s="595"/>
      <c r="DL36" s="602">
        <v>522279</v>
      </c>
      <c r="DM36" s="594"/>
      <c r="DN36" s="594"/>
      <c r="DO36" s="594"/>
      <c r="DP36" s="594"/>
      <c r="DQ36" s="594"/>
      <c r="DR36" s="594"/>
      <c r="DS36" s="594"/>
      <c r="DT36" s="594"/>
      <c r="DU36" s="594"/>
      <c r="DV36" s="595"/>
      <c r="DW36" s="598">
        <v>3.5</v>
      </c>
      <c r="DX36" s="623"/>
      <c r="DY36" s="623"/>
      <c r="DZ36" s="623"/>
      <c r="EA36" s="623"/>
      <c r="EB36" s="623"/>
      <c r="EC36" s="624"/>
    </row>
    <row r="37" spans="2:133" ht="11.25" customHeight="1">
      <c r="AQ37" s="672" t="s">
        <v>314</v>
      </c>
      <c r="AR37" s="673"/>
      <c r="AS37" s="673"/>
      <c r="AT37" s="673"/>
      <c r="AU37" s="673"/>
      <c r="AV37" s="673"/>
      <c r="AW37" s="673"/>
      <c r="AX37" s="673"/>
      <c r="AY37" s="674"/>
      <c r="AZ37" s="593">
        <v>819099</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5471</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213132</v>
      </c>
      <c r="CS37" s="625"/>
      <c r="CT37" s="625"/>
      <c r="CU37" s="625"/>
      <c r="CV37" s="625"/>
      <c r="CW37" s="625"/>
      <c r="CX37" s="625"/>
      <c r="CY37" s="626"/>
      <c r="CZ37" s="627">
        <v>0.8</v>
      </c>
      <c r="DA37" s="628"/>
      <c r="DB37" s="628"/>
      <c r="DC37" s="629"/>
      <c r="DD37" s="602">
        <v>213132</v>
      </c>
      <c r="DE37" s="625"/>
      <c r="DF37" s="625"/>
      <c r="DG37" s="625"/>
      <c r="DH37" s="625"/>
      <c r="DI37" s="625"/>
      <c r="DJ37" s="625"/>
      <c r="DK37" s="626"/>
      <c r="DL37" s="602">
        <v>213132</v>
      </c>
      <c r="DM37" s="625"/>
      <c r="DN37" s="625"/>
      <c r="DO37" s="625"/>
      <c r="DP37" s="625"/>
      <c r="DQ37" s="625"/>
      <c r="DR37" s="625"/>
      <c r="DS37" s="625"/>
      <c r="DT37" s="625"/>
      <c r="DU37" s="625"/>
      <c r="DV37" s="626"/>
      <c r="DW37" s="598">
        <v>1.4</v>
      </c>
      <c r="DX37" s="623"/>
      <c r="DY37" s="623"/>
      <c r="DZ37" s="623"/>
      <c r="EA37" s="623"/>
      <c r="EB37" s="623"/>
      <c r="EC37" s="624"/>
    </row>
    <row r="38" spans="2:133" ht="11.25" customHeight="1">
      <c r="AQ38" s="672" t="s">
        <v>317</v>
      </c>
      <c r="AR38" s="673"/>
      <c r="AS38" s="673"/>
      <c r="AT38" s="673"/>
      <c r="AU38" s="673"/>
      <c r="AV38" s="673"/>
      <c r="AW38" s="673"/>
      <c r="AX38" s="673"/>
      <c r="AY38" s="674"/>
      <c r="AZ38" s="593">
        <v>165059</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8575</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2722583</v>
      </c>
      <c r="CS38" s="594"/>
      <c r="CT38" s="594"/>
      <c r="CU38" s="594"/>
      <c r="CV38" s="594"/>
      <c r="CW38" s="594"/>
      <c r="CX38" s="594"/>
      <c r="CY38" s="595"/>
      <c r="CZ38" s="627">
        <v>10.4</v>
      </c>
      <c r="DA38" s="628"/>
      <c r="DB38" s="628"/>
      <c r="DC38" s="629"/>
      <c r="DD38" s="602">
        <v>2461585</v>
      </c>
      <c r="DE38" s="594"/>
      <c r="DF38" s="594"/>
      <c r="DG38" s="594"/>
      <c r="DH38" s="594"/>
      <c r="DI38" s="594"/>
      <c r="DJ38" s="594"/>
      <c r="DK38" s="595"/>
      <c r="DL38" s="602">
        <v>1925572</v>
      </c>
      <c r="DM38" s="594"/>
      <c r="DN38" s="594"/>
      <c r="DO38" s="594"/>
      <c r="DP38" s="594"/>
      <c r="DQ38" s="594"/>
      <c r="DR38" s="594"/>
      <c r="DS38" s="594"/>
      <c r="DT38" s="594"/>
      <c r="DU38" s="594"/>
      <c r="DV38" s="595"/>
      <c r="DW38" s="598">
        <v>12.9</v>
      </c>
      <c r="DX38" s="623"/>
      <c r="DY38" s="623"/>
      <c r="DZ38" s="623"/>
      <c r="EA38" s="623"/>
      <c r="EB38" s="623"/>
      <c r="EC38" s="624"/>
    </row>
    <row r="39" spans="2:133" ht="11.25" customHeight="1">
      <c r="AQ39" s="672" t="s">
        <v>320</v>
      </c>
      <c r="AR39" s="673"/>
      <c r="AS39" s="673"/>
      <c r="AT39" s="673"/>
      <c r="AU39" s="673"/>
      <c r="AV39" s="673"/>
      <c r="AW39" s="673"/>
      <c r="AX39" s="673"/>
      <c r="AY39" s="674"/>
      <c r="AZ39" s="593">
        <v>105961</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65</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1466680</v>
      </c>
      <c r="CS39" s="625"/>
      <c r="CT39" s="625"/>
      <c r="CU39" s="625"/>
      <c r="CV39" s="625"/>
      <c r="CW39" s="625"/>
      <c r="CX39" s="625"/>
      <c r="CY39" s="626"/>
      <c r="CZ39" s="627">
        <v>5.6</v>
      </c>
      <c r="DA39" s="628"/>
      <c r="DB39" s="628"/>
      <c r="DC39" s="629"/>
      <c r="DD39" s="602">
        <v>1456977</v>
      </c>
      <c r="DE39" s="625"/>
      <c r="DF39" s="625"/>
      <c r="DG39" s="625"/>
      <c r="DH39" s="625"/>
      <c r="DI39" s="625"/>
      <c r="DJ39" s="625"/>
      <c r="DK39" s="626"/>
      <c r="DL39" s="602" t="s">
        <v>324</v>
      </c>
      <c r="DM39" s="625"/>
      <c r="DN39" s="625"/>
      <c r="DO39" s="625"/>
      <c r="DP39" s="625"/>
      <c r="DQ39" s="625"/>
      <c r="DR39" s="625"/>
      <c r="DS39" s="625"/>
      <c r="DT39" s="625"/>
      <c r="DU39" s="625"/>
      <c r="DV39" s="626"/>
      <c r="DW39" s="598" t="s">
        <v>324</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238426</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92</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275000</v>
      </c>
      <c r="CS40" s="594"/>
      <c r="CT40" s="594"/>
      <c r="CU40" s="594"/>
      <c r="CV40" s="594"/>
      <c r="CW40" s="594"/>
      <c r="CX40" s="594"/>
      <c r="CY40" s="595"/>
      <c r="CZ40" s="627">
        <v>1</v>
      </c>
      <c r="DA40" s="628"/>
      <c r="DB40" s="628"/>
      <c r="DC40" s="629"/>
      <c r="DD40" s="602" t="s">
        <v>324</v>
      </c>
      <c r="DE40" s="594"/>
      <c r="DF40" s="594"/>
      <c r="DG40" s="594"/>
      <c r="DH40" s="594"/>
      <c r="DI40" s="594"/>
      <c r="DJ40" s="594"/>
      <c r="DK40" s="595"/>
      <c r="DL40" s="602" t="s">
        <v>324</v>
      </c>
      <c r="DM40" s="594"/>
      <c r="DN40" s="594"/>
      <c r="DO40" s="594"/>
      <c r="DP40" s="594"/>
      <c r="DQ40" s="594"/>
      <c r="DR40" s="594"/>
      <c r="DS40" s="594"/>
      <c r="DT40" s="594"/>
      <c r="DU40" s="594"/>
      <c r="DV40" s="595"/>
      <c r="DW40" s="598" t="s">
        <v>324</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1394689</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303</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25"/>
      <c r="CT41" s="625"/>
      <c r="CU41" s="625"/>
      <c r="CV41" s="625"/>
      <c r="CW41" s="625"/>
      <c r="CX41" s="625"/>
      <c r="CY41" s="626"/>
      <c r="CZ41" s="627" t="s">
        <v>331</v>
      </c>
      <c r="DA41" s="628"/>
      <c r="DB41" s="628"/>
      <c r="DC41" s="629"/>
      <c r="DD41" s="602" t="s">
        <v>331</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6916601</v>
      </c>
      <c r="CS42" s="594"/>
      <c r="CT42" s="594"/>
      <c r="CU42" s="594"/>
      <c r="CV42" s="594"/>
      <c r="CW42" s="594"/>
      <c r="CX42" s="594"/>
      <c r="CY42" s="595"/>
      <c r="CZ42" s="627">
        <v>26.3</v>
      </c>
      <c r="DA42" s="676"/>
      <c r="DB42" s="676"/>
      <c r="DC42" s="677"/>
      <c r="DD42" s="602">
        <v>2559319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118804</v>
      </c>
      <c r="CS43" s="625"/>
      <c r="CT43" s="625"/>
      <c r="CU43" s="625"/>
      <c r="CV43" s="625"/>
      <c r="CW43" s="625"/>
      <c r="CX43" s="625"/>
      <c r="CY43" s="626"/>
      <c r="CZ43" s="627">
        <v>0.5</v>
      </c>
      <c r="DA43" s="628"/>
      <c r="DB43" s="628"/>
      <c r="DC43" s="629"/>
      <c r="DD43" s="602">
        <v>118804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288</v>
      </c>
      <c r="CE44" s="700"/>
      <c r="CF44" s="590" t="s">
        <v>337</v>
      </c>
      <c r="CG44" s="591"/>
      <c r="CH44" s="591"/>
      <c r="CI44" s="591"/>
      <c r="CJ44" s="591"/>
      <c r="CK44" s="591"/>
      <c r="CL44" s="591"/>
      <c r="CM44" s="591"/>
      <c r="CN44" s="591"/>
      <c r="CO44" s="591"/>
      <c r="CP44" s="591"/>
      <c r="CQ44" s="592"/>
      <c r="CR44" s="593">
        <v>6503898</v>
      </c>
      <c r="CS44" s="594"/>
      <c r="CT44" s="594"/>
      <c r="CU44" s="594"/>
      <c r="CV44" s="594"/>
      <c r="CW44" s="594"/>
      <c r="CX44" s="594"/>
      <c r="CY44" s="595"/>
      <c r="CZ44" s="627">
        <v>24.7</v>
      </c>
      <c r="DA44" s="676"/>
      <c r="DB44" s="676"/>
      <c r="DC44" s="677"/>
      <c r="DD44" s="602">
        <v>2494268</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2362470</v>
      </c>
      <c r="CS45" s="625"/>
      <c r="CT45" s="625"/>
      <c r="CU45" s="625"/>
      <c r="CV45" s="625"/>
      <c r="CW45" s="625"/>
      <c r="CX45" s="625"/>
      <c r="CY45" s="626"/>
      <c r="CZ45" s="627">
        <v>9</v>
      </c>
      <c r="DA45" s="628"/>
      <c r="DB45" s="628"/>
      <c r="DC45" s="629"/>
      <c r="DD45" s="602">
        <v>461826</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4056150</v>
      </c>
      <c r="CS46" s="594"/>
      <c r="CT46" s="594"/>
      <c r="CU46" s="594"/>
      <c r="CV46" s="594"/>
      <c r="CW46" s="594"/>
      <c r="CX46" s="594"/>
      <c r="CY46" s="595"/>
      <c r="CZ46" s="627">
        <v>15.4</v>
      </c>
      <c r="DA46" s="676"/>
      <c r="DB46" s="676"/>
      <c r="DC46" s="677"/>
      <c r="DD46" s="602">
        <v>2022464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412703</v>
      </c>
      <c r="CS47" s="625"/>
      <c r="CT47" s="625"/>
      <c r="CU47" s="625"/>
      <c r="CV47" s="625"/>
      <c r="CW47" s="625"/>
      <c r="CX47" s="625"/>
      <c r="CY47" s="626"/>
      <c r="CZ47" s="627">
        <v>1.6</v>
      </c>
      <c r="DA47" s="628"/>
      <c r="DB47" s="628"/>
      <c r="DC47" s="629"/>
      <c r="DD47" s="602">
        <v>65051</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341</v>
      </c>
      <c r="CG48" s="591"/>
      <c r="CH48" s="591"/>
      <c r="CI48" s="591"/>
      <c r="CJ48" s="591"/>
      <c r="CK48" s="591"/>
      <c r="CL48" s="591"/>
      <c r="CM48" s="591"/>
      <c r="CN48" s="591"/>
      <c r="CO48" s="591"/>
      <c r="CP48" s="591"/>
      <c r="CQ48" s="592"/>
      <c r="CR48" s="593" t="s">
        <v>324</v>
      </c>
      <c r="CS48" s="594"/>
      <c r="CT48" s="594"/>
      <c r="CU48" s="594"/>
      <c r="CV48" s="594"/>
      <c r="CW48" s="594"/>
      <c r="CX48" s="594"/>
      <c r="CY48" s="595"/>
      <c r="CZ48" s="627" t="s">
        <v>324</v>
      </c>
      <c r="DA48" s="676"/>
      <c r="DB48" s="676"/>
      <c r="DC48" s="677"/>
      <c r="DD48" s="602" t="s">
        <v>324</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26298924</v>
      </c>
      <c r="CS49" s="661"/>
      <c r="CT49" s="661"/>
      <c r="CU49" s="661"/>
      <c r="CV49" s="661"/>
      <c r="CW49" s="661"/>
      <c r="CX49" s="661"/>
      <c r="CY49" s="688"/>
      <c r="CZ49" s="689">
        <v>100</v>
      </c>
      <c r="DA49" s="690"/>
      <c r="DB49" s="690"/>
      <c r="DC49" s="691"/>
      <c r="DD49" s="692">
        <v>17733194</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26960</v>
      </c>
      <c r="R7" s="723"/>
      <c r="S7" s="723"/>
      <c r="T7" s="723"/>
      <c r="U7" s="723"/>
      <c r="V7" s="723">
        <v>26033</v>
      </c>
      <c r="W7" s="723"/>
      <c r="X7" s="723"/>
      <c r="Y7" s="723"/>
      <c r="Z7" s="723"/>
      <c r="AA7" s="723">
        <f>Q7-V7</f>
        <v>927</v>
      </c>
      <c r="AB7" s="723"/>
      <c r="AC7" s="723"/>
      <c r="AD7" s="723"/>
      <c r="AE7" s="724"/>
      <c r="AF7" s="725">
        <v>474</v>
      </c>
      <c r="AG7" s="726"/>
      <c r="AH7" s="726"/>
      <c r="AI7" s="726"/>
      <c r="AJ7" s="727"/>
      <c r="AK7" s="762">
        <v>1604</v>
      </c>
      <c r="AL7" s="763"/>
      <c r="AM7" s="763"/>
      <c r="AN7" s="763"/>
      <c r="AO7" s="763"/>
      <c r="AP7" s="763">
        <v>24167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548</v>
      </c>
      <c r="BT7" s="767"/>
      <c r="BU7" s="767"/>
      <c r="BV7" s="767"/>
      <c r="BW7" s="767"/>
      <c r="BX7" s="767"/>
      <c r="BY7" s="767"/>
      <c r="BZ7" s="767"/>
      <c r="CA7" s="767"/>
      <c r="CB7" s="767"/>
      <c r="CC7" s="767"/>
      <c r="CD7" s="767"/>
      <c r="CE7" s="767"/>
      <c r="CF7" s="767"/>
      <c r="CG7" s="768"/>
      <c r="CH7" s="759">
        <v>0</v>
      </c>
      <c r="CI7" s="760"/>
      <c r="CJ7" s="760"/>
      <c r="CK7" s="760"/>
      <c r="CL7" s="761"/>
      <c r="CM7" s="759">
        <v>17</v>
      </c>
      <c r="CN7" s="760"/>
      <c r="CO7" s="760"/>
      <c r="CP7" s="760"/>
      <c r="CQ7" s="761"/>
      <c r="CR7" s="759">
        <v>27</v>
      </c>
      <c r="CS7" s="760"/>
      <c r="CT7" s="760"/>
      <c r="CU7" s="760"/>
      <c r="CV7" s="761"/>
      <c r="CW7" s="759" t="s">
        <v>538</v>
      </c>
      <c r="CX7" s="760"/>
      <c r="CY7" s="760"/>
      <c r="CZ7" s="760"/>
      <c r="DA7" s="761"/>
      <c r="DB7" s="759" t="s">
        <v>538</v>
      </c>
      <c r="DC7" s="760"/>
      <c r="DD7" s="760"/>
      <c r="DE7" s="760"/>
      <c r="DF7" s="761"/>
      <c r="DG7" s="759" t="s">
        <v>538</v>
      </c>
      <c r="DH7" s="760"/>
      <c r="DI7" s="760"/>
      <c r="DJ7" s="760"/>
      <c r="DK7" s="761"/>
      <c r="DL7" s="759" t="s">
        <v>538</v>
      </c>
      <c r="DM7" s="760"/>
      <c r="DN7" s="760"/>
      <c r="DO7" s="760"/>
      <c r="DP7" s="761"/>
      <c r="DQ7" s="759" t="s">
        <v>538</v>
      </c>
      <c r="DR7" s="760"/>
      <c r="DS7" s="760"/>
      <c r="DT7" s="760"/>
      <c r="DU7" s="761"/>
      <c r="DV7" s="740"/>
      <c r="DW7" s="741"/>
      <c r="DX7" s="741"/>
      <c r="DY7" s="741"/>
      <c r="DZ7" s="742"/>
      <c r="EA7" s="205"/>
    </row>
    <row r="8" spans="1:131" s="206" customFormat="1" ht="26.25" customHeight="1">
      <c r="A8" s="212">
        <v>2</v>
      </c>
      <c r="B8" s="743" t="s">
        <v>366</v>
      </c>
      <c r="C8" s="744"/>
      <c r="D8" s="744"/>
      <c r="E8" s="744"/>
      <c r="F8" s="744"/>
      <c r="G8" s="744"/>
      <c r="H8" s="744"/>
      <c r="I8" s="744"/>
      <c r="J8" s="744"/>
      <c r="K8" s="744"/>
      <c r="L8" s="744"/>
      <c r="M8" s="744"/>
      <c r="N8" s="744"/>
      <c r="O8" s="744"/>
      <c r="P8" s="745"/>
      <c r="Q8" s="746">
        <v>228</v>
      </c>
      <c r="R8" s="747"/>
      <c r="S8" s="747"/>
      <c r="T8" s="747"/>
      <c r="U8" s="747"/>
      <c r="V8" s="747">
        <v>228</v>
      </c>
      <c r="W8" s="747"/>
      <c r="X8" s="747"/>
      <c r="Y8" s="747"/>
      <c r="Z8" s="747"/>
      <c r="AA8" s="747" t="s">
        <v>537</v>
      </c>
      <c r="AB8" s="747"/>
      <c r="AC8" s="747"/>
      <c r="AD8" s="747"/>
      <c r="AE8" s="748"/>
      <c r="AF8" s="749" t="s">
        <v>112</v>
      </c>
      <c r="AG8" s="750"/>
      <c r="AH8" s="750"/>
      <c r="AI8" s="750"/>
      <c r="AJ8" s="751"/>
      <c r="AK8" s="752">
        <v>70</v>
      </c>
      <c r="AL8" s="753"/>
      <c r="AM8" s="753"/>
      <c r="AN8" s="753"/>
      <c r="AO8" s="753"/>
      <c r="AP8" s="753" t="s">
        <v>537</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549</v>
      </c>
      <c r="BT8" s="757"/>
      <c r="BU8" s="757"/>
      <c r="BV8" s="757"/>
      <c r="BW8" s="757"/>
      <c r="BX8" s="757"/>
      <c r="BY8" s="757"/>
      <c r="BZ8" s="757"/>
      <c r="CA8" s="757"/>
      <c r="CB8" s="757"/>
      <c r="CC8" s="757"/>
      <c r="CD8" s="757"/>
      <c r="CE8" s="757"/>
      <c r="CF8" s="757"/>
      <c r="CG8" s="758"/>
      <c r="CH8" s="769">
        <v>-14</v>
      </c>
      <c r="CI8" s="770"/>
      <c r="CJ8" s="770"/>
      <c r="CK8" s="770"/>
      <c r="CL8" s="771"/>
      <c r="CM8" s="769">
        <v>-98</v>
      </c>
      <c r="CN8" s="770"/>
      <c r="CO8" s="770"/>
      <c r="CP8" s="770"/>
      <c r="CQ8" s="771"/>
      <c r="CR8" s="769">
        <v>66</v>
      </c>
      <c r="CS8" s="770"/>
      <c r="CT8" s="770"/>
      <c r="CU8" s="770"/>
      <c r="CV8" s="771"/>
      <c r="CW8" s="769" t="s">
        <v>538</v>
      </c>
      <c r="CX8" s="770"/>
      <c r="CY8" s="770"/>
      <c r="CZ8" s="770"/>
      <c r="DA8" s="771"/>
      <c r="DB8" s="769" t="s">
        <v>538</v>
      </c>
      <c r="DC8" s="770"/>
      <c r="DD8" s="770"/>
      <c r="DE8" s="770"/>
      <c r="DF8" s="771"/>
      <c r="DG8" s="769" t="s">
        <v>538</v>
      </c>
      <c r="DH8" s="770"/>
      <c r="DI8" s="770"/>
      <c r="DJ8" s="770"/>
      <c r="DK8" s="771"/>
      <c r="DL8" s="769" t="s">
        <v>538</v>
      </c>
      <c r="DM8" s="770"/>
      <c r="DN8" s="770"/>
      <c r="DO8" s="770"/>
      <c r="DP8" s="771"/>
      <c r="DQ8" s="769" t="s">
        <v>538</v>
      </c>
      <c r="DR8" s="770"/>
      <c r="DS8" s="770"/>
      <c r="DT8" s="770"/>
      <c r="DU8" s="771"/>
      <c r="DV8" s="772"/>
      <c r="DW8" s="773"/>
      <c r="DX8" s="773"/>
      <c r="DY8" s="773"/>
      <c r="DZ8" s="774"/>
      <c r="EA8" s="205"/>
    </row>
    <row r="9" spans="1:131" s="206" customFormat="1" ht="26.25" customHeight="1">
      <c r="A9" s="212">
        <v>3</v>
      </c>
      <c r="B9" s="743" t="s">
        <v>367</v>
      </c>
      <c r="C9" s="744"/>
      <c r="D9" s="744"/>
      <c r="E9" s="744"/>
      <c r="F9" s="744"/>
      <c r="G9" s="744"/>
      <c r="H9" s="744"/>
      <c r="I9" s="744"/>
      <c r="J9" s="744"/>
      <c r="K9" s="744"/>
      <c r="L9" s="744"/>
      <c r="M9" s="744"/>
      <c r="N9" s="744"/>
      <c r="O9" s="744"/>
      <c r="P9" s="745"/>
      <c r="Q9" s="746">
        <v>214</v>
      </c>
      <c r="R9" s="747"/>
      <c r="S9" s="747"/>
      <c r="T9" s="747"/>
      <c r="U9" s="747"/>
      <c r="V9" s="747">
        <v>214</v>
      </c>
      <c r="W9" s="747"/>
      <c r="X9" s="747"/>
      <c r="Y9" s="747"/>
      <c r="Z9" s="747"/>
      <c r="AA9" s="747" t="s">
        <v>537</v>
      </c>
      <c r="AB9" s="747"/>
      <c r="AC9" s="747"/>
      <c r="AD9" s="747"/>
      <c r="AE9" s="748"/>
      <c r="AF9" s="749" t="s">
        <v>112</v>
      </c>
      <c r="AG9" s="750"/>
      <c r="AH9" s="750"/>
      <c r="AI9" s="750"/>
      <c r="AJ9" s="751"/>
      <c r="AK9" s="752">
        <v>56</v>
      </c>
      <c r="AL9" s="753"/>
      <c r="AM9" s="753"/>
      <c r="AN9" s="753"/>
      <c r="AO9" s="753"/>
      <c r="AP9" s="753" t="s">
        <v>537</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550</v>
      </c>
      <c r="BT9" s="757"/>
      <c r="BU9" s="757"/>
      <c r="BV9" s="757"/>
      <c r="BW9" s="757"/>
      <c r="BX9" s="757"/>
      <c r="BY9" s="757"/>
      <c r="BZ9" s="757"/>
      <c r="CA9" s="757"/>
      <c r="CB9" s="757"/>
      <c r="CC9" s="757"/>
      <c r="CD9" s="757"/>
      <c r="CE9" s="757"/>
      <c r="CF9" s="757"/>
      <c r="CG9" s="758"/>
      <c r="CH9" s="769">
        <v>-1</v>
      </c>
      <c r="CI9" s="770"/>
      <c r="CJ9" s="770"/>
      <c r="CK9" s="770"/>
      <c r="CL9" s="771"/>
      <c r="CM9" s="769">
        <v>76</v>
      </c>
      <c r="CN9" s="770"/>
      <c r="CO9" s="770"/>
      <c r="CP9" s="770"/>
      <c r="CQ9" s="771"/>
      <c r="CR9" s="769">
        <v>100</v>
      </c>
      <c r="CS9" s="770"/>
      <c r="CT9" s="770"/>
      <c r="CU9" s="770"/>
      <c r="CV9" s="771"/>
      <c r="CW9" s="769">
        <v>0</v>
      </c>
      <c r="CX9" s="770"/>
      <c r="CY9" s="770"/>
      <c r="CZ9" s="770"/>
      <c r="DA9" s="771"/>
      <c r="DB9" s="769" t="s">
        <v>551</v>
      </c>
      <c r="DC9" s="770"/>
      <c r="DD9" s="770"/>
      <c r="DE9" s="770"/>
      <c r="DF9" s="771"/>
      <c r="DG9" s="769" t="s">
        <v>551</v>
      </c>
      <c r="DH9" s="770"/>
      <c r="DI9" s="770"/>
      <c r="DJ9" s="770"/>
      <c r="DK9" s="771"/>
      <c r="DL9" s="769" t="s">
        <v>552</v>
      </c>
      <c r="DM9" s="770"/>
      <c r="DN9" s="770"/>
      <c r="DO9" s="770"/>
      <c r="DP9" s="771"/>
      <c r="DQ9" s="769" t="s">
        <v>552</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v>27235</v>
      </c>
      <c r="R23" s="782"/>
      <c r="S23" s="782"/>
      <c r="T23" s="782"/>
      <c r="U23" s="782"/>
      <c r="V23" s="782">
        <v>26308</v>
      </c>
      <c r="W23" s="782"/>
      <c r="X23" s="782"/>
      <c r="Y23" s="782"/>
      <c r="Z23" s="782"/>
      <c r="AA23" s="782">
        <v>927</v>
      </c>
      <c r="AB23" s="782"/>
      <c r="AC23" s="782"/>
      <c r="AD23" s="782"/>
      <c r="AE23" s="783"/>
      <c r="AF23" s="784">
        <v>474</v>
      </c>
      <c r="AG23" s="782"/>
      <c r="AH23" s="782"/>
      <c r="AI23" s="782"/>
      <c r="AJ23" s="785"/>
      <c r="AK23" s="786"/>
      <c r="AL23" s="787"/>
      <c r="AM23" s="787"/>
      <c r="AN23" s="787"/>
      <c r="AO23" s="787"/>
      <c r="AP23" s="782">
        <v>24167</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4039</v>
      </c>
      <c r="R28" s="811"/>
      <c r="S28" s="811"/>
      <c r="T28" s="811"/>
      <c r="U28" s="811"/>
      <c r="V28" s="811">
        <v>3986</v>
      </c>
      <c r="W28" s="811"/>
      <c r="X28" s="811"/>
      <c r="Y28" s="811"/>
      <c r="Z28" s="811"/>
      <c r="AA28" s="811">
        <v>53</v>
      </c>
      <c r="AB28" s="811"/>
      <c r="AC28" s="811"/>
      <c r="AD28" s="811"/>
      <c r="AE28" s="812"/>
      <c r="AF28" s="813">
        <v>53</v>
      </c>
      <c r="AG28" s="811"/>
      <c r="AH28" s="811"/>
      <c r="AI28" s="811"/>
      <c r="AJ28" s="814"/>
      <c r="AK28" s="815">
        <v>230</v>
      </c>
      <c r="AL28" s="806"/>
      <c r="AM28" s="806"/>
      <c r="AN28" s="806"/>
      <c r="AO28" s="806"/>
      <c r="AP28" s="806" t="s">
        <v>538</v>
      </c>
      <c r="AQ28" s="806"/>
      <c r="AR28" s="806"/>
      <c r="AS28" s="806"/>
      <c r="AT28" s="806"/>
      <c r="AU28" s="806" t="s">
        <v>538</v>
      </c>
      <c r="AV28" s="806"/>
      <c r="AW28" s="806"/>
      <c r="AX28" s="806"/>
      <c r="AY28" s="806"/>
      <c r="AZ28" s="807" t="s">
        <v>538</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181</v>
      </c>
      <c r="R29" s="747"/>
      <c r="S29" s="747"/>
      <c r="T29" s="747"/>
      <c r="U29" s="747"/>
      <c r="V29" s="747">
        <v>181</v>
      </c>
      <c r="W29" s="747"/>
      <c r="X29" s="747"/>
      <c r="Y29" s="747"/>
      <c r="Z29" s="747"/>
      <c r="AA29" s="747" t="s">
        <v>538</v>
      </c>
      <c r="AB29" s="747"/>
      <c r="AC29" s="747"/>
      <c r="AD29" s="747"/>
      <c r="AE29" s="748"/>
      <c r="AF29" s="749" t="s">
        <v>112</v>
      </c>
      <c r="AG29" s="750"/>
      <c r="AH29" s="750"/>
      <c r="AI29" s="750"/>
      <c r="AJ29" s="751"/>
      <c r="AK29" s="818">
        <v>9</v>
      </c>
      <c r="AL29" s="819"/>
      <c r="AM29" s="819"/>
      <c r="AN29" s="819"/>
      <c r="AO29" s="819"/>
      <c r="AP29" s="819">
        <v>0</v>
      </c>
      <c r="AQ29" s="819"/>
      <c r="AR29" s="819"/>
      <c r="AS29" s="819"/>
      <c r="AT29" s="819"/>
      <c r="AU29" s="819">
        <v>0</v>
      </c>
      <c r="AV29" s="819"/>
      <c r="AW29" s="819"/>
      <c r="AX29" s="819"/>
      <c r="AY29" s="819"/>
      <c r="AZ29" s="820" t="s">
        <v>538</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5267</v>
      </c>
      <c r="R30" s="747"/>
      <c r="S30" s="747"/>
      <c r="T30" s="747"/>
      <c r="U30" s="747"/>
      <c r="V30" s="747">
        <v>5058</v>
      </c>
      <c r="W30" s="747"/>
      <c r="X30" s="747"/>
      <c r="Y30" s="747"/>
      <c r="Z30" s="747"/>
      <c r="AA30" s="747">
        <v>209</v>
      </c>
      <c r="AB30" s="747"/>
      <c r="AC30" s="747"/>
      <c r="AD30" s="747"/>
      <c r="AE30" s="748"/>
      <c r="AF30" s="749">
        <v>209</v>
      </c>
      <c r="AG30" s="750"/>
      <c r="AH30" s="750"/>
      <c r="AI30" s="750"/>
      <c r="AJ30" s="751"/>
      <c r="AK30" s="818">
        <v>841</v>
      </c>
      <c r="AL30" s="819"/>
      <c r="AM30" s="819"/>
      <c r="AN30" s="819"/>
      <c r="AO30" s="819"/>
      <c r="AP30" s="819" t="s">
        <v>538</v>
      </c>
      <c r="AQ30" s="819"/>
      <c r="AR30" s="819"/>
      <c r="AS30" s="819"/>
      <c r="AT30" s="819"/>
      <c r="AU30" s="819" t="s">
        <v>538</v>
      </c>
      <c r="AV30" s="819"/>
      <c r="AW30" s="819"/>
      <c r="AX30" s="819"/>
      <c r="AY30" s="819"/>
      <c r="AZ30" s="820" t="s">
        <v>538</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416</v>
      </c>
      <c r="R31" s="747"/>
      <c r="S31" s="747"/>
      <c r="T31" s="747"/>
      <c r="U31" s="747"/>
      <c r="V31" s="747">
        <v>416</v>
      </c>
      <c r="W31" s="747"/>
      <c r="X31" s="747"/>
      <c r="Y31" s="747"/>
      <c r="Z31" s="747"/>
      <c r="AA31" s="747">
        <v>0</v>
      </c>
      <c r="AB31" s="747"/>
      <c r="AC31" s="747"/>
      <c r="AD31" s="747"/>
      <c r="AE31" s="748"/>
      <c r="AF31" s="749">
        <v>0</v>
      </c>
      <c r="AG31" s="750"/>
      <c r="AH31" s="750"/>
      <c r="AI31" s="750"/>
      <c r="AJ31" s="751"/>
      <c r="AK31" s="818">
        <v>148</v>
      </c>
      <c r="AL31" s="819"/>
      <c r="AM31" s="819"/>
      <c r="AN31" s="819"/>
      <c r="AO31" s="819"/>
      <c r="AP31" s="819" t="s">
        <v>538</v>
      </c>
      <c r="AQ31" s="819"/>
      <c r="AR31" s="819"/>
      <c r="AS31" s="819"/>
      <c r="AT31" s="819"/>
      <c r="AU31" s="819" t="s">
        <v>538</v>
      </c>
      <c r="AV31" s="819"/>
      <c r="AW31" s="819"/>
      <c r="AX31" s="819"/>
      <c r="AY31" s="819"/>
      <c r="AZ31" s="820" t="s">
        <v>538</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385</v>
      </c>
      <c r="C32" s="744"/>
      <c r="D32" s="744"/>
      <c r="E32" s="744"/>
      <c r="F32" s="744"/>
      <c r="G32" s="744"/>
      <c r="H32" s="744"/>
      <c r="I32" s="744"/>
      <c r="J32" s="744"/>
      <c r="K32" s="744"/>
      <c r="L32" s="744"/>
      <c r="M32" s="744"/>
      <c r="N32" s="744"/>
      <c r="O32" s="744"/>
      <c r="P32" s="745"/>
      <c r="Q32" s="746">
        <v>123</v>
      </c>
      <c r="R32" s="747"/>
      <c r="S32" s="747"/>
      <c r="T32" s="747"/>
      <c r="U32" s="747"/>
      <c r="V32" s="747">
        <v>123</v>
      </c>
      <c r="W32" s="747"/>
      <c r="X32" s="747"/>
      <c r="Y32" s="747"/>
      <c r="Z32" s="747"/>
      <c r="AA32" s="747" t="s">
        <v>538</v>
      </c>
      <c r="AB32" s="747"/>
      <c r="AC32" s="747"/>
      <c r="AD32" s="747"/>
      <c r="AE32" s="748"/>
      <c r="AF32" s="749" t="s">
        <v>112</v>
      </c>
      <c r="AG32" s="750"/>
      <c r="AH32" s="750"/>
      <c r="AI32" s="750"/>
      <c r="AJ32" s="751"/>
      <c r="AK32" s="818">
        <v>106</v>
      </c>
      <c r="AL32" s="819"/>
      <c r="AM32" s="819"/>
      <c r="AN32" s="819"/>
      <c r="AO32" s="819"/>
      <c r="AP32" s="819">
        <v>1002</v>
      </c>
      <c r="AQ32" s="819"/>
      <c r="AR32" s="819"/>
      <c r="AS32" s="819"/>
      <c r="AT32" s="819"/>
      <c r="AU32" s="819">
        <v>573</v>
      </c>
      <c r="AV32" s="819"/>
      <c r="AW32" s="819"/>
      <c r="AX32" s="819"/>
      <c r="AY32" s="819"/>
      <c r="AZ32" s="820" t="s">
        <v>538</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150</v>
      </c>
      <c r="R33" s="747"/>
      <c r="S33" s="747"/>
      <c r="T33" s="747"/>
      <c r="U33" s="747"/>
      <c r="V33" s="747">
        <v>130</v>
      </c>
      <c r="W33" s="747"/>
      <c r="X33" s="747"/>
      <c r="Y33" s="747"/>
      <c r="Z33" s="747"/>
      <c r="AA33" s="747">
        <v>20</v>
      </c>
      <c r="AB33" s="747"/>
      <c r="AC33" s="747"/>
      <c r="AD33" s="747"/>
      <c r="AE33" s="748"/>
      <c r="AF33" s="749">
        <v>417</v>
      </c>
      <c r="AG33" s="750"/>
      <c r="AH33" s="750"/>
      <c r="AI33" s="750"/>
      <c r="AJ33" s="751"/>
      <c r="AK33" s="818">
        <v>1</v>
      </c>
      <c r="AL33" s="819"/>
      <c r="AM33" s="819"/>
      <c r="AN33" s="819"/>
      <c r="AO33" s="819"/>
      <c r="AP33" s="819">
        <v>96</v>
      </c>
      <c r="AQ33" s="819"/>
      <c r="AR33" s="819"/>
      <c r="AS33" s="819"/>
      <c r="AT33" s="819"/>
      <c r="AU33" s="819">
        <v>0</v>
      </c>
      <c r="AV33" s="819"/>
      <c r="AW33" s="819"/>
      <c r="AX33" s="819"/>
      <c r="AY33" s="819"/>
      <c r="AZ33" s="820" t="s">
        <v>538</v>
      </c>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388</v>
      </c>
      <c r="C34" s="744"/>
      <c r="D34" s="744"/>
      <c r="E34" s="744"/>
      <c r="F34" s="744"/>
      <c r="G34" s="744"/>
      <c r="H34" s="744"/>
      <c r="I34" s="744"/>
      <c r="J34" s="744"/>
      <c r="K34" s="744"/>
      <c r="L34" s="744"/>
      <c r="M34" s="744"/>
      <c r="N34" s="744"/>
      <c r="O34" s="744"/>
      <c r="P34" s="745"/>
      <c r="Q34" s="746">
        <v>883</v>
      </c>
      <c r="R34" s="747"/>
      <c r="S34" s="747"/>
      <c r="T34" s="747"/>
      <c r="U34" s="747"/>
      <c r="V34" s="747">
        <v>1240</v>
      </c>
      <c r="W34" s="747"/>
      <c r="X34" s="747"/>
      <c r="Y34" s="747"/>
      <c r="Z34" s="747"/>
      <c r="AA34" s="747">
        <v>-357</v>
      </c>
      <c r="AB34" s="747"/>
      <c r="AC34" s="747"/>
      <c r="AD34" s="747"/>
      <c r="AE34" s="748"/>
      <c r="AF34" s="749" t="s">
        <v>112</v>
      </c>
      <c r="AG34" s="750"/>
      <c r="AH34" s="750"/>
      <c r="AI34" s="750"/>
      <c r="AJ34" s="751"/>
      <c r="AK34" s="818">
        <v>670</v>
      </c>
      <c r="AL34" s="819"/>
      <c r="AM34" s="819"/>
      <c r="AN34" s="819"/>
      <c r="AO34" s="819"/>
      <c r="AP34" s="819">
        <v>6356</v>
      </c>
      <c r="AQ34" s="819"/>
      <c r="AR34" s="819"/>
      <c r="AS34" s="819"/>
      <c r="AT34" s="819"/>
      <c r="AU34" s="819">
        <v>5879</v>
      </c>
      <c r="AV34" s="819"/>
      <c r="AW34" s="819"/>
      <c r="AX34" s="819"/>
      <c r="AY34" s="819"/>
      <c r="AZ34" s="820" t="s">
        <v>538</v>
      </c>
      <c r="BA34" s="820"/>
      <c r="BB34" s="820"/>
      <c r="BC34" s="820"/>
      <c r="BD34" s="820"/>
      <c r="BE34" s="816" t="s">
        <v>387</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389</v>
      </c>
      <c r="C35" s="744"/>
      <c r="D35" s="744"/>
      <c r="E35" s="744"/>
      <c r="F35" s="744"/>
      <c r="G35" s="744"/>
      <c r="H35" s="744"/>
      <c r="I35" s="744"/>
      <c r="J35" s="744"/>
      <c r="K35" s="744"/>
      <c r="L35" s="744"/>
      <c r="M35" s="744"/>
      <c r="N35" s="744"/>
      <c r="O35" s="744"/>
      <c r="P35" s="745"/>
      <c r="Q35" s="746">
        <v>849</v>
      </c>
      <c r="R35" s="747"/>
      <c r="S35" s="747"/>
      <c r="T35" s="747"/>
      <c r="U35" s="747"/>
      <c r="V35" s="747">
        <v>775</v>
      </c>
      <c r="W35" s="747"/>
      <c r="X35" s="747"/>
      <c r="Y35" s="747"/>
      <c r="Z35" s="747"/>
      <c r="AA35" s="747">
        <v>74</v>
      </c>
      <c r="AB35" s="747"/>
      <c r="AC35" s="747"/>
      <c r="AD35" s="747"/>
      <c r="AE35" s="748"/>
      <c r="AF35" s="749">
        <v>74</v>
      </c>
      <c r="AG35" s="750"/>
      <c r="AH35" s="750"/>
      <c r="AI35" s="750"/>
      <c r="AJ35" s="751"/>
      <c r="AK35" s="818">
        <v>165</v>
      </c>
      <c r="AL35" s="819"/>
      <c r="AM35" s="819"/>
      <c r="AN35" s="819"/>
      <c r="AO35" s="819"/>
      <c r="AP35" s="819">
        <v>2916</v>
      </c>
      <c r="AQ35" s="819"/>
      <c r="AR35" s="819"/>
      <c r="AS35" s="819"/>
      <c r="AT35" s="819"/>
      <c r="AU35" s="819">
        <v>1953</v>
      </c>
      <c r="AV35" s="819"/>
      <c r="AW35" s="819"/>
      <c r="AX35" s="819"/>
      <c r="AY35" s="819"/>
      <c r="AZ35" s="820" t="s">
        <v>538</v>
      </c>
      <c r="BA35" s="820"/>
      <c r="BB35" s="820"/>
      <c r="BC35" s="820"/>
      <c r="BD35" s="820"/>
      <c r="BE35" s="816" t="s">
        <v>390</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391</v>
      </c>
      <c r="C36" s="744"/>
      <c r="D36" s="744"/>
      <c r="E36" s="744"/>
      <c r="F36" s="744"/>
      <c r="G36" s="744"/>
      <c r="H36" s="744"/>
      <c r="I36" s="744"/>
      <c r="J36" s="744"/>
      <c r="K36" s="744"/>
      <c r="L36" s="744"/>
      <c r="M36" s="744"/>
      <c r="N36" s="744"/>
      <c r="O36" s="744"/>
      <c r="P36" s="745"/>
      <c r="Q36" s="746">
        <v>1508</v>
      </c>
      <c r="R36" s="747"/>
      <c r="S36" s="747"/>
      <c r="T36" s="747"/>
      <c r="U36" s="747"/>
      <c r="V36" s="747">
        <v>1496</v>
      </c>
      <c r="W36" s="747"/>
      <c r="X36" s="747"/>
      <c r="Y36" s="747"/>
      <c r="Z36" s="747"/>
      <c r="AA36" s="747">
        <v>11</v>
      </c>
      <c r="AB36" s="747"/>
      <c r="AC36" s="747"/>
      <c r="AD36" s="747"/>
      <c r="AE36" s="748"/>
      <c r="AF36" s="749" t="s">
        <v>112</v>
      </c>
      <c r="AG36" s="750"/>
      <c r="AH36" s="750"/>
      <c r="AI36" s="750"/>
      <c r="AJ36" s="751"/>
      <c r="AK36" s="818">
        <v>609</v>
      </c>
      <c r="AL36" s="819"/>
      <c r="AM36" s="819"/>
      <c r="AN36" s="819"/>
      <c r="AO36" s="819"/>
      <c r="AP36" s="819">
        <v>9615</v>
      </c>
      <c r="AQ36" s="819"/>
      <c r="AR36" s="819"/>
      <c r="AS36" s="819"/>
      <c r="AT36" s="819"/>
      <c r="AU36" s="819">
        <v>8144</v>
      </c>
      <c r="AV36" s="819"/>
      <c r="AW36" s="819"/>
      <c r="AX36" s="819"/>
      <c r="AY36" s="819"/>
      <c r="AZ36" s="820" t="s">
        <v>538</v>
      </c>
      <c r="BA36" s="820"/>
      <c r="BB36" s="820"/>
      <c r="BC36" s="820"/>
      <c r="BD36" s="820"/>
      <c r="BE36" s="816" t="s">
        <v>390</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392</v>
      </c>
      <c r="C37" s="744"/>
      <c r="D37" s="744"/>
      <c r="E37" s="744"/>
      <c r="F37" s="744"/>
      <c r="G37" s="744"/>
      <c r="H37" s="744"/>
      <c r="I37" s="744"/>
      <c r="J37" s="744"/>
      <c r="K37" s="744"/>
      <c r="L37" s="744"/>
      <c r="M37" s="744"/>
      <c r="N37" s="744"/>
      <c r="O37" s="744"/>
      <c r="P37" s="745"/>
      <c r="Q37" s="746">
        <v>382</v>
      </c>
      <c r="R37" s="747"/>
      <c r="S37" s="747"/>
      <c r="T37" s="747"/>
      <c r="U37" s="747"/>
      <c r="V37" s="747">
        <v>382</v>
      </c>
      <c r="W37" s="747"/>
      <c r="X37" s="747"/>
      <c r="Y37" s="747"/>
      <c r="Z37" s="747"/>
      <c r="AA37" s="747" t="s">
        <v>538</v>
      </c>
      <c r="AB37" s="747"/>
      <c r="AC37" s="747"/>
      <c r="AD37" s="747"/>
      <c r="AE37" s="748"/>
      <c r="AF37" s="749" t="s">
        <v>112</v>
      </c>
      <c r="AG37" s="750"/>
      <c r="AH37" s="750"/>
      <c r="AI37" s="750"/>
      <c r="AJ37" s="751"/>
      <c r="AK37" s="818">
        <v>192</v>
      </c>
      <c r="AL37" s="819"/>
      <c r="AM37" s="819"/>
      <c r="AN37" s="819"/>
      <c r="AO37" s="819"/>
      <c r="AP37" s="819">
        <v>2827</v>
      </c>
      <c r="AQ37" s="819"/>
      <c r="AR37" s="819"/>
      <c r="AS37" s="819"/>
      <c r="AT37" s="819"/>
      <c r="AU37" s="819">
        <v>2258</v>
      </c>
      <c r="AV37" s="819"/>
      <c r="AW37" s="819"/>
      <c r="AX37" s="819"/>
      <c r="AY37" s="819"/>
      <c r="AZ37" s="820" t="s">
        <v>538</v>
      </c>
      <c r="BA37" s="820"/>
      <c r="BB37" s="820"/>
      <c r="BC37" s="820"/>
      <c r="BD37" s="820"/>
      <c r="BE37" s="816" t="s">
        <v>390</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t="s">
        <v>393</v>
      </c>
      <c r="C38" s="744"/>
      <c r="D38" s="744"/>
      <c r="E38" s="744"/>
      <c r="F38" s="744"/>
      <c r="G38" s="744"/>
      <c r="H38" s="744"/>
      <c r="I38" s="744"/>
      <c r="J38" s="744"/>
      <c r="K38" s="744"/>
      <c r="L38" s="744"/>
      <c r="M38" s="744"/>
      <c r="N38" s="744"/>
      <c r="O38" s="744"/>
      <c r="P38" s="745"/>
      <c r="Q38" s="746">
        <v>27</v>
      </c>
      <c r="R38" s="747"/>
      <c r="S38" s="747"/>
      <c r="T38" s="747"/>
      <c r="U38" s="747"/>
      <c r="V38" s="747">
        <v>27</v>
      </c>
      <c r="W38" s="747"/>
      <c r="X38" s="747"/>
      <c r="Y38" s="747"/>
      <c r="Z38" s="747"/>
      <c r="AA38" s="747" t="s">
        <v>539</v>
      </c>
      <c r="AB38" s="747"/>
      <c r="AC38" s="747"/>
      <c r="AD38" s="747"/>
      <c r="AE38" s="748"/>
      <c r="AF38" s="749" t="s">
        <v>112</v>
      </c>
      <c r="AG38" s="750"/>
      <c r="AH38" s="750"/>
      <c r="AI38" s="750"/>
      <c r="AJ38" s="751"/>
      <c r="AK38" s="818">
        <v>18</v>
      </c>
      <c r="AL38" s="819"/>
      <c r="AM38" s="819"/>
      <c r="AN38" s="819"/>
      <c r="AO38" s="819"/>
      <c r="AP38" s="819">
        <v>71</v>
      </c>
      <c r="AQ38" s="819"/>
      <c r="AR38" s="819"/>
      <c r="AS38" s="819"/>
      <c r="AT38" s="819"/>
      <c r="AU38" s="819">
        <v>50</v>
      </c>
      <c r="AV38" s="819"/>
      <c r="AW38" s="819"/>
      <c r="AX38" s="819"/>
      <c r="AY38" s="819"/>
      <c r="AZ38" s="820" t="s">
        <v>538</v>
      </c>
      <c r="BA38" s="820"/>
      <c r="BB38" s="820"/>
      <c r="BC38" s="820"/>
      <c r="BD38" s="820"/>
      <c r="BE38" s="816" t="s">
        <v>390</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394</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395</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754</v>
      </c>
      <c r="AG63" s="830"/>
      <c r="AH63" s="830"/>
      <c r="AI63" s="830"/>
      <c r="AJ63" s="831"/>
      <c r="AK63" s="832"/>
      <c r="AL63" s="827"/>
      <c r="AM63" s="827"/>
      <c r="AN63" s="827"/>
      <c r="AO63" s="827"/>
      <c r="AP63" s="830">
        <v>22883</v>
      </c>
      <c r="AQ63" s="830"/>
      <c r="AR63" s="830"/>
      <c r="AS63" s="830"/>
      <c r="AT63" s="830"/>
      <c r="AU63" s="830">
        <v>18860</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397</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398</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540</v>
      </c>
      <c r="C68" s="858"/>
      <c r="D68" s="858"/>
      <c r="E68" s="858"/>
      <c r="F68" s="858"/>
      <c r="G68" s="858"/>
      <c r="H68" s="858"/>
      <c r="I68" s="858"/>
      <c r="J68" s="858"/>
      <c r="K68" s="858"/>
      <c r="L68" s="858"/>
      <c r="M68" s="858"/>
      <c r="N68" s="858"/>
      <c r="O68" s="858"/>
      <c r="P68" s="859"/>
      <c r="Q68" s="860">
        <v>14823</v>
      </c>
      <c r="R68" s="854"/>
      <c r="S68" s="854"/>
      <c r="T68" s="854"/>
      <c r="U68" s="854"/>
      <c r="V68" s="854">
        <v>14013</v>
      </c>
      <c r="W68" s="854"/>
      <c r="X68" s="854"/>
      <c r="Y68" s="854"/>
      <c r="Z68" s="854"/>
      <c r="AA68" s="854">
        <v>810</v>
      </c>
      <c r="AB68" s="854"/>
      <c r="AC68" s="854"/>
      <c r="AD68" s="854"/>
      <c r="AE68" s="854"/>
      <c r="AF68" s="854">
        <v>810</v>
      </c>
      <c r="AG68" s="854"/>
      <c r="AH68" s="854"/>
      <c r="AI68" s="854"/>
      <c r="AJ68" s="854"/>
      <c r="AK68" s="854">
        <v>11</v>
      </c>
      <c r="AL68" s="854"/>
      <c r="AM68" s="854"/>
      <c r="AN68" s="854"/>
      <c r="AO68" s="854"/>
      <c r="AP68" s="854" t="s">
        <v>538</v>
      </c>
      <c r="AQ68" s="854"/>
      <c r="AR68" s="854"/>
      <c r="AS68" s="854"/>
      <c r="AT68" s="854"/>
      <c r="AU68" s="854" t="s">
        <v>538</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541</v>
      </c>
      <c r="C69" s="862"/>
      <c r="D69" s="862"/>
      <c r="E69" s="862"/>
      <c r="F69" s="862"/>
      <c r="G69" s="862"/>
      <c r="H69" s="862"/>
      <c r="I69" s="862"/>
      <c r="J69" s="862"/>
      <c r="K69" s="862"/>
      <c r="L69" s="862"/>
      <c r="M69" s="862"/>
      <c r="N69" s="862"/>
      <c r="O69" s="862"/>
      <c r="P69" s="863"/>
      <c r="Q69" s="864">
        <v>136</v>
      </c>
      <c r="R69" s="819"/>
      <c r="S69" s="819"/>
      <c r="T69" s="819"/>
      <c r="U69" s="819"/>
      <c r="V69" s="819">
        <v>115</v>
      </c>
      <c r="W69" s="819"/>
      <c r="X69" s="819"/>
      <c r="Y69" s="819"/>
      <c r="Z69" s="819"/>
      <c r="AA69" s="819">
        <v>21</v>
      </c>
      <c r="AB69" s="819"/>
      <c r="AC69" s="819"/>
      <c r="AD69" s="819"/>
      <c r="AE69" s="819"/>
      <c r="AF69" s="819">
        <v>21</v>
      </c>
      <c r="AG69" s="819"/>
      <c r="AH69" s="819"/>
      <c r="AI69" s="819"/>
      <c r="AJ69" s="819"/>
      <c r="AK69" s="819">
        <v>5</v>
      </c>
      <c r="AL69" s="819"/>
      <c r="AM69" s="819"/>
      <c r="AN69" s="819"/>
      <c r="AO69" s="819"/>
      <c r="AP69" s="819" t="s">
        <v>538</v>
      </c>
      <c r="AQ69" s="819"/>
      <c r="AR69" s="819"/>
      <c r="AS69" s="819"/>
      <c r="AT69" s="819"/>
      <c r="AU69" s="819" t="s">
        <v>538</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542</v>
      </c>
      <c r="C70" s="862"/>
      <c r="D70" s="862"/>
      <c r="E70" s="862"/>
      <c r="F70" s="862"/>
      <c r="G70" s="862"/>
      <c r="H70" s="862"/>
      <c r="I70" s="862"/>
      <c r="J70" s="862"/>
      <c r="K70" s="862"/>
      <c r="L70" s="862"/>
      <c r="M70" s="862"/>
      <c r="N70" s="862"/>
      <c r="O70" s="862"/>
      <c r="P70" s="863"/>
      <c r="Q70" s="864">
        <v>131</v>
      </c>
      <c r="R70" s="819"/>
      <c r="S70" s="819"/>
      <c r="T70" s="819"/>
      <c r="U70" s="819"/>
      <c r="V70" s="819">
        <v>115</v>
      </c>
      <c r="W70" s="819"/>
      <c r="X70" s="819"/>
      <c r="Y70" s="819"/>
      <c r="Z70" s="819"/>
      <c r="AA70" s="819">
        <v>16</v>
      </c>
      <c r="AB70" s="819"/>
      <c r="AC70" s="819"/>
      <c r="AD70" s="819"/>
      <c r="AE70" s="819"/>
      <c r="AF70" s="819">
        <v>16</v>
      </c>
      <c r="AG70" s="819"/>
      <c r="AH70" s="819"/>
      <c r="AI70" s="819"/>
      <c r="AJ70" s="819"/>
      <c r="AK70" s="819" t="s">
        <v>547</v>
      </c>
      <c r="AL70" s="819"/>
      <c r="AM70" s="819"/>
      <c r="AN70" s="819"/>
      <c r="AO70" s="819"/>
      <c r="AP70" s="819" t="s">
        <v>538</v>
      </c>
      <c r="AQ70" s="819"/>
      <c r="AR70" s="819"/>
      <c r="AS70" s="819"/>
      <c r="AT70" s="819"/>
      <c r="AU70" s="819" t="s">
        <v>538</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543</v>
      </c>
      <c r="C71" s="862"/>
      <c r="D71" s="862"/>
      <c r="E71" s="862"/>
      <c r="F71" s="862"/>
      <c r="G71" s="862"/>
      <c r="H71" s="862"/>
      <c r="I71" s="862"/>
      <c r="J71" s="862"/>
      <c r="K71" s="862"/>
      <c r="L71" s="862"/>
      <c r="M71" s="862"/>
      <c r="N71" s="862"/>
      <c r="O71" s="862"/>
      <c r="P71" s="863"/>
      <c r="Q71" s="864">
        <v>414</v>
      </c>
      <c r="R71" s="819"/>
      <c r="S71" s="819"/>
      <c r="T71" s="819"/>
      <c r="U71" s="819"/>
      <c r="V71" s="819">
        <v>382</v>
      </c>
      <c r="W71" s="819"/>
      <c r="X71" s="819"/>
      <c r="Y71" s="819"/>
      <c r="Z71" s="819"/>
      <c r="AA71" s="819">
        <v>32</v>
      </c>
      <c r="AB71" s="819"/>
      <c r="AC71" s="819"/>
      <c r="AD71" s="819"/>
      <c r="AE71" s="819"/>
      <c r="AF71" s="819">
        <v>32</v>
      </c>
      <c r="AG71" s="819"/>
      <c r="AH71" s="819"/>
      <c r="AI71" s="819"/>
      <c r="AJ71" s="819"/>
      <c r="AK71" s="819" t="s">
        <v>538</v>
      </c>
      <c r="AL71" s="819"/>
      <c r="AM71" s="819"/>
      <c r="AN71" s="819"/>
      <c r="AO71" s="819"/>
      <c r="AP71" s="819" t="s">
        <v>538</v>
      </c>
      <c r="AQ71" s="819"/>
      <c r="AR71" s="819"/>
      <c r="AS71" s="819"/>
      <c r="AT71" s="819"/>
      <c r="AU71" s="819" t="s">
        <v>538</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544</v>
      </c>
      <c r="C72" s="862"/>
      <c r="D72" s="862"/>
      <c r="E72" s="862"/>
      <c r="F72" s="862"/>
      <c r="G72" s="862"/>
      <c r="H72" s="862"/>
      <c r="I72" s="862"/>
      <c r="J72" s="862"/>
      <c r="K72" s="862"/>
      <c r="L72" s="862"/>
      <c r="M72" s="862"/>
      <c r="N72" s="862"/>
      <c r="O72" s="862"/>
      <c r="P72" s="863"/>
      <c r="Q72" s="864">
        <v>153181</v>
      </c>
      <c r="R72" s="819"/>
      <c r="S72" s="819"/>
      <c r="T72" s="819"/>
      <c r="U72" s="819"/>
      <c r="V72" s="819">
        <v>144520</v>
      </c>
      <c r="W72" s="819"/>
      <c r="X72" s="819"/>
      <c r="Y72" s="819"/>
      <c r="Z72" s="819"/>
      <c r="AA72" s="819">
        <v>8661</v>
      </c>
      <c r="AB72" s="819"/>
      <c r="AC72" s="819"/>
      <c r="AD72" s="819"/>
      <c r="AE72" s="819"/>
      <c r="AF72" s="819">
        <v>8661</v>
      </c>
      <c r="AG72" s="819"/>
      <c r="AH72" s="819"/>
      <c r="AI72" s="819"/>
      <c r="AJ72" s="819"/>
      <c r="AK72" s="819">
        <v>221</v>
      </c>
      <c r="AL72" s="819"/>
      <c r="AM72" s="819"/>
      <c r="AN72" s="819"/>
      <c r="AO72" s="819"/>
      <c r="AP72" s="819" t="s">
        <v>538</v>
      </c>
      <c r="AQ72" s="819"/>
      <c r="AR72" s="819"/>
      <c r="AS72" s="819"/>
      <c r="AT72" s="819"/>
      <c r="AU72" s="819" t="s">
        <v>538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545</v>
      </c>
      <c r="C73" s="862"/>
      <c r="D73" s="862"/>
      <c r="E73" s="862"/>
      <c r="F73" s="862"/>
      <c r="G73" s="862"/>
      <c r="H73" s="862"/>
      <c r="I73" s="862"/>
      <c r="J73" s="862"/>
      <c r="K73" s="862"/>
      <c r="L73" s="862"/>
      <c r="M73" s="862"/>
      <c r="N73" s="862"/>
      <c r="O73" s="862"/>
      <c r="P73" s="863"/>
      <c r="Q73" s="864">
        <v>206</v>
      </c>
      <c r="R73" s="819"/>
      <c r="S73" s="819"/>
      <c r="T73" s="819"/>
      <c r="U73" s="819"/>
      <c r="V73" s="819">
        <v>197</v>
      </c>
      <c r="W73" s="819"/>
      <c r="X73" s="819"/>
      <c r="Y73" s="819"/>
      <c r="Z73" s="819"/>
      <c r="AA73" s="819">
        <v>9</v>
      </c>
      <c r="AB73" s="819"/>
      <c r="AC73" s="819"/>
      <c r="AD73" s="819"/>
      <c r="AE73" s="819"/>
      <c r="AF73" s="819">
        <v>9</v>
      </c>
      <c r="AG73" s="819"/>
      <c r="AH73" s="819"/>
      <c r="AI73" s="819"/>
      <c r="AJ73" s="819"/>
      <c r="AK73" s="819">
        <v>5</v>
      </c>
      <c r="AL73" s="819"/>
      <c r="AM73" s="819"/>
      <c r="AN73" s="819"/>
      <c r="AO73" s="819"/>
      <c r="AP73" s="819">
        <v>21</v>
      </c>
      <c r="AQ73" s="819"/>
      <c r="AR73" s="819"/>
      <c r="AS73" s="819"/>
      <c r="AT73" s="819"/>
      <c r="AU73" s="819">
        <v>14</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546</v>
      </c>
      <c r="C74" s="862"/>
      <c r="D74" s="862"/>
      <c r="E74" s="862"/>
      <c r="F74" s="862"/>
      <c r="G74" s="862"/>
      <c r="H74" s="862"/>
      <c r="I74" s="862"/>
      <c r="J74" s="862"/>
      <c r="K74" s="862"/>
      <c r="L74" s="862"/>
      <c r="M74" s="862"/>
      <c r="N74" s="862"/>
      <c r="O74" s="862"/>
      <c r="P74" s="863"/>
      <c r="Q74" s="864">
        <v>92</v>
      </c>
      <c r="R74" s="819"/>
      <c r="S74" s="819"/>
      <c r="T74" s="819"/>
      <c r="U74" s="819"/>
      <c r="V74" s="819">
        <v>90</v>
      </c>
      <c r="W74" s="819"/>
      <c r="X74" s="819"/>
      <c r="Y74" s="819"/>
      <c r="Z74" s="819"/>
      <c r="AA74" s="819">
        <v>2</v>
      </c>
      <c r="AB74" s="819"/>
      <c r="AC74" s="819"/>
      <c r="AD74" s="819"/>
      <c r="AE74" s="819"/>
      <c r="AF74" s="819">
        <v>2</v>
      </c>
      <c r="AG74" s="819"/>
      <c r="AH74" s="819"/>
      <c r="AI74" s="819"/>
      <c r="AJ74" s="819"/>
      <c r="AK74" s="819">
        <v>6</v>
      </c>
      <c r="AL74" s="819"/>
      <c r="AM74" s="819"/>
      <c r="AN74" s="819"/>
      <c r="AO74" s="819"/>
      <c r="AP74" s="819" t="s">
        <v>538</v>
      </c>
      <c r="AQ74" s="819"/>
      <c r="AR74" s="819"/>
      <c r="AS74" s="819"/>
      <c r="AT74" s="819"/>
      <c r="AU74" s="819" t="s">
        <v>538</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8" t="s">
        <v>399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9551</v>
      </c>
      <c r="AG88" s="830"/>
      <c r="AH88" s="830"/>
      <c r="AI88" s="830"/>
      <c r="AJ88" s="830"/>
      <c r="AK88" s="827"/>
      <c r="AL88" s="827"/>
      <c r="AM88" s="827"/>
      <c r="AN88" s="827"/>
      <c r="AO88" s="827"/>
      <c r="AP88" s="830">
        <v>21</v>
      </c>
      <c r="AQ88" s="830"/>
      <c r="AR88" s="830"/>
      <c r="AS88" s="830"/>
      <c r="AT88" s="830"/>
      <c r="AU88" s="830">
        <v>14</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400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193</v>
      </c>
      <c r="CS102" s="838"/>
      <c r="CT102" s="838"/>
      <c r="CU102" s="838"/>
      <c r="CV102" s="881"/>
      <c r="CW102" s="880" t="s">
        <v>538</v>
      </c>
      <c r="CX102" s="838"/>
      <c r="CY102" s="838"/>
      <c r="CZ102" s="838"/>
      <c r="DA102" s="881"/>
      <c r="DB102" s="880" t="s">
        <v>482</v>
      </c>
      <c r="DC102" s="838"/>
      <c r="DD102" s="838"/>
      <c r="DE102" s="838"/>
      <c r="DF102" s="881"/>
      <c r="DG102" s="880" t="s">
        <v>482</v>
      </c>
      <c r="DH102" s="838"/>
      <c r="DI102" s="838"/>
      <c r="DJ102" s="838"/>
      <c r="DK102" s="881"/>
      <c r="DL102" s="880" t="s">
        <v>482</v>
      </c>
      <c r="DM102" s="838"/>
      <c r="DN102" s="838"/>
      <c r="DO102" s="838"/>
      <c r="DP102" s="881"/>
      <c r="DQ102" s="880" t="s">
        <v>482</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408</v>
      </c>
      <c r="AB109" s="883"/>
      <c r="AC109" s="883"/>
      <c r="AD109" s="883"/>
      <c r="AE109" s="884"/>
      <c r="AF109" s="882" t="s">
        <v>287</v>
      </c>
      <c r="AG109" s="883"/>
      <c r="AH109" s="883"/>
      <c r="AI109" s="883"/>
      <c r="AJ109" s="884"/>
      <c r="AK109" s="882" t="s">
        <v>286</v>
      </c>
      <c r="AL109" s="883"/>
      <c r="AM109" s="883"/>
      <c r="AN109" s="883"/>
      <c r="AO109" s="884"/>
      <c r="AP109" s="882" t="s">
        <v>409</v>
      </c>
      <c r="AQ109" s="883"/>
      <c r="AR109" s="883"/>
      <c r="AS109" s="883"/>
      <c r="AT109" s="885"/>
      <c r="AU109" s="904"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408</v>
      </c>
      <c r="BR109" s="883"/>
      <c r="BS109" s="883"/>
      <c r="BT109" s="883"/>
      <c r="BU109" s="884"/>
      <c r="BV109" s="882" t="s">
        <v>287</v>
      </c>
      <c r="BW109" s="883"/>
      <c r="BX109" s="883"/>
      <c r="BY109" s="883"/>
      <c r="BZ109" s="884"/>
      <c r="CA109" s="882" t="s">
        <v>286</v>
      </c>
      <c r="CB109" s="883"/>
      <c r="CC109" s="883"/>
      <c r="CD109" s="883"/>
      <c r="CE109" s="884"/>
      <c r="CF109" s="905" t="s">
        <v>409</v>
      </c>
      <c r="CG109" s="905"/>
      <c r="CH109" s="905"/>
      <c r="CI109" s="905"/>
      <c r="CJ109" s="905"/>
      <c r="CK109" s="882"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408</v>
      </c>
      <c r="DH109" s="883"/>
      <c r="DI109" s="883"/>
      <c r="DJ109" s="883"/>
      <c r="DK109" s="884"/>
      <c r="DL109" s="882" t="s">
        <v>287</v>
      </c>
      <c r="DM109" s="883"/>
      <c r="DN109" s="883"/>
      <c r="DO109" s="883"/>
      <c r="DP109" s="884"/>
      <c r="DQ109" s="882" t="s">
        <v>286</v>
      </c>
      <c r="DR109" s="883"/>
      <c r="DS109" s="883"/>
      <c r="DT109" s="883"/>
      <c r="DU109" s="884"/>
      <c r="DV109" s="882" t="s">
        <v>409</v>
      </c>
      <c r="DW109" s="883"/>
      <c r="DX109" s="883"/>
      <c r="DY109" s="883"/>
      <c r="DZ109" s="885"/>
    </row>
    <row r="110" spans="1:131" s="197" customFormat="1" ht="26.25" customHeight="1">
      <c r="A110" s="886" t="s">
        <v>411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2702886</v>
      </c>
      <c r="AB110" s="890"/>
      <c r="AC110" s="890"/>
      <c r="AD110" s="890"/>
      <c r="AE110" s="891"/>
      <c r="AF110" s="892">
        <v>2612754</v>
      </c>
      <c r="AG110" s="890"/>
      <c r="AH110" s="890"/>
      <c r="AI110" s="890"/>
      <c r="AJ110" s="891"/>
      <c r="AK110" s="892">
        <v>2434014</v>
      </c>
      <c r="AL110" s="890"/>
      <c r="AM110" s="890"/>
      <c r="AN110" s="890"/>
      <c r="AO110" s="891"/>
      <c r="AP110" s="893">
        <v>19.399999999999999</v>
      </c>
      <c r="AQ110" s="894"/>
      <c r="AR110" s="894"/>
      <c r="AS110" s="894"/>
      <c r="AT110" s="895"/>
      <c r="AU110" s="896" t="s">
        <v>61</v>
      </c>
      <c r="AV110" s="897"/>
      <c r="AW110" s="897"/>
      <c r="AX110" s="897"/>
      <c r="AY110" s="898"/>
      <c r="AZ110" s="940" t="s">
        <v>412</v>
      </c>
      <c r="BA110" s="887"/>
      <c r="BB110" s="887"/>
      <c r="BC110" s="887"/>
      <c r="BD110" s="887"/>
      <c r="BE110" s="887"/>
      <c r="BF110" s="887"/>
      <c r="BG110" s="887"/>
      <c r="BH110" s="887"/>
      <c r="BI110" s="887"/>
      <c r="BJ110" s="887"/>
      <c r="BK110" s="887"/>
      <c r="BL110" s="887"/>
      <c r="BM110" s="887"/>
      <c r="BN110" s="887"/>
      <c r="BO110" s="887"/>
      <c r="BP110" s="888"/>
      <c r="BQ110" s="926">
        <v>22831508</v>
      </c>
      <c r="BR110" s="927"/>
      <c r="BS110" s="927"/>
      <c r="BT110" s="927"/>
      <c r="BU110" s="927"/>
      <c r="BV110" s="927">
        <v>23068610</v>
      </c>
      <c r="BW110" s="927"/>
      <c r="BX110" s="927"/>
      <c r="BY110" s="927"/>
      <c r="BZ110" s="927"/>
      <c r="CA110" s="927">
        <v>24167464</v>
      </c>
      <c r="CB110" s="927"/>
      <c r="CC110" s="927"/>
      <c r="CD110" s="927"/>
      <c r="CE110" s="927"/>
      <c r="CF110" s="941">
        <v>192.3</v>
      </c>
      <c r="CG110" s="942"/>
      <c r="CH110" s="942"/>
      <c r="CI110" s="942"/>
      <c r="CJ110" s="942"/>
      <c r="CK110" s="943" t="s">
        <v>413</v>
      </c>
      <c r="CL110" s="944"/>
      <c r="CM110" s="923" t="s">
        <v>414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416</v>
      </c>
      <c r="BA111" s="950"/>
      <c r="BB111" s="950"/>
      <c r="BC111" s="950"/>
      <c r="BD111" s="950"/>
      <c r="BE111" s="950"/>
      <c r="BF111" s="950"/>
      <c r="BG111" s="950"/>
      <c r="BH111" s="950"/>
      <c r="BI111" s="950"/>
      <c r="BJ111" s="950"/>
      <c r="BK111" s="950"/>
      <c r="BL111" s="950"/>
      <c r="BM111" s="950"/>
      <c r="BN111" s="950"/>
      <c r="BO111" s="950"/>
      <c r="BP111" s="951"/>
      <c r="BQ111" s="919">
        <v>38861</v>
      </c>
      <c r="BR111" s="920"/>
      <c r="BS111" s="920"/>
      <c r="BT111" s="920"/>
      <c r="BU111" s="920"/>
      <c r="BV111" s="920">
        <v>14021</v>
      </c>
      <c r="BW111" s="920"/>
      <c r="BX111" s="920"/>
      <c r="BY111" s="920"/>
      <c r="BZ111" s="920"/>
      <c r="CA111" s="920" t="s">
        <v>112</v>
      </c>
      <c r="CB111" s="920"/>
      <c r="CC111" s="920"/>
      <c r="CD111" s="920"/>
      <c r="CE111" s="920"/>
      <c r="CF111" s="914" t="s">
        <v>112</v>
      </c>
      <c r="CG111" s="915"/>
      <c r="CH111" s="915"/>
      <c r="CI111" s="915"/>
      <c r="CJ111" s="915"/>
      <c r="CK111" s="945"/>
      <c r="CL111" s="946"/>
      <c r="CM111" s="916" t="s">
        <v>417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418</v>
      </c>
      <c r="B112" s="953"/>
      <c r="C112" s="950" t="s">
        <v>419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420</v>
      </c>
      <c r="BA112" s="950"/>
      <c r="BB112" s="950"/>
      <c r="BC112" s="950"/>
      <c r="BD112" s="950"/>
      <c r="BE112" s="950"/>
      <c r="BF112" s="950"/>
      <c r="BG112" s="950"/>
      <c r="BH112" s="950"/>
      <c r="BI112" s="950"/>
      <c r="BJ112" s="950"/>
      <c r="BK112" s="950"/>
      <c r="BL112" s="950"/>
      <c r="BM112" s="950"/>
      <c r="BN112" s="950"/>
      <c r="BO112" s="950"/>
      <c r="BP112" s="951"/>
      <c r="BQ112" s="919">
        <v>18943198</v>
      </c>
      <c r="BR112" s="920"/>
      <c r="BS112" s="920"/>
      <c r="BT112" s="920"/>
      <c r="BU112" s="920"/>
      <c r="BV112" s="920">
        <v>19131780</v>
      </c>
      <c r="BW112" s="920"/>
      <c r="BX112" s="920"/>
      <c r="BY112" s="920"/>
      <c r="BZ112" s="920"/>
      <c r="CA112" s="920">
        <v>18858326</v>
      </c>
      <c r="CB112" s="920"/>
      <c r="CC112" s="920"/>
      <c r="CD112" s="920"/>
      <c r="CE112" s="920"/>
      <c r="CF112" s="914">
        <v>150.1</v>
      </c>
      <c r="CG112" s="915"/>
      <c r="CH112" s="915"/>
      <c r="CI112" s="915"/>
      <c r="CJ112" s="915"/>
      <c r="CK112" s="945"/>
      <c r="CL112" s="946"/>
      <c r="CM112" s="916" t="s">
        <v>421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422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939561</v>
      </c>
      <c r="AB113" s="934"/>
      <c r="AC113" s="934"/>
      <c r="AD113" s="934"/>
      <c r="AE113" s="935"/>
      <c r="AF113" s="936">
        <v>1061907</v>
      </c>
      <c r="AG113" s="934"/>
      <c r="AH113" s="934"/>
      <c r="AI113" s="934"/>
      <c r="AJ113" s="935"/>
      <c r="AK113" s="936">
        <v>1122645</v>
      </c>
      <c r="AL113" s="934"/>
      <c r="AM113" s="934"/>
      <c r="AN113" s="934"/>
      <c r="AO113" s="935"/>
      <c r="AP113" s="937">
        <v>8.9</v>
      </c>
      <c r="AQ113" s="938"/>
      <c r="AR113" s="938"/>
      <c r="AS113" s="938"/>
      <c r="AT113" s="939"/>
      <c r="AU113" s="899"/>
      <c r="AV113" s="900"/>
      <c r="AW113" s="900"/>
      <c r="AX113" s="900"/>
      <c r="AY113" s="901"/>
      <c r="AZ113" s="949" t="s">
        <v>423</v>
      </c>
      <c r="BA113" s="950"/>
      <c r="BB113" s="950"/>
      <c r="BC113" s="950"/>
      <c r="BD113" s="950"/>
      <c r="BE113" s="950"/>
      <c r="BF113" s="950"/>
      <c r="BG113" s="950"/>
      <c r="BH113" s="950"/>
      <c r="BI113" s="950"/>
      <c r="BJ113" s="950"/>
      <c r="BK113" s="950"/>
      <c r="BL113" s="950"/>
      <c r="BM113" s="950"/>
      <c r="BN113" s="950"/>
      <c r="BO113" s="950"/>
      <c r="BP113" s="951"/>
      <c r="BQ113" s="919">
        <v>20292</v>
      </c>
      <c r="BR113" s="920"/>
      <c r="BS113" s="920"/>
      <c r="BT113" s="920"/>
      <c r="BU113" s="920"/>
      <c r="BV113" s="920">
        <v>17002</v>
      </c>
      <c r="BW113" s="920"/>
      <c r="BX113" s="920"/>
      <c r="BY113" s="920"/>
      <c r="BZ113" s="920"/>
      <c r="CA113" s="920">
        <v>13676</v>
      </c>
      <c r="CB113" s="920"/>
      <c r="CC113" s="920"/>
      <c r="CD113" s="920"/>
      <c r="CE113" s="920"/>
      <c r="CF113" s="914">
        <v>0.1</v>
      </c>
      <c r="CG113" s="915"/>
      <c r="CH113" s="915"/>
      <c r="CI113" s="915"/>
      <c r="CJ113" s="915"/>
      <c r="CK113" s="945"/>
      <c r="CL113" s="946"/>
      <c r="CM113" s="916" t="s">
        <v>424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4057</v>
      </c>
      <c r="AB114" s="959"/>
      <c r="AC114" s="959"/>
      <c r="AD114" s="959"/>
      <c r="AE114" s="960"/>
      <c r="AF114" s="961">
        <v>4060</v>
      </c>
      <c r="AG114" s="959"/>
      <c r="AH114" s="959"/>
      <c r="AI114" s="959"/>
      <c r="AJ114" s="960"/>
      <c r="AK114" s="961">
        <v>4060</v>
      </c>
      <c r="AL114" s="959"/>
      <c r="AM114" s="959"/>
      <c r="AN114" s="959"/>
      <c r="AO114" s="960"/>
      <c r="AP114" s="962">
        <v>0</v>
      </c>
      <c r="AQ114" s="963"/>
      <c r="AR114" s="963"/>
      <c r="AS114" s="963"/>
      <c r="AT114" s="964"/>
      <c r="AU114" s="899"/>
      <c r="AV114" s="900"/>
      <c r="AW114" s="900"/>
      <c r="AX114" s="900"/>
      <c r="AY114" s="901"/>
      <c r="AZ114" s="949" t="s">
        <v>426</v>
      </c>
      <c r="BA114" s="950"/>
      <c r="BB114" s="950"/>
      <c r="BC114" s="950"/>
      <c r="BD114" s="950"/>
      <c r="BE114" s="950"/>
      <c r="BF114" s="950"/>
      <c r="BG114" s="950"/>
      <c r="BH114" s="950"/>
      <c r="BI114" s="950"/>
      <c r="BJ114" s="950"/>
      <c r="BK114" s="950"/>
      <c r="BL114" s="950"/>
      <c r="BM114" s="950"/>
      <c r="BN114" s="950"/>
      <c r="BO114" s="950"/>
      <c r="BP114" s="951"/>
      <c r="BQ114" s="919">
        <v>4344317</v>
      </c>
      <c r="BR114" s="920"/>
      <c r="BS114" s="920"/>
      <c r="BT114" s="920"/>
      <c r="BU114" s="920"/>
      <c r="BV114" s="920">
        <v>4181139</v>
      </c>
      <c r="BW114" s="920"/>
      <c r="BX114" s="920"/>
      <c r="BY114" s="920"/>
      <c r="BZ114" s="920"/>
      <c r="CA114" s="920">
        <v>3747086</v>
      </c>
      <c r="CB114" s="920"/>
      <c r="CC114" s="920"/>
      <c r="CD114" s="920"/>
      <c r="CE114" s="920"/>
      <c r="CF114" s="914">
        <v>29.8</v>
      </c>
      <c r="CG114" s="915"/>
      <c r="CH114" s="915"/>
      <c r="CI114" s="915"/>
      <c r="CJ114" s="915"/>
      <c r="CK114" s="945"/>
      <c r="CL114" s="946"/>
      <c r="CM114" s="916" t="s">
        <v>427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36643</v>
      </c>
      <c r="AB115" s="934"/>
      <c r="AC115" s="934"/>
      <c r="AD115" s="934"/>
      <c r="AE115" s="935"/>
      <c r="AF115" s="936">
        <v>24933</v>
      </c>
      <c r="AG115" s="934"/>
      <c r="AH115" s="934"/>
      <c r="AI115" s="934"/>
      <c r="AJ115" s="935"/>
      <c r="AK115" s="936">
        <v>14668</v>
      </c>
      <c r="AL115" s="934"/>
      <c r="AM115" s="934"/>
      <c r="AN115" s="934"/>
      <c r="AO115" s="935"/>
      <c r="AP115" s="937">
        <v>0.1</v>
      </c>
      <c r="AQ115" s="938"/>
      <c r="AR115" s="938"/>
      <c r="AS115" s="938"/>
      <c r="AT115" s="939"/>
      <c r="AU115" s="899"/>
      <c r="AV115" s="900"/>
      <c r="AW115" s="900"/>
      <c r="AX115" s="900"/>
      <c r="AY115" s="901"/>
      <c r="AZ115" s="949" t="s">
        <v>429</v>
      </c>
      <c r="BA115" s="950"/>
      <c r="BB115" s="950"/>
      <c r="BC115" s="950"/>
      <c r="BD115" s="950"/>
      <c r="BE115" s="950"/>
      <c r="BF115" s="950"/>
      <c r="BG115" s="950"/>
      <c r="BH115" s="950"/>
      <c r="BI115" s="950"/>
      <c r="BJ115" s="950"/>
      <c r="BK115" s="950"/>
      <c r="BL115" s="950"/>
      <c r="BM115" s="950"/>
      <c r="BN115" s="950"/>
      <c r="BO115" s="950"/>
      <c r="BP115" s="951"/>
      <c r="BQ115" s="919">
        <v>1554</v>
      </c>
      <c r="BR115" s="920"/>
      <c r="BS115" s="920"/>
      <c r="BT115" s="920"/>
      <c r="BU115" s="920"/>
      <c r="BV115" s="920">
        <v>1800</v>
      </c>
      <c r="BW115" s="920"/>
      <c r="BX115" s="920"/>
      <c r="BY115" s="920"/>
      <c r="BZ115" s="920"/>
      <c r="CA115" s="920" t="s">
        <v>112</v>
      </c>
      <c r="CB115" s="920"/>
      <c r="CC115" s="920"/>
      <c r="CD115" s="920"/>
      <c r="CE115" s="920"/>
      <c r="CF115" s="914" t="s">
        <v>112</v>
      </c>
      <c r="CG115" s="915"/>
      <c r="CH115" s="915"/>
      <c r="CI115" s="915"/>
      <c r="CJ115" s="915"/>
      <c r="CK115" s="945"/>
      <c r="CL115" s="946"/>
      <c r="CM115" s="949" t="s">
        <v>430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431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432</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38861</v>
      </c>
      <c r="DH116" s="959"/>
      <c r="DI116" s="959"/>
      <c r="DJ116" s="959"/>
      <c r="DK116" s="960"/>
      <c r="DL116" s="961">
        <v>14021</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434</v>
      </c>
      <c r="Z117" s="884"/>
      <c r="AA117" s="996">
        <v>3683147</v>
      </c>
      <c r="AB117" s="966"/>
      <c r="AC117" s="966"/>
      <c r="AD117" s="966"/>
      <c r="AE117" s="967"/>
      <c r="AF117" s="965">
        <v>3703654</v>
      </c>
      <c r="AG117" s="966"/>
      <c r="AH117" s="966"/>
      <c r="AI117" s="966"/>
      <c r="AJ117" s="967"/>
      <c r="AK117" s="965">
        <v>3575387</v>
      </c>
      <c r="AL117" s="966"/>
      <c r="AM117" s="966"/>
      <c r="AN117" s="966"/>
      <c r="AO117" s="967"/>
      <c r="AP117" s="968"/>
      <c r="AQ117" s="969"/>
      <c r="AR117" s="969"/>
      <c r="AS117" s="969"/>
      <c r="AT117" s="970"/>
      <c r="AU117" s="899"/>
      <c r="AV117" s="900"/>
      <c r="AW117" s="900"/>
      <c r="AX117" s="900"/>
      <c r="AY117" s="901"/>
      <c r="AZ117" s="995" t="s">
        <v>435</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408</v>
      </c>
      <c r="AB118" s="883"/>
      <c r="AC118" s="883"/>
      <c r="AD118" s="883"/>
      <c r="AE118" s="884"/>
      <c r="AF118" s="882" t="s">
        <v>287</v>
      </c>
      <c r="AG118" s="883"/>
      <c r="AH118" s="883"/>
      <c r="AI118" s="883"/>
      <c r="AJ118" s="884"/>
      <c r="AK118" s="882" t="s">
        <v>286</v>
      </c>
      <c r="AL118" s="883"/>
      <c r="AM118" s="883"/>
      <c r="AN118" s="883"/>
      <c r="AO118" s="884"/>
      <c r="AP118" s="990" t="s">
        <v>409</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437</v>
      </c>
      <c r="BP118" s="994"/>
      <c r="BQ118" s="985">
        <v>46179730</v>
      </c>
      <c r="BR118" s="986"/>
      <c r="BS118" s="986"/>
      <c r="BT118" s="986"/>
      <c r="BU118" s="986"/>
      <c r="BV118" s="986">
        <v>46414352</v>
      </c>
      <c r="BW118" s="986"/>
      <c r="BX118" s="986"/>
      <c r="BY118" s="986"/>
      <c r="BZ118" s="986"/>
      <c r="CA118" s="986">
        <v>46786552</v>
      </c>
      <c r="CB118" s="986"/>
      <c r="CC118" s="986"/>
      <c r="CD118" s="986"/>
      <c r="CE118" s="986"/>
      <c r="CF118" s="987"/>
      <c r="CG118" s="988"/>
      <c r="CH118" s="988"/>
      <c r="CI118" s="988"/>
      <c r="CJ118" s="989"/>
      <c r="CK118" s="945"/>
      <c r="CL118" s="946"/>
      <c r="CM118" s="916" t="s">
        <v>438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413</v>
      </c>
      <c r="B119" s="944"/>
      <c r="C119" s="923" t="s">
        <v>414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439</v>
      </c>
      <c r="AV119" s="978"/>
      <c r="AW119" s="978"/>
      <c r="AX119" s="978"/>
      <c r="AY119" s="979"/>
      <c r="AZ119" s="940" t="s">
        <v>440</v>
      </c>
      <c r="BA119" s="887"/>
      <c r="BB119" s="887"/>
      <c r="BC119" s="887"/>
      <c r="BD119" s="887"/>
      <c r="BE119" s="887"/>
      <c r="BF119" s="887"/>
      <c r="BG119" s="887"/>
      <c r="BH119" s="887"/>
      <c r="BI119" s="887"/>
      <c r="BJ119" s="887"/>
      <c r="BK119" s="887"/>
      <c r="BL119" s="887"/>
      <c r="BM119" s="887"/>
      <c r="BN119" s="887"/>
      <c r="BO119" s="887"/>
      <c r="BP119" s="888"/>
      <c r="BQ119" s="926">
        <v>6979319</v>
      </c>
      <c r="BR119" s="927"/>
      <c r="BS119" s="927"/>
      <c r="BT119" s="927"/>
      <c r="BU119" s="927"/>
      <c r="BV119" s="927">
        <v>8404044</v>
      </c>
      <c r="BW119" s="927"/>
      <c r="BX119" s="927"/>
      <c r="BY119" s="927"/>
      <c r="BZ119" s="927"/>
      <c r="CA119" s="927">
        <v>8712171</v>
      </c>
      <c r="CB119" s="927"/>
      <c r="CC119" s="927"/>
      <c r="CD119" s="927"/>
      <c r="CE119" s="927"/>
      <c r="CF119" s="941">
        <v>69.3</v>
      </c>
      <c r="CG119" s="942"/>
      <c r="CH119" s="942"/>
      <c r="CI119" s="942"/>
      <c r="CJ119" s="942"/>
      <c r="CK119" s="947"/>
      <c r="CL119" s="948"/>
      <c r="CM119" s="1004" t="s">
        <v>441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417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442</v>
      </c>
      <c r="BA120" s="950"/>
      <c r="BB120" s="950"/>
      <c r="BC120" s="950"/>
      <c r="BD120" s="950"/>
      <c r="BE120" s="950"/>
      <c r="BF120" s="950"/>
      <c r="BG120" s="950"/>
      <c r="BH120" s="950"/>
      <c r="BI120" s="950"/>
      <c r="BJ120" s="950"/>
      <c r="BK120" s="950"/>
      <c r="BL120" s="950"/>
      <c r="BM120" s="950"/>
      <c r="BN120" s="950"/>
      <c r="BO120" s="950"/>
      <c r="BP120" s="951"/>
      <c r="BQ120" s="919">
        <v>851645</v>
      </c>
      <c r="BR120" s="920"/>
      <c r="BS120" s="920"/>
      <c r="BT120" s="920"/>
      <c r="BU120" s="920"/>
      <c r="BV120" s="920">
        <v>927579</v>
      </c>
      <c r="BW120" s="920"/>
      <c r="BX120" s="920"/>
      <c r="BY120" s="920"/>
      <c r="BZ120" s="920"/>
      <c r="CA120" s="920">
        <v>1076729</v>
      </c>
      <c r="CB120" s="920"/>
      <c r="CC120" s="920"/>
      <c r="CD120" s="920"/>
      <c r="CE120" s="920"/>
      <c r="CF120" s="914">
        <v>8.6</v>
      </c>
      <c r="CG120" s="915"/>
      <c r="CH120" s="915"/>
      <c r="CI120" s="915"/>
      <c r="CJ120" s="915"/>
      <c r="CK120" s="1013" t="s">
        <v>443</v>
      </c>
      <c r="CL120" s="1014"/>
      <c r="CM120" s="1014"/>
      <c r="CN120" s="1014"/>
      <c r="CO120" s="1015"/>
      <c r="CP120" s="1021" t="s">
        <v>391</v>
      </c>
      <c r="CQ120" s="1022"/>
      <c r="CR120" s="1022"/>
      <c r="CS120" s="1022"/>
      <c r="CT120" s="1022"/>
      <c r="CU120" s="1022"/>
      <c r="CV120" s="1022"/>
      <c r="CW120" s="1022"/>
      <c r="CX120" s="1022"/>
      <c r="CY120" s="1022"/>
      <c r="CZ120" s="1022"/>
      <c r="DA120" s="1022"/>
      <c r="DB120" s="1022"/>
      <c r="DC120" s="1022"/>
      <c r="DD120" s="1022"/>
      <c r="DE120" s="1022"/>
      <c r="DF120" s="1023"/>
      <c r="DG120" s="926">
        <v>8070723</v>
      </c>
      <c r="DH120" s="927"/>
      <c r="DI120" s="927"/>
      <c r="DJ120" s="927"/>
      <c r="DK120" s="927"/>
      <c r="DL120" s="927">
        <v>8121308</v>
      </c>
      <c r="DM120" s="927"/>
      <c r="DN120" s="927"/>
      <c r="DO120" s="927"/>
      <c r="DP120" s="927"/>
      <c r="DQ120" s="927">
        <v>8143597</v>
      </c>
      <c r="DR120" s="927"/>
      <c r="DS120" s="927"/>
      <c r="DT120" s="927"/>
      <c r="DU120" s="927"/>
      <c r="DV120" s="928">
        <v>64.8</v>
      </c>
      <c r="DW120" s="928"/>
      <c r="DX120" s="928"/>
      <c r="DY120" s="928"/>
      <c r="DZ120" s="929"/>
    </row>
    <row r="121" spans="1:130" s="197" customFormat="1" ht="26.25" customHeight="1">
      <c r="A121" s="975"/>
      <c r="B121" s="946"/>
      <c r="C121" s="1010" t="s">
        <v>444</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445</v>
      </c>
      <c r="BA121" s="971"/>
      <c r="BB121" s="971"/>
      <c r="BC121" s="971"/>
      <c r="BD121" s="971"/>
      <c r="BE121" s="971"/>
      <c r="BF121" s="971"/>
      <c r="BG121" s="971"/>
      <c r="BH121" s="971"/>
      <c r="BI121" s="971"/>
      <c r="BJ121" s="971"/>
      <c r="BK121" s="971"/>
      <c r="BL121" s="971"/>
      <c r="BM121" s="971"/>
      <c r="BN121" s="971"/>
      <c r="BO121" s="971"/>
      <c r="BP121" s="972"/>
      <c r="BQ121" s="985">
        <v>26326005</v>
      </c>
      <c r="BR121" s="986"/>
      <c r="BS121" s="986"/>
      <c r="BT121" s="986"/>
      <c r="BU121" s="986"/>
      <c r="BV121" s="986">
        <v>26339326</v>
      </c>
      <c r="BW121" s="986"/>
      <c r="BX121" s="986"/>
      <c r="BY121" s="986"/>
      <c r="BZ121" s="986"/>
      <c r="CA121" s="986">
        <v>26982187</v>
      </c>
      <c r="CB121" s="986"/>
      <c r="CC121" s="986"/>
      <c r="CD121" s="986"/>
      <c r="CE121" s="986"/>
      <c r="CF121" s="1024">
        <v>214.7</v>
      </c>
      <c r="CG121" s="1025"/>
      <c r="CH121" s="1025"/>
      <c r="CI121" s="1025"/>
      <c r="CJ121" s="1025"/>
      <c r="CK121" s="1016"/>
      <c r="CL121" s="1017"/>
      <c r="CM121" s="1017"/>
      <c r="CN121" s="1017"/>
      <c r="CO121" s="1018"/>
      <c r="CP121" s="1007" t="s">
        <v>388</v>
      </c>
      <c r="CQ121" s="1008"/>
      <c r="CR121" s="1008"/>
      <c r="CS121" s="1008"/>
      <c r="CT121" s="1008"/>
      <c r="CU121" s="1008"/>
      <c r="CV121" s="1008"/>
      <c r="CW121" s="1008"/>
      <c r="CX121" s="1008"/>
      <c r="CY121" s="1008"/>
      <c r="CZ121" s="1008"/>
      <c r="DA121" s="1008"/>
      <c r="DB121" s="1008"/>
      <c r="DC121" s="1008"/>
      <c r="DD121" s="1008"/>
      <c r="DE121" s="1008"/>
      <c r="DF121" s="1009"/>
      <c r="DG121" s="919">
        <v>5992469</v>
      </c>
      <c r="DH121" s="920"/>
      <c r="DI121" s="920"/>
      <c r="DJ121" s="920"/>
      <c r="DK121" s="920"/>
      <c r="DL121" s="920">
        <v>5981317</v>
      </c>
      <c r="DM121" s="920"/>
      <c r="DN121" s="920"/>
      <c r="DO121" s="920"/>
      <c r="DP121" s="920"/>
      <c r="DQ121" s="920">
        <v>5879004</v>
      </c>
      <c r="DR121" s="920"/>
      <c r="DS121" s="920"/>
      <c r="DT121" s="920"/>
      <c r="DU121" s="920"/>
      <c r="DV121" s="921">
        <v>46.8</v>
      </c>
      <c r="DW121" s="921"/>
      <c r="DX121" s="921"/>
      <c r="DY121" s="921"/>
      <c r="DZ121" s="922"/>
    </row>
    <row r="122" spans="1:130" s="197" customFormat="1" ht="26.25" customHeight="1">
      <c r="A122" s="975"/>
      <c r="B122" s="946"/>
      <c r="C122" s="916" t="s">
        <v>427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446</v>
      </c>
      <c r="BP122" s="994"/>
      <c r="BQ122" s="1034">
        <v>34156969</v>
      </c>
      <c r="BR122" s="1035"/>
      <c r="BS122" s="1035"/>
      <c r="BT122" s="1035"/>
      <c r="BU122" s="1035"/>
      <c r="BV122" s="1035">
        <v>35670949</v>
      </c>
      <c r="BW122" s="1035"/>
      <c r="BX122" s="1035"/>
      <c r="BY122" s="1035"/>
      <c r="BZ122" s="1035"/>
      <c r="CA122" s="1035">
        <v>36771087</v>
      </c>
      <c r="CB122" s="1035"/>
      <c r="CC122" s="1035"/>
      <c r="CD122" s="1035"/>
      <c r="CE122" s="1035"/>
      <c r="CF122" s="987"/>
      <c r="CG122" s="988"/>
      <c r="CH122" s="988"/>
      <c r="CI122" s="988"/>
      <c r="CJ122" s="989"/>
      <c r="CK122" s="1016"/>
      <c r="CL122" s="1017"/>
      <c r="CM122" s="1017"/>
      <c r="CN122" s="1017"/>
      <c r="CO122" s="1018"/>
      <c r="CP122" s="1007" t="s">
        <v>392</v>
      </c>
      <c r="CQ122" s="1008"/>
      <c r="CR122" s="1008"/>
      <c r="CS122" s="1008"/>
      <c r="CT122" s="1008"/>
      <c r="CU122" s="1008"/>
      <c r="CV122" s="1008"/>
      <c r="CW122" s="1008"/>
      <c r="CX122" s="1008"/>
      <c r="CY122" s="1008"/>
      <c r="CZ122" s="1008"/>
      <c r="DA122" s="1008"/>
      <c r="DB122" s="1008"/>
      <c r="DC122" s="1008"/>
      <c r="DD122" s="1008"/>
      <c r="DE122" s="1008"/>
      <c r="DF122" s="1009"/>
      <c r="DG122" s="919">
        <v>2470019</v>
      </c>
      <c r="DH122" s="920"/>
      <c r="DI122" s="920"/>
      <c r="DJ122" s="920"/>
      <c r="DK122" s="920"/>
      <c r="DL122" s="920">
        <v>2358796</v>
      </c>
      <c r="DM122" s="920"/>
      <c r="DN122" s="920"/>
      <c r="DO122" s="920"/>
      <c r="DP122" s="920"/>
      <c r="DQ122" s="920">
        <v>2258399</v>
      </c>
      <c r="DR122" s="920"/>
      <c r="DS122" s="920"/>
      <c r="DT122" s="920"/>
      <c r="DU122" s="920"/>
      <c r="DV122" s="921">
        <v>18</v>
      </c>
      <c r="DW122" s="921"/>
      <c r="DX122" s="921"/>
      <c r="DY122" s="921"/>
      <c r="DZ122" s="922"/>
    </row>
    <row r="123" spans="1:130" s="197" customFormat="1" ht="26.25" customHeight="1" thickBot="1">
      <c r="A123" s="975"/>
      <c r="B123" s="946"/>
      <c r="C123" s="916" t="s">
        <v>433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36518</v>
      </c>
      <c r="AB123" s="959"/>
      <c r="AC123" s="959"/>
      <c r="AD123" s="959"/>
      <c r="AE123" s="960"/>
      <c r="AF123" s="961">
        <v>24840</v>
      </c>
      <c r="AG123" s="959"/>
      <c r="AH123" s="959"/>
      <c r="AI123" s="959"/>
      <c r="AJ123" s="960"/>
      <c r="AK123" s="961">
        <v>14021</v>
      </c>
      <c r="AL123" s="959"/>
      <c r="AM123" s="959"/>
      <c r="AN123" s="959"/>
      <c r="AO123" s="960"/>
      <c r="AP123" s="962">
        <v>0.1</v>
      </c>
      <c r="AQ123" s="963"/>
      <c r="AR123" s="963"/>
      <c r="AS123" s="963"/>
      <c r="AT123" s="964"/>
      <c r="AU123" s="1031" t="s">
        <v>447</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93.4</v>
      </c>
      <c r="BR123" s="1027"/>
      <c r="BS123" s="1027"/>
      <c r="BT123" s="1027"/>
      <c r="BU123" s="1027"/>
      <c r="BV123" s="1027">
        <v>83.2</v>
      </c>
      <c r="BW123" s="1027"/>
      <c r="BX123" s="1027"/>
      <c r="BY123" s="1027"/>
      <c r="BZ123" s="1027"/>
      <c r="CA123" s="1027">
        <v>79.7</v>
      </c>
      <c r="CB123" s="1027"/>
      <c r="CC123" s="1027"/>
      <c r="CD123" s="1027"/>
      <c r="CE123" s="1027"/>
      <c r="CF123" s="1028"/>
      <c r="CG123" s="1029"/>
      <c r="CH123" s="1029"/>
      <c r="CI123" s="1029"/>
      <c r="CJ123" s="1030"/>
      <c r="CK123" s="1016"/>
      <c r="CL123" s="1017"/>
      <c r="CM123" s="1017"/>
      <c r="CN123" s="1017"/>
      <c r="CO123" s="1018"/>
      <c r="CP123" s="1007" t="s">
        <v>389</v>
      </c>
      <c r="CQ123" s="1008"/>
      <c r="CR123" s="1008"/>
      <c r="CS123" s="1008"/>
      <c r="CT123" s="1008"/>
      <c r="CU123" s="1008"/>
      <c r="CV123" s="1008"/>
      <c r="CW123" s="1008"/>
      <c r="CX123" s="1008"/>
      <c r="CY123" s="1008"/>
      <c r="CZ123" s="1008"/>
      <c r="DA123" s="1008"/>
      <c r="DB123" s="1008"/>
      <c r="DC123" s="1008"/>
      <c r="DD123" s="1008"/>
      <c r="DE123" s="1008"/>
      <c r="DF123" s="1009"/>
      <c r="DG123" s="958">
        <v>1657683</v>
      </c>
      <c r="DH123" s="959"/>
      <c r="DI123" s="959"/>
      <c r="DJ123" s="959"/>
      <c r="DK123" s="960"/>
      <c r="DL123" s="961">
        <v>1982067</v>
      </c>
      <c r="DM123" s="959"/>
      <c r="DN123" s="959"/>
      <c r="DO123" s="959"/>
      <c r="DP123" s="960"/>
      <c r="DQ123" s="961">
        <v>1953475</v>
      </c>
      <c r="DR123" s="959"/>
      <c r="DS123" s="959"/>
      <c r="DT123" s="959"/>
      <c r="DU123" s="960"/>
      <c r="DV123" s="962">
        <v>15.5</v>
      </c>
      <c r="DW123" s="963"/>
      <c r="DX123" s="963"/>
      <c r="DY123" s="963"/>
      <c r="DZ123" s="964"/>
    </row>
    <row r="124" spans="1:130" s="197" customFormat="1" ht="26.25" customHeight="1">
      <c r="A124" s="975"/>
      <c r="B124" s="946"/>
      <c r="C124" s="916" t="s">
        <v>436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448</v>
      </c>
      <c r="CQ124" s="1008"/>
      <c r="CR124" s="1008"/>
      <c r="CS124" s="1008"/>
      <c r="CT124" s="1008"/>
      <c r="CU124" s="1008"/>
      <c r="CV124" s="1008"/>
      <c r="CW124" s="1008"/>
      <c r="CX124" s="1008"/>
      <c r="CY124" s="1008"/>
      <c r="CZ124" s="1008"/>
      <c r="DA124" s="1008"/>
      <c r="DB124" s="1008"/>
      <c r="DC124" s="1008"/>
      <c r="DD124" s="1008"/>
      <c r="DE124" s="1008"/>
      <c r="DF124" s="1009"/>
      <c r="DG124" s="997">
        <v>61912</v>
      </c>
      <c r="DH124" s="998"/>
      <c r="DI124" s="998"/>
      <c r="DJ124" s="998"/>
      <c r="DK124" s="999"/>
      <c r="DL124" s="1000">
        <v>54866</v>
      </c>
      <c r="DM124" s="998"/>
      <c r="DN124" s="998"/>
      <c r="DO124" s="998"/>
      <c r="DP124" s="999"/>
      <c r="DQ124" s="1000">
        <v>50680</v>
      </c>
      <c r="DR124" s="998"/>
      <c r="DS124" s="998"/>
      <c r="DT124" s="998"/>
      <c r="DU124" s="999"/>
      <c r="DV124" s="1001">
        <v>0.4</v>
      </c>
      <c r="DW124" s="1002"/>
      <c r="DX124" s="1002"/>
      <c r="DY124" s="1002"/>
      <c r="DZ124" s="1003"/>
    </row>
    <row r="125" spans="1:130" s="197" customFormat="1" ht="26.25" customHeight="1" thickBot="1">
      <c r="A125" s="975"/>
      <c r="B125" s="946"/>
      <c r="C125" s="916" t="s">
        <v>438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449</v>
      </c>
      <c r="CL125" s="1014"/>
      <c r="CM125" s="1014"/>
      <c r="CN125" s="1014"/>
      <c r="CO125" s="1015"/>
      <c r="CP125" s="940" t="s">
        <v>450</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441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451</v>
      </c>
      <c r="AY126" s="1037"/>
      <c r="AZ126" s="1037"/>
      <c r="BA126" s="1037"/>
      <c r="BB126" s="1037"/>
      <c r="BC126" s="1037"/>
      <c r="BD126" s="1037"/>
      <c r="BE126" s="1038"/>
      <c r="BF126" s="1052" t="s">
        <v>452</v>
      </c>
      <c r="BG126" s="1037"/>
      <c r="BH126" s="1037"/>
      <c r="BI126" s="1037"/>
      <c r="BJ126" s="1037"/>
      <c r="BK126" s="1037"/>
      <c r="BL126" s="1038"/>
      <c r="BM126" s="1052" t="s">
        <v>453</v>
      </c>
      <c r="BN126" s="1037"/>
      <c r="BO126" s="1037"/>
      <c r="BP126" s="1037"/>
      <c r="BQ126" s="1037"/>
      <c r="BR126" s="1037"/>
      <c r="BS126" s="1038"/>
      <c r="BT126" s="1052" t="s">
        <v>454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455</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125</v>
      </c>
      <c r="AB127" s="959"/>
      <c r="AC127" s="959"/>
      <c r="AD127" s="959"/>
      <c r="AE127" s="960"/>
      <c r="AF127" s="961">
        <v>93</v>
      </c>
      <c r="AG127" s="959"/>
      <c r="AH127" s="959"/>
      <c r="AI127" s="959"/>
      <c r="AJ127" s="960"/>
      <c r="AK127" s="961">
        <v>647</v>
      </c>
      <c r="AL127" s="959"/>
      <c r="AM127" s="959"/>
      <c r="AN127" s="959"/>
      <c r="AO127" s="960"/>
      <c r="AP127" s="962">
        <v>0</v>
      </c>
      <c r="AQ127" s="963"/>
      <c r="AR127" s="963"/>
      <c r="AS127" s="963"/>
      <c r="AT127" s="964"/>
      <c r="AU127" s="233"/>
      <c r="AV127" s="233"/>
      <c r="AW127" s="233"/>
      <c r="AX127" s="886" t="s">
        <v>457</v>
      </c>
      <c r="AY127" s="887"/>
      <c r="AZ127" s="887"/>
      <c r="BA127" s="887"/>
      <c r="BB127" s="887"/>
      <c r="BC127" s="887"/>
      <c r="BD127" s="887"/>
      <c r="BE127" s="888"/>
      <c r="BF127" s="1041" t="s">
        <v>112</v>
      </c>
      <c r="BG127" s="1042"/>
      <c r="BH127" s="1042"/>
      <c r="BI127" s="1042"/>
      <c r="BJ127" s="1042"/>
      <c r="BK127" s="1042"/>
      <c r="BL127" s="1051"/>
      <c r="BM127" s="1041">
        <v>12.79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458</v>
      </c>
      <c r="CQ127" s="1045"/>
      <c r="CR127" s="1045"/>
      <c r="CS127" s="1045"/>
      <c r="CT127" s="1045"/>
      <c r="CU127" s="1045"/>
      <c r="CV127" s="1045"/>
      <c r="CW127" s="1045"/>
      <c r="CX127" s="1045"/>
      <c r="CY127" s="1045"/>
      <c r="CZ127" s="1045"/>
      <c r="DA127" s="1045"/>
      <c r="DB127" s="1045"/>
      <c r="DC127" s="1045"/>
      <c r="DD127" s="1045"/>
      <c r="DE127" s="1045"/>
      <c r="DF127" s="1046"/>
      <c r="DG127" s="1047">
        <v>1554</v>
      </c>
      <c r="DH127" s="1048"/>
      <c r="DI127" s="1048"/>
      <c r="DJ127" s="1048"/>
      <c r="DK127" s="1048"/>
      <c r="DL127" s="1048">
        <v>1800</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459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460</v>
      </c>
      <c r="X128" s="1073"/>
      <c r="Y128" s="1073"/>
      <c r="Z128" s="1074"/>
      <c r="AA128" s="1089">
        <v>117626</v>
      </c>
      <c r="AB128" s="1090"/>
      <c r="AC128" s="1090"/>
      <c r="AD128" s="1090"/>
      <c r="AE128" s="1091"/>
      <c r="AF128" s="1092">
        <v>99681</v>
      </c>
      <c r="AG128" s="1090"/>
      <c r="AH128" s="1090"/>
      <c r="AI128" s="1090"/>
      <c r="AJ128" s="1091"/>
      <c r="AK128" s="1092">
        <v>121449</v>
      </c>
      <c r="AL128" s="1090"/>
      <c r="AM128" s="1090"/>
      <c r="AN128" s="1090"/>
      <c r="AO128" s="1091"/>
      <c r="AP128" s="1093"/>
      <c r="AQ128" s="1094"/>
      <c r="AR128" s="1094"/>
      <c r="AS128" s="1094"/>
      <c r="AT128" s="1095"/>
      <c r="AU128" s="235"/>
      <c r="AV128" s="235"/>
      <c r="AW128" s="235"/>
      <c r="AX128" s="1054" t="s">
        <v>461</v>
      </c>
      <c r="AY128" s="950"/>
      <c r="AZ128" s="950"/>
      <c r="BA128" s="950"/>
      <c r="BB128" s="950"/>
      <c r="BC128" s="950"/>
      <c r="BD128" s="950"/>
      <c r="BE128" s="951"/>
      <c r="BF128" s="1066" t="s">
        <v>112</v>
      </c>
      <c r="BG128" s="1067"/>
      <c r="BH128" s="1067"/>
      <c r="BI128" s="1067"/>
      <c r="BJ128" s="1067"/>
      <c r="BK128" s="1067"/>
      <c r="BL128" s="1068"/>
      <c r="BM128" s="1066">
        <v>17.79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462</v>
      </c>
      <c r="X129" s="1061"/>
      <c r="Y129" s="1061"/>
      <c r="Z129" s="1062"/>
      <c r="AA129" s="958">
        <v>15134452</v>
      </c>
      <c r="AB129" s="959"/>
      <c r="AC129" s="959"/>
      <c r="AD129" s="959"/>
      <c r="AE129" s="960"/>
      <c r="AF129" s="961">
        <v>15203817</v>
      </c>
      <c r="AG129" s="959"/>
      <c r="AH129" s="959"/>
      <c r="AI129" s="959"/>
      <c r="AJ129" s="960"/>
      <c r="AK129" s="961">
        <v>14886375</v>
      </c>
      <c r="AL129" s="959"/>
      <c r="AM129" s="959"/>
      <c r="AN129" s="959"/>
      <c r="AO129" s="960"/>
      <c r="AP129" s="1063"/>
      <c r="AQ129" s="1064"/>
      <c r="AR129" s="1064"/>
      <c r="AS129" s="1064"/>
      <c r="AT129" s="1065"/>
      <c r="AU129" s="235"/>
      <c r="AV129" s="235"/>
      <c r="AW129" s="235"/>
      <c r="AX129" s="1054" t="s">
        <v>463</v>
      </c>
      <c r="AY129" s="950"/>
      <c r="AZ129" s="950"/>
      <c r="BA129" s="950"/>
      <c r="BB129" s="950"/>
      <c r="BC129" s="950"/>
      <c r="BD129" s="950"/>
      <c r="BE129" s="951"/>
      <c r="BF129" s="1055">
        <v>9.6999999999999993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465</v>
      </c>
      <c r="X130" s="1061"/>
      <c r="Y130" s="1061"/>
      <c r="Z130" s="1062"/>
      <c r="AA130" s="958">
        <v>2264985</v>
      </c>
      <c r="AB130" s="959"/>
      <c r="AC130" s="959"/>
      <c r="AD130" s="959"/>
      <c r="AE130" s="960"/>
      <c r="AF130" s="961">
        <v>2301225</v>
      </c>
      <c r="AG130" s="959"/>
      <c r="AH130" s="959"/>
      <c r="AI130" s="959"/>
      <c r="AJ130" s="960"/>
      <c r="AK130" s="961">
        <v>2320478</v>
      </c>
      <c r="AL130" s="959"/>
      <c r="AM130" s="959"/>
      <c r="AN130" s="959"/>
      <c r="AO130" s="960"/>
      <c r="AP130" s="1063"/>
      <c r="AQ130" s="1064"/>
      <c r="AR130" s="1064"/>
      <c r="AS130" s="1064"/>
      <c r="AT130" s="1065"/>
      <c r="AU130" s="235"/>
      <c r="AV130" s="235"/>
      <c r="AW130" s="235"/>
      <c r="AX130" s="1113" t="s">
        <v>466</v>
      </c>
      <c r="AY130" s="1045"/>
      <c r="AZ130" s="1045"/>
      <c r="BA130" s="1045"/>
      <c r="BB130" s="1045"/>
      <c r="BC130" s="1045"/>
      <c r="BD130" s="1045"/>
      <c r="BE130" s="1046"/>
      <c r="BF130" s="1075">
        <v>79.7</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467</v>
      </c>
      <c r="X131" s="1084"/>
      <c r="Y131" s="1084"/>
      <c r="Z131" s="1085"/>
      <c r="AA131" s="997">
        <v>12869467</v>
      </c>
      <c r="AB131" s="998"/>
      <c r="AC131" s="998"/>
      <c r="AD131" s="998"/>
      <c r="AE131" s="999"/>
      <c r="AF131" s="1000">
        <v>12902592</v>
      </c>
      <c r="AG131" s="998"/>
      <c r="AH131" s="998"/>
      <c r="AI131" s="998"/>
      <c r="AJ131" s="999"/>
      <c r="AK131" s="1000">
        <v>12565897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469</v>
      </c>
      <c r="W132" s="1101"/>
      <c r="X132" s="1101"/>
      <c r="Y132" s="1101"/>
      <c r="Z132" s="1102"/>
      <c r="AA132" s="1103">
        <v>10.10559334</v>
      </c>
      <c r="AB132" s="1104"/>
      <c r="AC132" s="1104"/>
      <c r="AD132" s="1104"/>
      <c r="AE132" s="1105"/>
      <c r="AF132" s="1106">
        <v>10.096792949999999</v>
      </c>
      <c r="AG132" s="1104"/>
      <c r="AH132" s="1104"/>
      <c r="AI132" s="1104"/>
      <c r="AJ132" s="1105"/>
      <c r="AK132" s="1106">
        <v>9.0201280500000003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470</v>
      </c>
      <c r="W133" s="1108"/>
      <c r="X133" s="1108"/>
      <c r="Y133" s="1108"/>
      <c r="Z133" s="1109"/>
      <c r="AA133" s="1110">
        <v>12.3</v>
      </c>
      <c r="AB133" s="1111"/>
      <c r="AC133" s="1111"/>
      <c r="AD133" s="1111"/>
      <c r="AE133" s="1112"/>
      <c r="AF133" s="1110">
        <v>11.2</v>
      </c>
      <c r="AG133" s="1111"/>
      <c r="AH133" s="1111"/>
      <c r="AI133" s="1111"/>
      <c r="AJ133" s="1112"/>
      <c r="AK133" s="1110">
        <v>9.6999999999999993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7" t="s">
        <v>473</v>
      </c>
      <c r="L7" s="254"/>
      <c r="M7" s="255" t="s">
        <v>474</v>
      </c>
      <c r="N7" s="256"/>
    </row>
    <row r="8" spans="1:16">
      <c r="A8" s="248"/>
      <c r="B8" s="244"/>
      <c r="C8" s="244"/>
      <c r="D8" s="244"/>
      <c r="E8" s="244"/>
      <c r="F8" s="244"/>
      <c r="G8" s="257"/>
      <c r="H8" s="258"/>
      <c r="I8" s="258"/>
      <c r="J8" s="259"/>
      <c r="K8" s="1118"/>
      <c r="L8" s="260" t="s">
        <v>475</v>
      </c>
      <c r="M8" s="261" t="s">
        <v>476</v>
      </c>
      <c r="N8" s="262" t="s">
        <v>477</v>
      </c>
    </row>
    <row r="9" spans="1:16">
      <c r="A9" s="248"/>
      <c r="B9" s="244"/>
      <c r="C9" s="244"/>
      <c r="D9" s="244"/>
      <c r="E9" s="244"/>
      <c r="F9" s="244"/>
      <c r="G9" s="1119" t="s">
        <v>478</v>
      </c>
      <c r="H9" s="1120"/>
      <c r="I9" s="1120"/>
      <c r="J9" s="1121"/>
      <c r="K9" s="263">
        <v>3935339</v>
      </c>
      <c r="L9" s="264">
        <v>113062</v>
      </c>
      <c r="M9" s="265">
        <v>84248</v>
      </c>
      <c r="N9" s="266">
        <v>34.200000000000003</v>
      </c>
    </row>
    <row r="10" spans="1:16">
      <c r="A10" s="248"/>
      <c r="B10" s="244"/>
      <c r="C10" s="244"/>
      <c r="D10" s="244"/>
      <c r="E10" s="244"/>
      <c r="F10" s="244"/>
      <c r="G10" s="1119" t="s">
        <v>479</v>
      </c>
      <c r="H10" s="1120"/>
      <c r="I10" s="1120"/>
      <c r="J10" s="1121"/>
      <c r="K10" s="267">
        <v>477399</v>
      </c>
      <c r="L10" s="268">
        <v>13716</v>
      </c>
      <c r="M10" s="269">
        <v>7169</v>
      </c>
      <c r="N10" s="270">
        <v>91.3</v>
      </c>
    </row>
    <row r="11" spans="1:16" ht="13.5" customHeight="1">
      <c r="A11" s="248"/>
      <c r="B11" s="244"/>
      <c r="C11" s="244"/>
      <c r="D11" s="244"/>
      <c r="E11" s="244"/>
      <c r="F11" s="244"/>
      <c r="G11" s="1119" t="s">
        <v>480</v>
      </c>
      <c r="H11" s="1120"/>
      <c r="I11" s="1120"/>
      <c r="J11" s="1121"/>
      <c r="K11" s="267">
        <v>70946</v>
      </c>
      <c r="L11" s="268">
        <v>2038</v>
      </c>
      <c r="M11" s="269">
        <v>9152</v>
      </c>
      <c r="N11" s="270">
        <v>-77.7</v>
      </c>
    </row>
    <row r="12" spans="1:16" ht="13.5" customHeight="1">
      <c r="A12" s="248"/>
      <c r="B12" s="244"/>
      <c r="C12" s="244"/>
      <c r="D12" s="244"/>
      <c r="E12" s="244"/>
      <c r="F12" s="244"/>
      <c r="G12" s="1119" t="s">
        <v>481</v>
      </c>
      <c r="H12" s="1120"/>
      <c r="I12" s="1120"/>
      <c r="J12" s="1121"/>
      <c r="K12" s="267" t="s">
        <v>482</v>
      </c>
      <c r="L12" s="268" t="s">
        <v>482</v>
      </c>
      <c r="M12" s="269">
        <v>893</v>
      </c>
      <c r="N12" s="270" t="s">
        <v>482</v>
      </c>
    </row>
    <row r="13" spans="1:16" ht="13.5" customHeight="1">
      <c r="A13" s="248"/>
      <c r="B13" s="244"/>
      <c r="C13" s="244"/>
      <c r="D13" s="244"/>
      <c r="E13" s="244"/>
      <c r="F13" s="244"/>
      <c r="G13" s="1119" t="s">
        <v>483</v>
      </c>
      <c r="H13" s="1120"/>
      <c r="I13" s="1120"/>
      <c r="J13" s="1121"/>
      <c r="K13" s="267" t="s">
        <v>482</v>
      </c>
      <c r="L13" s="268" t="s">
        <v>482</v>
      </c>
      <c r="M13" s="269">
        <v>3</v>
      </c>
      <c r="N13" s="270" t="s">
        <v>482</v>
      </c>
    </row>
    <row r="14" spans="1:16" ht="13.5" customHeight="1">
      <c r="A14" s="248"/>
      <c r="B14" s="244"/>
      <c r="C14" s="244"/>
      <c r="D14" s="244"/>
      <c r="E14" s="244"/>
      <c r="F14" s="244"/>
      <c r="G14" s="1119" t="s">
        <v>484</v>
      </c>
      <c r="H14" s="1120"/>
      <c r="I14" s="1120"/>
      <c r="J14" s="1121"/>
      <c r="K14" s="267">
        <v>71535</v>
      </c>
      <c r="L14" s="268">
        <v>2055</v>
      </c>
      <c r="M14" s="269">
        <v>3652</v>
      </c>
      <c r="N14" s="270">
        <v>-43.7</v>
      </c>
    </row>
    <row r="15" spans="1:16" ht="13.5" customHeight="1">
      <c r="A15" s="248"/>
      <c r="B15" s="244"/>
      <c r="C15" s="244"/>
      <c r="D15" s="244"/>
      <c r="E15" s="244"/>
      <c r="F15" s="244"/>
      <c r="G15" s="1119" t="s">
        <v>485</v>
      </c>
      <c r="H15" s="1120"/>
      <c r="I15" s="1120"/>
      <c r="J15" s="1121"/>
      <c r="K15" s="267">
        <v>118804</v>
      </c>
      <c r="L15" s="268">
        <v>3413</v>
      </c>
      <c r="M15" s="269">
        <v>2134</v>
      </c>
      <c r="N15" s="270">
        <v>59.9</v>
      </c>
    </row>
    <row r="16" spans="1:16">
      <c r="A16" s="248"/>
      <c r="B16" s="244"/>
      <c r="C16" s="244"/>
      <c r="D16" s="244"/>
      <c r="E16" s="244"/>
      <c r="F16" s="244"/>
      <c r="G16" s="1122" t="s">
        <v>486</v>
      </c>
      <c r="H16" s="1123"/>
      <c r="I16" s="1123"/>
      <c r="J16" s="1124"/>
      <c r="K16" s="268">
        <v>-539707</v>
      </c>
      <c r="L16" s="268">
        <v>-15506</v>
      </c>
      <c r="M16" s="269">
        <v>-9248</v>
      </c>
      <c r="N16" s="270">
        <v>67.7</v>
      </c>
    </row>
    <row r="17" spans="1:16">
      <c r="A17" s="248"/>
      <c r="B17" s="244"/>
      <c r="C17" s="244"/>
      <c r="D17" s="244"/>
      <c r="E17" s="244"/>
      <c r="F17" s="244"/>
      <c r="G17" s="1122" t="s">
        <v>171</v>
      </c>
      <c r="H17" s="1123"/>
      <c r="I17" s="1123"/>
      <c r="J17" s="1124"/>
      <c r="K17" s="268">
        <v>4134316</v>
      </c>
      <c r="L17" s="268">
        <v>118778</v>
      </c>
      <c r="M17" s="269">
        <v>98003</v>
      </c>
      <c r="N17" s="270">
        <v>21.2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4" t="s">
        <v>491</v>
      </c>
      <c r="H21" s="1115"/>
      <c r="I21" s="1115"/>
      <c r="J21" s="1116"/>
      <c r="K21" s="280">
        <v>12.27</v>
      </c>
      <c r="L21" s="281">
        <v>9.39</v>
      </c>
      <c r="M21" s="282">
        <v>2.88</v>
      </c>
      <c r="N21" s="249"/>
      <c r="O21" s="283"/>
      <c r="P21" s="279"/>
    </row>
    <row r="22" spans="1:16" s="284" customFormat="1">
      <c r="A22" s="279"/>
      <c r="B22" s="249"/>
      <c r="C22" s="249"/>
      <c r="D22" s="249"/>
      <c r="E22" s="249"/>
      <c r="F22" s="249"/>
      <c r="G22" s="1114" t="s">
        <v>492</v>
      </c>
      <c r="H22" s="1115"/>
      <c r="I22" s="1115"/>
      <c r="J22" s="1116"/>
      <c r="K22" s="285">
        <v>95.9</v>
      </c>
      <c r="L22" s="286">
        <v>97</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7" t="s">
        <v>473</v>
      </c>
      <c r="L30" s="254"/>
      <c r="M30" s="255" t="s">
        <v>474</v>
      </c>
      <c r="N30" s="256"/>
    </row>
    <row r="31" spans="1:16">
      <c r="A31" s="248"/>
      <c r="B31" s="244"/>
      <c r="C31" s="244"/>
      <c r="D31" s="244"/>
      <c r="E31" s="244"/>
      <c r="F31" s="244"/>
      <c r="G31" s="257"/>
      <c r="H31" s="258"/>
      <c r="I31" s="258"/>
      <c r="J31" s="259"/>
      <c r="K31" s="1118"/>
      <c r="L31" s="260" t="s">
        <v>475</v>
      </c>
      <c r="M31" s="261" t="s">
        <v>476</v>
      </c>
      <c r="N31" s="262" t="s">
        <v>477</v>
      </c>
    </row>
    <row r="32" spans="1:16" ht="27" customHeight="1">
      <c r="A32" s="248"/>
      <c r="B32" s="244"/>
      <c r="C32" s="244"/>
      <c r="D32" s="244"/>
      <c r="E32" s="244"/>
      <c r="F32" s="244"/>
      <c r="G32" s="1130" t="s">
        <v>495</v>
      </c>
      <c r="H32" s="1131"/>
      <c r="I32" s="1131"/>
      <c r="J32" s="1132"/>
      <c r="K32" s="294">
        <v>2434014</v>
      </c>
      <c r="L32" s="294">
        <v>69929</v>
      </c>
      <c r="M32" s="295">
        <v>64926</v>
      </c>
      <c r="N32" s="296">
        <v>7.7</v>
      </c>
    </row>
    <row r="33" spans="1:16" ht="13.5" customHeight="1">
      <c r="A33" s="248"/>
      <c r="B33" s="244"/>
      <c r="C33" s="244"/>
      <c r="D33" s="244"/>
      <c r="E33" s="244"/>
      <c r="F33" s="244"/>
      <c r="G33" s="1130" t="s">
        <v>496</v>
      </c>
      <c r="H33" s="1131"/>
      <c r="I33" s="1131"/>
      <c r="J33" s="1132"/>
      <c r="K33" s="294" t="s">
        <v>482</v>
      </c>
      <c r="L33" s="294" t="s">
        <v>482</v>
      </c>
      <c r="M33" s="295" t="s">
        <v>482</v>
      </c>
      <c r="N33" s="296" t="s">
        <v>482</v>
      </c>
    </row>
    <row r="34" spans="1:16" ht="27" customHeight="1">
      <c r="A34" s="248"/>
      <c r="B34" s="244"/>
      <c r="C34" s="244"/>
      <c r="D34" s="244"/>
      <c r="E34" s="244"/>
      <c r="F34" s="244"/>
      <c r="G34" s="1130" t="s">
        <v>497</v>
      </c>
      <c r="H34" s="1131"/>
      <c r="I34" s="1131"/>
      <c r="J34" s="1132"/>
      <c r="K34" s="294" t="s">
        <v>482</v>
      </c>
      <c r="L34" s="294" t="s">
        <v>482</v>
      </c>
      <c r="M34" s="295">
        <v>24</v>
      </c>
      <c r="N34" s="296" t="s">
        <v>482</v>
      </c>
    </row>
    <row r="35" spans="1:16" ht="27" customHeight="1">
      <c r="A35" s="248"/>
      <c r="B35" s="244"/>
      <c r="C35" s="244"/>
      <c r="D35" s="244"/>
      <c r="E35" s="244"/>
      <c r="F35" s="244"/>
      <c r="G35" s="1130" t="s">
        <v>498</v>
      </c>
      <c r="H35" s="1131"/>
      <c r="I35" s="1131"/>
      <c r="J35" s="1132"/>
      <c r="K35" s="294">
        <v>1122645</v>
      </c>
      <c r="L35" s="294">
        <v>32253</v>
      </c>
      <c r="M35" s="295">
        <v>18007</v>
      </c>
      <c r="N35" s="296">
        <v>79.099999999999994</v>
      </c>
    </row>
    <row r="36" spans="1:16" ht="27" customHeight="1">
      <c r="A36" s="248"/>
      <c r="B36" s="244"/>
      <c r="C36" s="244"/>
      <c r="D36" s="244"/>
      <c r="E36" s="244"/>
      <c r="F36" s="244"/>
      <c r="G36" s="1130" t="s">
        <v>499</v>
      </c>
      <c r="H36" s="1131"/>
      <c r="I36" s="1131"/>
      <c r="J36" s="1132"/>
      <c r="K36" s="294">
        <v>4060</v>
      </c>
      <c r="L36" s="294">
        <v>117</v>
      </c>
      <c r="M36" s="295">
        <v>3275</v>
      </c>
      <c r="N36" s="296">
        <v>-96.4</v>
      </c>
    </row>
    <row r="37" spans="1:16" ht="13.5" customHeight="1">
      <c r="A37" s="248"/>
      <c r="B37" s="244"/>
      <c r="C37" s="244"/>
      <c r="D37" s="244"/>
      <c r="E37" s="244"/>
      <c r="F37" s="244"/>
      <c r="G37" s="1130" t="s">
        <v>500</v>
      </c>
      <c r="H37" s="1131"/>
      <c r="I37" s="1131"/>
      <c r="J37" s="1132"/>
      <c r="K37" s="294">
        <v>14668</v>
      </c>
      <c r="L37" s="294">
        <v>421</v>
      </c>
      <c r="M37" s="295">
        <v>1233</v>
      </c>
      <c r="N37" s="296">
        <v>-65.900000000000006</v>
      </c>
    </row>
    <row r="38" spans="1:16" ht="27" customHeight="1">
      <c r="A38" s="248"/>
      <c r="B38" s="244"/>
      <c r="C38" s="244"/>
      <c r="D38" s="244"/>
      <c r="E38" s="244"/>
      <c r="F38" s="244"/>
      <c r="G38" s="1133" t="s">
        <v>501</v>
      </c>
      <c r="H38" s="1134"/>
      <c r="I38" s="1134"/>
      <c r="J38" s="1135"/>
      <c r="K38" s="297" t="s">
        <v>482</v>
      </c>
      <c r="L38" s="297" t="s">
        <v>482</v>
      </c>
      <c r="M38" s="298">
        <v>9</v>
      </c>
      <c r="N38" s="299" t="s">
        <v>482</v>
      </c>
      <c r="O38" s="293"/>
    </row>
    <row r="39" spans="1:16">
      <c r="A39" s="248"/>
      <c r="B39" s="244"/>
      <c r="C39" s="244"/>
      <c r="D39" s="244"/>
      <c r="E39" s="244"/>
      <c r="F39" s="244"/>
      <c r="G39" s="1133" t="s">
        <v>502</v>
      </c>
      <c r="H39" s="1134"/>
      <c r="I39" s="1134"/>
      <c r="J39" s="1135"/>
      <c r="K39" s="300">
        <v>-121449</v>
      </c>
      <c r="L39" s="300">
        <v>-3489</v>
      </c>
      <c r="M39" s="301">
        <v>-4280</v>
      </c>
      <c r="N39" s="302">
        <v>-18.5</v>
      </c>
      <c r="O39" s="293"/>
    </row>
    <row r="40" spans="1:16" ht="27" customHeight="1">
      <c r="A40" s="248"/>
      <c r="B40" s="244"/>
      <c r="C40" s="244"/>
      <c r="D40" s="244"/>
      <c r="E40" s="244"/>
      <c r="F40" s="244"/>
      <c r="G40" s="1130" t="s">
        <v>503</v>
      </c>
      <c r="H40" s="1131"/>
      <c r="I40" s="1131"/>
      <c r="J40" s="1132"/>
      <c r="K40" s="300">
        <v>-2320478</v>
      </c>
      <c r="L40" s="300">
        <v>-66667</v>
      </c>
      <c r="M40" s="301">
        <v>-56807</v>
      </c>
      <c r="N40" s="302">
        <v>17.399999999999999</v>
      </c>
      <c r="O40" s="293"/>
    </row>
    <row r="41" spans="1:16">
      <c r="A41" s="248"/>
      <c r="B41" s="244"/>
      <c r="C41" s="244"/>
      <c r="D41" s="244"/>
      <c r="E41" s="244"/>
      <c r="F41" s="244"/>
      <c r="G41" s="1136" t="s">
        <v>281</v>
      </c>
      <c r="H41" s="1137"/>
      <c r="I41" s="1137"/>
      <c r="J41" s="1138"/>
      <c r="K41" s="294">
        <v>1133460</v>
      </c>
      <c r="L41" s="300">
        <v>32564</v>
      </c>
      <c r="M41" s="301">
        <v>26387</v>
      </c>
      <c r="N41" s="302">
        <v>23.4</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25" t="s">
        <v>473</v>
      </c>
      <c r="J49" s="1127" t="s">
        <v>507</v>
      </c>
      <c r="K49" s="1128"/>
      <c r="L49" s="1128"/>
      <c r="M49" s="1128"/>
      <c r="N49" s="1129"/>
    </row>
    <row r="50" spans="1:14">
      <c r="A50" s="248"/>
      <c r="B50" s="244"/>
      <c r="C50" s="244"/>
      <c r="D50" s="244"/>
      <c r="E50" s="244"/>
      <c r="F50" s="244"/>
      <c r="G50" s="312"/>
      <c r="H50" s="313"/>
      <c r="I50" s="1126"/>
      <c r="J50" s="314" t="s">
        <v>508</v>
      </c>
      <c r="K50" s="315" t="s">
        <v>509</v>
      </c>
      <c r="L50" s="316" t="s">
        <v>510</v>
      </c>
      <c r="M50" s="317" t="s">
        <v>511</v>
      </c>
      <c r="N50" s="318" t="s">
        <v>512</v>
      </c>
    </row>
    <row r="51" spans="1:14">
      <c r="A51" s="248"/>
      <c r="B51" s="244"/>
      <c r="C51" s="244"/>
      <c r="D51" s="244"/>
      <c r="E51" s="244"/>
      <c r="F51" s="244"/>
      <c r="G51" s="310" t="s">
        <v>513</v>
      </c>
      <c r="H51" s="311"/>
      <c r="I51" s="319">
        <v>2922252</v>
      </c>
      <c r="J51" s="320">
        <v>79048</v>
      </c>
      <c r="K51" s="321">
        <v>7.6</v>
      </c>
      <c r="L51" s="322">
        <v>78670</v>
      </c>
      <c r="M51" s="323">
        <v>3.1</v>
      </c>
      <c r="N51" s="324">
        <v>4.5</v>
      </c>
    </row>
    <row r="52" spans="1:14">
      <c r="A52" s="248"/>
      <c r="B52" s="244"/>
      <c r="C52" s="244"/>
      <c r="D52" s="244"/>
      <c r="E52" s="244"/>
      <c r="F52" s="244"/>
      <c r="G52" s="325"/>
      <c r="H52" s="326" t="s">
        <v>514</v>
      </c>
      <c r="I52" s="327">
        <v>1639137</v>
      </c>
      <c r="J52" s="328">
        <v>44339</v>
      </c>
      <c r="K52" s="329">
        <v>-27.6</v>
      </c>
      <c r="L52" s="330">
        <v>38094</v>
      </c>
      <c r="M52" s="331">
        <v>-7.3</v>
      </c>
      <c r="N52" s="332">
        <v>-20.3</v>
      </c>
    </row>
    <row r="53" spans="1:14">
      <c r="A53" s="248"/>
      <c r="B53" s="244"/>
      <c r="C53" s="244"/>
      <c r="D53" s="244"/>
      <c r="E53" s="244"/>
      <c r="F53" s="244"/>
      <c r="G53" s="310" t="s">
        <v>515</v>
      </c>
      <c r="H53" s="311"/>
      <c r="I53" s="319">
        <v>1741438</v>
      </c>
      <c r="J53" s="320">
        <v>47976</v>
      </c>
      <c r="K53" s="321">
        <v>-39.299999999999997</v>
      </c>
      <c r="L53" s="322">
        <v>67201</v>
      </c>
      <c r="M53" s="323">
        <v>-14.6</v>
      </c>
      <c r="N53" s="324">
        <v>-24.7</v>
      </c>
    </row>
    <row r="54" spans="1:14">
      <c r="A54" s="248"/>
      <c r="B54" s="244"/>
      <c r="C54" s="244"/>
      <c r="D54" s="244"/>
      <c r="E54" s="244"/>
      <c r="F54" s="244"/>
      <c r="G54" s="325"/>
      <c r="H54" s="326" t="s">
        <v>514</v>
      </c>
      <c r="I54" s="327">
        <v>1270929</v>
      </c>
      <c r="J54" s="328">
        <v>35014</v>
      </c>
      <c r="K54" s="329">
        <v>-21</v>
      </c>
      <c r="L54" s="330">
        <v>35210</v>
      </c>
      <c r="M54" s="331">
        <v>-7.6</v>
      </c>
      <c r="N54" s="332">
        <v>-13.4</v>
      </c>
    </row>
    <row r="55" spans="1:14">
      <c r="A55" s="248"/>
      <c r="B55" s="244"/>
      <c r="C55" s="244"/>
      <c r="D55" s="244"/>
      <c r="E55" s="244"/>
      <c r="F55" s="244"/>
      <c r="G55" s="310" t="s">
        <v>516</v>
      </c>
      <c r="H55" s="311"/>
      <c r="I55" s="319">
        <v>2336390</v>
      </c>
      <c r="J55" s="320">
        <v>65253</v>
      </c>
      <c r="K55" s="321">
        <v>36</v>
      </c>
      <c r="L55" s="322">
        <v>75709</v>
      </c>
      <c r="M55" s="323">
        <v>12.7</v>
      </c>
      <c r="N55" s="324">
        <v>23.3</v>
      </c>
    </row>
    <row r="56" spans="1:14">
      <c r="A56" s="248"/>
      <c r="B56" s="244"/>
      <c r="C56" s="244"/>
      <c r="D56" s="244"/>
      <c r="E56" s="244"/>
      <c r="F56" s="244"/>
      <c r="G56" s="325"/>
      <c r="H56" s="326" t="s">
        <v>514</v>
      </c>
      <c r="I56" s="327">
        <v>1091655</v>
      </c>
      <c r="J56" s="328">
        <v>30489</v>
      </c>
      <c r="K56" s="329">
        <v>-12.9</v>
      </c>
      <c r="L56" s="330">
        <v>35212</v>
      </c>
      <c r="M56" s="331">
        <v>0</v>
      </c>
      <c r="N56" s="332">
        <v>-12.9</v>
      </c>
    </row>
    <row r="57" spans="1:14">
      <c r="A57" s="248"/>
      <c r="B57" s="244"/>
      <c r="C57" s="244"/>
      <c r="D57" s="244"/>
      <c r="E57" s="244"/>
      <c r="F57" s="244"/>
      <c r="G57" s="310" t="s">
        <v>517</v>
      </c>
      <c r="H57" s="311"/>
      <c r="I57" s="319">
        <v>3833083</v>
      </c>
      <c r="J57" s="320">
        <v>108056</v>
      </c>
      <c r="K57" s="321">
        <v>65.599999999999994</v>
      </c>
      <c r="L57" s="322">
        <v>90961</v>
      </c>
      <c r="M57" s="323">
        <v>20.100000000000001</v>
      </c>
      <c r="N57" s="324">
        <v>45.5</v>
      </c>
    </row>
    <row r="58" spans="1:14">
      <c r="A58" s="248"/>
      <c r="B58" s="244"/>
      <c r="C58" s="244"/>
      <c r="D58" s="244"/>
      <c r="E58" s="244"/>
      <c r="F58" s="244"/>
      <c r="G58" s="325"/>
      <c r="H58" s="326" t="s">
        <v>514</v>
      </c>
      <c r="I58" s="327">
        <v>1330431</v>
      </c>
      <c r="J58" s="328">
        <v>37505</v>
      </c>
      <c r="K58" s="329">
        <v>23</v>
      </c>
      <c r="L58" s="330">
        <v>37720</v>
      </c>
      <c r="M58" s="331">
        <v>7.1</v>
      </c>
      <c r="N58" s="332">
        <v>15.9</v>
      </c>
    </row>
    <row r="59" spans="1:14">
      <c r="A59" s="248"/>
      <c r="B59" s="244"/>
      <c r="C59" s="244"/>
      <c r="D59" s="244"/>
      <c r="E59" s="244"/>
      <c r="F59" s="244"/>
      <c r="G59" s="310" t="s">
        <v>518</v>
      </c>
      <c r="H59" s="311"/>
      <c r="I59" s="319">
        <v>6503898</v>
      </c>
      <c r="J59" s="320">
        <v>186856</v>
      </c>
      <c r="K59" s="321">
        <v>72.900000000000006</v>
      </c>
      <c r="L59" s="322">
        <v>106614</v>
      </c>
      <c r="M59" s="323">
        <v>17.2</v>
      </c>
      <c r="N59" s="324">
        <v>55.7</v>
      </c>
    </row>
    <row r="60" spans="1:14">
      <c r="A60" s="248"/>
      <c r="B60" s="244"/>
      <c r="C60" s="244"/>
      <c r="D60" s="244"/>
      <c r="E60" s="244"/>
      <c r="F60" s="244"/>
      <c r="G60" s="325"/>
      <c r="H60" s="326" t="s">
        <v>514</v>
      </c>
      <c r="I60" s="333">
        <v>4056150</v>
      </c>
      <c r="J60" s="328">
        <v>116533</v>
      </c>
      <c r="K60" s="329">
        <v>210.7</v>
      </c>
      <c r="L60" s="330">
        <v>45545</v>
      </c>
      <c r="M60" s="331">
        <v>20.7</v>
      </c>
      <c r="N60" s="332">
        <v>190</v>
      </c>
    </row>
    <row r="61" spans="1:14">
      <c r="A61" s="248"/>
      <c r="B61" s="244"/>
      <c r="C61" s="244"/>
      <c r="D61" s="244"/>
      <c r="E61" s="244"/>
      <c r="F61" s="244"/>
      <c r="G61" s="310" t="s">
        <v>519</v>
      </c>
      <c r="H61" s="334"/>
      <c r="I61" s="335">
        <v>3467412</v>
      </c>
      <c r="J61" s="336">
        <v>97438</v>
      </c>
      <c r="K61" s="337">
        <v>28.6</v>
      </c>
      <c r="L61" s="338">
        <v>83831</v>
      </c>
      <c r="M61" s="339">
        <v>7.7</v>
      </c>
      <c r="N61" s="324">
        <v>20.9</v>
      </c>
    </row>
    <row r="62" spans="1:14">
      <c r="A62" s="248"/>
      <c r="B62" s="244"/>
      <c r="C62" s="244"/>
      <c r="D62" s="244"/>
      <c r="E62" s="244"/>
      <c r="F62" s="244"/>
      <c r="G62" s="325"/>
      <c r="H62" s="326" t="s">
        <v>514</v>
      </c>
      <c r="I62" s="327">
        <v>1877660</v>
      </c>
      <c r="J62" s="328">
        <v>52776</v>
      </c>
      <c r="K62" s="329">
        <v>34.4</v>
      </c>
      <c r="L62" s="330">
        <v>38356</v>
      </c>
      <c r="M62" s="331">
        <v>2.6</v>
      </c>
      <c r="N62" s="332">
        <v>31.8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9" t="s">
        <v>3</v>
      </c>
      <c r="D47" s="1139"/>
      <c r="E47" s="1140"/>
      <c r="F47" s="11">
        <v>19.5</v>
      </c>
      <c r="G47" s="12">
        <v>22.91</v>
      </c>
      <c r="H47" s="12">
        <v>35.94</v>
      </c>
      <c r="I47" s="12">
        <v>41.01</v>
      </c>
      <c r="J47" s="13">
        <v>37.69</v>
      </c>
    </row>
    <row r="48" spans="2:10" ht="57.75" customHeight="1">
      <c r="B48" s="14"/>
      <c r="C48" s="1141" t="s">
        <v>4</v>
      </c>
      <c r="D48" s="1141"/>
      <c r="E48" s="1142"/>
      <c r="F48" s="15">
        <v>2.04</v>
      </c>
      <c r="G48" s="16">
        <v>2.8</v>
      </c>
      <c r="H48" s="16">
        <v>3.07</v>
      </c>
      <c r="I48" s="16">
        <v>3.24</v>
      </c>
      <c r="J48" s="17">
        <v>3.19</v>
      </c>
    </row>
    <row r="49" spans="2:10" ht="57.75" customHeight="1" thickBot="1">
      <c r="B49" s="18"/>
      <c r="C49" s="1143" t="s">
        <v>5</v>
      </c>
      <c r="D49" s="1143"/>
      <c r="E49" s="1144"/>
      <c r="F49" s="19">
        <v>9.07</v>
      </c>
      <c r="G49" s="20">
        <v>3.44</v>
      </c>
      <c r="H49" s="20">
        <v>13.84</v>
      </c>
      <c r="I49" s="20">
        <v>6.09</v>
      </c>
      <c r="J49" s="21" t="s">
        <v>526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1" t="s">
        <v>527</v>
      </c>
      <c r="D34" s="1151"/>
      <c r="E34" s="1152"/>
      <c r="F34" s="32">
        <v>1.92</v>
      </c>
      <c r="G34" s="33">
        <v>2.79</v>
      </c>
      <c r="H34" s="33">
        <v>3.06</v>
      </c>
      <c r="I34" s="33">
        <v>3.23</v>
      </c>
      <c r="J34" s="34">
        <v>3.18</v>
      </c>
      <c r="K34" s="22"/>
      <c r="L34" s="22"/>
      <c r="M34" s="22"/>
      <c r="N34" s="22"/>
      <c r="O34" s="22"/>
      <c r="P34" s="22"/>
    </row>
    <row r="35" spans="1:16" ht="39" customHeight="1">
      <c r="A35" s="22"/>
      <c r="B35" s="35"/>
      <c r="C35" s="1145" t="s">
        <v>528</v>
      </c>
      <c r="D35" s="1146"/>
      <c r="E35" s="1147"/>
      <c r="F35" s="36">
        <v>2.0099999999999998</v>
      </c>
      <c r="G35" s="37">
        <v>2.2599999999999998</v>
      </c>
      <c r="H35" s="37">
        <v>2.1</v>
      </c>
      <c r="I35" s="37">
        <v>2.23</v>
      </c>
      <c r="J35" s="38">
        <v>2.8</v>
      </c>
      <c r="K35" s="22"/>
      <c r="L35" s="22"/>
      <c r="M35" s="22"/>
      <c r="N35" s="22"/>
      <c r="O35" s="22"/>
      <c r="P35" s="22"/>
    </row>
    <row r="36" spans="1:16" ht="39" customHeight="1">
      <c r="A36" s="22"/>
      <c r="B36" s="35"/>
      <c r="C36" s="1145" t="s">
        <v>529</v>
      </c>
      <c r="D36" s="1146"/>
      <c r="E36" s="1147"/>
      <c r="F36" s="36">
        <v>0.65</v>
      </c>
      <c r="G36" s="37">
        <v>0.89</v>
      </c>
      <c r="H36" s="37">
        <v>1.57</v>
      </c>
      <c r="I36" s="37">
        <v>0.98</v>
      </c>
      <c r="J36" s="38">
        <v>1.4</v>
      </c>
      <c r="K36" s="22"/>
      <c r="L36" s="22"/>
      <c r="M36" s="22"/>
      <c r="N36" s="22"/>
      <c r="O36" s="22"/>
      <c r="P36" s="22"/>
    </row>
    <row r="37" spans="1:16" ht="39" customHeight="1">
      <c r="A37" s="22"/>
      <c r="B37" s="35"/>
      <c r="C37" s="1145" t="s">
        <v>530</v>
      </c>
      <c r="D37" s="1146"/>
      <c r="E37" s="1147"/>
      <c r="F37" s="36">
        <v>0.79</v>
      </c>
      <c r="G37" s="37">
        <v>0.37</v>
      </c>
      <c r="H37" s="37">
        <v>0.66</v>
      </c>
      <c r="I37" s="37">
        <v>0.33</v>
      </c>
      <c r="J37" s="38">
        <v>0.5</v>
      </c>
      <c r="K37" s="22"/>
      <c r="L37" s="22"/>
      <c r="M37" s="22"/>
      <c r="N37" s="22"/>
      <c r="O37" s="22"/>
      <c r="P37" s="22"/>
    </row>
    <row r="38" spans="1:16" ht="39" customHeight="1">
      <c r="A38" s="22"/>
      <c r="B38" s="35"/>
      <c r="C38" s="1145" t="s">
        <v>531</v>
      </c>
      <c r="D38" s="1146"/>
      <c r="E38" s="1147"/>
      <c r="F38" s="36">
        <v>1.98</v>
      </c>
      <c r="G38" s="37">
        <v>1.99</v>
      </c>
      <c r="H38" s="37">
        <v>1.71</v>
      </c>
      <c r="I38" s="37">
        <v>1.08</v>
      </c>
      <c r="J38" s="38">
        <v>0.35</v>
      </c>
      <c r="K38" s="22"/>
      <c r="L38" s="22"/>
      <c r="M38" s="22"/>
      <c r="N38" s="22"/>
      <c r="O38" s="22"/>
      <c r="P38" s="22"/>
    </row>
    <row r="39" spans="1:16" ht="39" customHeight="1">
      <c r="A39" s="22"/>
      <c r="B39" s="35"/>
      <c r="C39" s="1145" t="s">
        <v>532</v>
      </c>
      <c r="D39" s="1146"/>
      <c r="E39" s="1147"/>
      <c r="F39" s="36">
        <v>0</v>
      </c>
      <c r="G39" s="37">
        <v>0</v>
      </c>
      <c r="H39" s="37">
        <v>0.06</v>
      </c>
      <c r="I39" s="37">
        <v>0.06</v>
      </c>
      <c r="J39" s="38">
        <v>0</v>
      </c>
      <c r="K39" s="22"/>
      <c r="L39" s="22"/>
      <c r="M39" s="22"/>
      <c r="N39" s="22"/>
      <c r="O39" s="22"/>
      <c r="P39" s="22"/>
    </row>
    <row r="40" spans="1:16" ht="39" customHeight="1">
      <c r="A40" s="22"/>
      <c r="B40" s="35"/>
      <c r="C40" s="1145" t="s">
        <v>533</v>
      </c>
      <c r="D40" s="1146"/>
      <c r="E40" s="1147"/>
      <c r="F40" s="36">
        <v>0.1</v>
      </c>
      <c r="G40" s="37">
        <v>0</v>
      </c>
      <c r="H40" s="37">
        <v>0</v>
      </c>
      <c r="I40" s="37">
        <v>0</v>
      </c>
      <c r="J40" s="38">
        <v>0</v>
      </c>
      <c r="K40" s="22"/>
      <c r="L40" s="22"/>
      <c r="M40" s="22"/>
      <c r="N40" s="22"/>
      <c r="O40" s="22"/>
      <c r="P40" s="22"/>
    </row>
    <row r="41" spans="1:16" ht="39" customHeight="1">
      <c r="A41" s="22"/>
      <c r="B41" s="35"/>
      <c r="C41" s="1145" t="s">
        <v>534</v>
      </c>
      <c r="D41" s="1146"/>
      <c r="E41" s="1147"/>
      <c r="F41" s="36" t="s">
        <v>482</v>
      </c>
      <c r="G41" s="37">
        <v>0</v>
      </c>
      <c r="H41" s="37">
        <v>0</v>
      </c>
      <c r="I41" s="37">
        <v>0</v>
      </c>
      <c r="J41" s="38">
        <v>0</v>
      </c>
      <c r="K41" s="22"/>
      <c r="L41" s="22"/>
      <c r="M41" s="22"/>
      <c r="N41" s="22"/>
      <c r="O41" s="22"/>
      <c r="P41" s="22"/>
    </row>
    <row r="42" spans="1:16" ht="39" customHeight="1">
      <c r="A42" s="22"/>
      <c r="B42" s="39"/>
      <c r="C42" s="1145" t="s">
        <v>535</v>
      </c>
      <c r="D42" s="1146"/>
      <c r="E42" s="1147"/>
      <c r="F42" s="36" t="s">
        <v>482</v>
      </c>
      <c r="G42" s="37" t="s">
        <v>482</v>
      </c>
      <c r="H42" s="37" t="s">
        <v>482</v>
      </c>
      <c r="I42" s="37" t="s">
        <v>482</v>
      </c>
      <c r="J42" s="38" t="s">
        <v>482</v>
      </c>
      <c r="K42" s="22"/>
      <c r="L42" s="22"/>
      <c r="M42" s="22"/>
      <c r="N42" s="22"/>
      <c r="O42" s="22"/>
      <c r="P42" s="22"/>
    </row>
    <row r="43" spans="1:16" ht="39" customHeight="1" thickBot="1">
      <c r="A43" s="22"/>
      <c r="B43" s="40"/>
      <c r="C43" s="1148" t="s">
        <v>536</v>
      </c>
      <c r="D43" s="1149"/>
      <c r="E43" s="1150"/>
      <c r="F43" s="41">
        <v>7.0000000000000007E-2</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1" t="s">
        <v>11</v>
      </c>
      <c r="C45" s="1162"/>
      <c r="D45" s="58"/>
      <c r="E45" s="1167" t="s">
        <v>12</v>
      </c>
      <c r="F45" s="1167"/>
      <c r="G45" s="1167"/>
      <c r="H45" s="1167"/>
      <c r="I45" s="1167"/>
      <c r="J45" s="1168"/>
      <c r="K45" s="59">
        <v>2914</v>
      </c>
      <c r="L45" s="60">
        <v>2801</v>
      </c>
      <c r="M45" s="60">
        <v>2703</v>
      </c>
      <c r="N45" s="60">
        <v>2613</v>
      </c>
      <c r="O45" s="61">
        <v>2434</v>
      </c>
      <c r="P45" s="48"/>
      <c r="Q45" s="48"/>
      <c r="R45" s="48"/>
      <c r="S45" s="48"/>
      <c r="T45" s="48"/>
      <c r="U45" s="48"/>
    </row>
    <row r="46" spans="1:21" ht="30.75" customHeight="1">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c r="A48" s="48"/>
      <c r="B48" s="1163"/>
      <c r="C48" s="1164"/>
      <c r="D48" s="62"/>
      <c r="E48" s="1155" t="s">
        <v>15</v>
      </c>
      <c r="F48" s="1155"/>
      <c r="G48" s="1155"/>
      <c r="H48" s="1155"/>
      <c r="I48" s="1155"/>
      <c r="J48" s="1156"/>
      <c r="K48" s="63">
        <v>888</v>
      </c>
      <c r="L48" s="64">
        <v>936</v>
      </c>
      <c r="M48" s="64">
        <v>940</v>
      </c>
      <c r="N48" s="64">
        <v>1062</v>
      </c>
      <c r="O48" s="65">
        <v>1123</v>
      </c>
      <c r="P48" s="48"/>
      <c r="Q48" s="48"/>
      <c r="R48" s="48"/>
      <c r="S48" s="48"/>
      <c r="T48" s="48"/>
      <c r="U48" s="48"/>
    </row>
    <row r="49" spans="1:21" ht="30.75" customHeight="1">
      <c r="A49" s="48"/>
      <c r="B49" s="1163"/>
      <c r="C49" s="1164"/>
      <c r="D49" s="62"/>
      <c r="E49" s="1155" t="s">
        <v>16</v>
      </c>
      <c r="F49" s="1155"/>
      <c r="G49" s="1155"/>
      <c r="H49" s="1155"/>
      <c r="I49" s="1155"/>
      <c r="J49" s="1156"/>
      <c r="K49" s="63">
        <v>72</v>
      </c>
      <c r="L49" s="64">
        <v>7</v>
      </c>
      <c r="M49" s="64">
        <v>4</v>
      </c>
      <c r="N49" s="64">
        <v>4</v>
      </c>
      <c r="O49" s="65">
        <v>4</v>
      </c>
      <c r="P49" s="48"/>
      <c r="Q49" s="48"/>
      <c r="R49" s="48"/>
      <c r="S49" s="48"/>
      <c r="T49" s="48"/>
      <c r="U49" s="48"/>
    </row>
    <row r="50" spans="1:21" ht="30.75" customHeight="1">
      <c r="A50" s="48"/>
      <c r="B50" s="1163"/>
      <c r="C50" s="1164"/>
      <c r="D50" s="62"/>
      <c r="E50" s="1155" t="s">
        <v>17</v>
      </c>
      <c r="F50" s="1155"/>
      <c r="G50" s="1155"/>
      <c r="H50" s="1155"/>
      <c r="I50" s="1155"/>
      <c r="J50" s="1156"/>
      <c r="K50" s="63">
        <v>168</v>
      </c>
      <c r="L50" s="64">
        <v>297</v>
      </c>
      <c r="M50" s="64">
        <v>37</v>
      </c>
      <c r="N50" s="64">
        <v>25</v>
      </c>
      <c r="O50" s="65">
        <v>15</v>
      </c>
      <c r="P50" s="48"/>
      <c r="Q50" s="48"/>
      <c r="R50" s="48"/>
      <c r="S50" s="48"/>
      <c r="T50" s="48"/>
      <c r="U50" s="48"/>
    </row>
    <row r="51" spans="1:21" ht="30.75" customHeight="1">
      <c r="A51" s="48"/>
      <c r="B51" s="1165"/>
      <c r="C51" s="1166"/>
      <c r="D51" s="66"/>
      <c r="E51" s="1155" t="s">
        <v>18</v>
      </c>
      <c r="F51" s="1155"/>
      <c r="G51" s="1155"/>
      <c r="H51" s="1155"/>
      <c r="I51" s="1155"/>
      <c r="J51" s="1156"/>
      <c r="K51" s="63" t="s">
        <v>482</v>
      </c>
      <c r="L51" s="64" t="s">
        <v>482</v>
      </c>
      <c r="M51" s="64" t="s">
        <v>482</v>
      </c>
      <c r="N51" s="64" t="s">
        <v>482</v>
      </c>
      <c r="O51" s="65" t="s">
        <v>482</v>
      </c>
      <c r="P51" s="48"/>
      <c r="Q51" s="48"/>
      <c r="R51" s="48"/>
      <c r="S51" s="48"/>
      <c r="T51" s="48"/>
      <c r="U51" s="48"/>
    </row>
    <row r="52" spans="1:21" ht="30.75" customHeight="1">
      <c r="A52" s="48"/>
      <c r="B52" s="1153" t="s">
        <v>19</v>
      </c>
      <c r="C52" s="1154"/>
      <c r="D52" s="66"/>
      <c r="E52" s="1155" t="s">
        <v>20</v>
      </c>
      <c r="F52" s="1155"/>
      <c r="G52" s="1155"/>
      <c r="H52" s="1155"/>
      <c r="I52" s="1155"/>
      <c r="J52" s="1156"/>
      <c r="K52" s="63">
        <v>2291</v>
      </c>
      <c r="L52" s="64">
        <v>2323</v>
      </c>
      <c r="M52" s="64">
        <v>2383</v>
      </c>
      <c r="N52" s="64">
        <v>2401</v>
      </c>
      <c r="O52" s="65">
        <v>2441</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1751</v>
      </c>
      <c r="L53" s="69">
        <v>1718</v>
      </c>
      <c r="M53" s="69">
        <v>1301</v>
      </c>
      <c r="N53" s="69">
        <v>1303</v>
      </c>
      <c r="O53" s="70">
        <v>1135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2016-04-12T04:59:32Z</cp:lastPrinted>
  <dcterms:created xsi:type="dcterms:W3CDTF">2016-02-15T00:40:17Z</dcterms:created>
  <dcterms:modified xsi:type="dcterms:W3CDTF">2016-04-26T08:40:19Z</dcterms:modified>
</cp:coreProperties>
</file>