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15" yWindow="6825" windowWidth="25230" windowHeight="688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AM36" i="9"/>
  <c r="C36" i="9"/>
  <c r="AM35" i="9"/>
  <c r="C35" i="9"/>
  <c r="BW34" i="9"/>
  <c r="C34" i="9"/>
  <c r="BW35" i="9" l="1"/>
  <c r="BW36" i="9" s="1"/>
  <c r="BW37" i="9" s="1"/>
  <c r="BW38" i="9" s="1"/>
  <c r="BW39" i="9" s="1"/>
  <c r="BW40" i="9" s="1"/>
  <c r="BW41" i="9" s="1"/>
  <c r="BW42" i="9" s="1"/>
  <c r="U34" i="9"/>
  <c r="U35" i="9" s="1"/>
  <c r="U36" i="9" s="1"/>
  <c r="U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CO34" i="9" l="1"/>
  <c r="CO35" i="9" s="1"/>
  <c r="AM34" i="9"/>
  <c r="BE34" i="9" s="1"/>
  <c r="BE35" i="9" s="1"/>
  <c r="BE36" i="9" s="1"/>
</calcChain>
</file>

<file path=xl/sharedStrings.xml><?xml version="1.0" encoding="utf-8"?>
<sst xmlns="http://schemas.openxmlformats.org/spreadsheetml/2006/main" count="1018" uniqueCount="549">
  <si>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</si>
  <si>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</si>
  <si>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</si>
  <si>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</si>
  <si>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</si>
  <si>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</si>
  <si>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</si>
  <si>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</si>
  <si>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</si>
  <si>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</si>
  <si>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</si>
  <si>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</si>
  <si>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</si>
  <si>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</si>
  <si>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</si>
  <si>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</si>
  <si>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</si>
  <si>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</si>
  <si>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</si>
  <si>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</si>
  <si>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</si>
  <si>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</si>
  <si>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</si>
  <si>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</si>
  <si>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</si>
  <si>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</si>
  <si>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</si>
  <si>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</si>
  <si>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</si>
  <si>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</si>
  <si>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</si>
  <si>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</si>
  <si>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</si>
  <si>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</si>
  <si>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</si>
  <si>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</si>
  <si>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</si>
  <si>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</si>
  <si>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</si>
  <si>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</si>
  <si>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</si>
  <si>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</si>
  <si>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</si>
  <si>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</si>
  <si>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</si>
  <si>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</si>
  <si>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</si>
  <si>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</si>
  <si>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</si>
  <si>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</si>
  <si>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</si>
  <si>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</si>
  <si>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</si>
  <si>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</si>
  <si>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</si>
  <si>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</si>
  <si>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</si>
  <si>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</si>
  <si>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</si>
  <si>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</si>
  <si>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</si>
  <si>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</si>
  <si>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</si>
  <si>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</si>
  <si>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</si>
  <si>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</si>
  <si>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</si>
  <si>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秋田県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</si>
  <si>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</si>
  <si>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</si>
  <si>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</si>
  <si>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</si>
  <si>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</si>
  <si>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</si>
  <si>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</si>
  <si>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</si>
  <si>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</si>
  <si>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</si>
  <si>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</si>
  <si>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</si>
  <si>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</si>
  <si>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</si>
  <si>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潟上市</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</si>
  <si>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</si>
  <si>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</si>
  <si>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</si>
  <si>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</si>
  <si>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</si>
  <si>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</si>
  <si>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</si>
  <si>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</si>
  <si>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</si>
  <si>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</si>
  <si>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</si>
  <si>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</si>
  <si>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</si>
  <si>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</si>
  <si>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</si>
  <si>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</si>
  <si>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</si>
  <si>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</si>
  <si>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</si>
  <si>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</si>
  <si>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</si>
  <si>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</si>
  <si>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</si>
  <si>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</si>
  <si>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</si>
  <si>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</si>
  <si>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-3.8</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</si>
  <si>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</si>
  <si>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</si>
  <si>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</si>
  <si>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</si>
  <si>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</si>
  <si>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</si>
  <si>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</si>
  <si>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</si>
  <si>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</si>
  <si>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</si>
  <si>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</si>
  <si>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</si>
  <si>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</si>
  <si>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</si>
  <si>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</si>
  <si>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</si>
  <si>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</si>
  <si>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</si>
  <si>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</si>
  <si>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</si>
  <si>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</si>
  <si>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</si>
  <si>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</si>
  <si>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</si>
  <si>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</si>
  <si>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</si>
  <si>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</si>
  <si>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</si>
  <si>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</si>
  <si>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</si>
  <si>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</si>
  <si>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</si>
  <si>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</si>
  <si>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</si>
  <si>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</si>
  <si>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</si>
  <si>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</si>
  <si>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</si>
  <si>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</si>
  <si>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</si>
  <si>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</si>
  <si>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</si>
  <si>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</si>
  <si>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</si>
  <si>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</si>
  <si>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</si>
  <si>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</si>
  <si>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</si>
  <si>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</si>
  <si>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</si>
  <si>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</si>
  <si>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</si>
  <si>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</si>
  <si>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</si>
  <si>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</si>
  <si>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</si>
  <si>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</si>
  <si>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</si>
  <si>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</si>
  <si>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</si>
  <si>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</si>
  <si>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</si>
  <si>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</si>
  <si>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</si>
  <si>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</si>
  <si>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</si>
  <si>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</si>
  <si>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</si>
  <si>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</si>
  <si>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</si>
  <si>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</si>
  <si>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</si>
  <si>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</si>
  <si>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</si>
  <si>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</si>
  <si>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</si>
  <si>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</si>
  <si>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</si>
  <si>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</si>
  <si>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</si>
  <si>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</si>
  <si>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</si>
  <si>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</si>
  <si>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</si>
  <si>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</si>
  <si>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秋田県潟上市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</si>
  <si>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</si>
  <si>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</si>
  <si>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</si>
  <si>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</si>
  <si>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</si>
  <si>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</si>
  <si>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</si>
  <si>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</si>
  <si>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</si>
  <si>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</si>
  <si>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</si>
  <si>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</si>
  <si>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</si>
  <si>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</si>
  <si>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</si>
  <si>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</si>
  <si>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</si>
  <si>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</si>
  <si>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</si>
  <si>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</si>
  <si>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</si>
  <si>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</si>
  <si>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</si>
  <si>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</si>
  <si>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</si>
  <si>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</si>
  <si>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</si>
  <si>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</si>
  <si>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</si>
  <si>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</si>
  <si>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</si>
  <si>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</si>
  <si>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</si>
  <si>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</si>
  <si>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</si>
  <si>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</si>
  <si>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</si>
  <si>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</si>
  <si>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</si>
  <si>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</si>
  <si>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</si>
  <si>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</si>
  <si>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</si>
  <si>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</si>
  <si>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</si>
  <si>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</si>
  <si>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</si>
  <si>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</si>
  <si>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</si>
  <si>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</si>
  <si>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</si>
  <si>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</si>
  <si>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</si>
  <si>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</si>
  <si>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</si>
  <si>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</si>
  <si>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</si>
  <si>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</si>
  <si>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</si>
  <si>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</si>
  <si>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</si>
  <si>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</si>
  <si>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</si>
  <si>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</si>
  <si>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</si>
  <si>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</si>
  <si>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</si>
  <si>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</si>
  <si>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</si>
  <si>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</si>
  <si>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</si>
  <si>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</si>
  <si>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</si>
  <si>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</si>
  <si>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</si>
  <si>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</si>
  <si>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</si>
  <si>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</si>
  <si>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</si>
  <si>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</si>
  <si>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</si>
  <si>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</si>
  <si>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</si>
  <si>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</si>
  <si>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</si>
  <si>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</si>
  <si>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</si>
  <si>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</si>
  <si>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</si>
  <si>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</si>
  <si>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</si>
  <si>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</si>
  <si>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</si>
  <si>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</si>
  <si>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</si>
  <si>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</si>
  <si>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</si>
  <si>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</si>
  <si>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</si>
  <si>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</si>
  <si>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</si>
  <si>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</si>
  <si>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</si>
  <si>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</si>
  <si>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</si>
  <si>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</si>
  <si>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</si>
  <si>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</si>
  <si>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</si>
  <si>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</si>
  <si>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</si>
  <si>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</si>
  <si>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</si>
  <si>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</si>
  <si>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</si>
  <si>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</si>
  <si>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</si>
  <si>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</si>
  <si>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</si>
  <si>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</si>
  <si>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</si>
  <si>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</si>
  <si>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</si>
  <si>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</si>
  <si>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</si>
  <si>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</si>
  <si>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</si>
  <si>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</si>
  <si>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</si>
  <si>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</si>
  <si>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</si>
  <si>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</si>
  <si>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</si>
  <si>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</si>
  <si>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</si>
  <si>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</si>
  <si>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</si>
  <si>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</si>
  <si>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</si>
  <si>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</si>
  <si>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</si>
  <si>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</si>
  <si>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</si>
  <si>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</si>
  <si>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</si>
  <si>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</si>
  <si>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</si>
  <si>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</si>
  <si>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</si>
  <si>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</si>
  <si>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秋田県潟上市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</si>
  <si>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</si>
  <si>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</si>
  <si>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</si>
  <si>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</si>
  <si>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</si>
  <si>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</si>
  <si>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</si>
  <si>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</si>
  <si>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</si>
  <si>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</si>
  <si>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</si>
  <si>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</si>
  <si>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</si>
  <si>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</si>
  <si>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</si>
  <si>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</si>
  <si>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</si>
  <si>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</si>
  <si>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</si>
  <si>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</si>
  <si>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</si>
  <si>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</si>
  <si>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</si>
  <si>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</si>
  <si>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</si>
  <si>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</si>
  <si>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</si>
  <si>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</si>
  <si>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</si>
  <si>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</si>
  <si>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</si>
  <si>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</si>
  <si>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</si>
  <si>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</si>
  <si>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介護保険事業特別会計（保険事業勘定）</t>
    <phoneticPr fontId="5"/>
  </si>
  <si>
    <t>後期高齢者医療特別会計</t>
    <phoneticPr fontId="5"/>
  </si>
  <si>
    <t>介護保険事業特別会計（サービス事業勘定）</t>
    <phoneticPr fontId="5"/>
  </si>
  <si>
    <t>水道事業会計</t>
    <phoneticPr fontId="5"/>
  </si>
  <si>
    <t>法適用企業</t>
    <phoneticPr fontId="5"/>
  </si>
  <si>
    <t>潟上市下水道事業特別会計</t>
    <phoneticPr fontId="5"/>
  </si>
  <si>
    <t>法非適用企業</t>
    <phoneticPr fontId="5"/>
  </si>
  <si>
    <t>潟上市農業集落排水事業特別会計</t>
    <phoneticPr fontId="5"/>
  </si>
  <si>
    <t>潟上市合併処理浄化槽事業特別会計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</si>
  <si>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</si>
  <si>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</si>
  <si>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</si>
  <si>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</si>
  <si>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</si>
  <si>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</si>
  <si>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</si>
  <si>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</si>
  <si>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</si>
  <si>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</si>
  <si>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</si>
  <si>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</si>
  <si>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</si>
  <si>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</si>
  <si>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</si>
  <si>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</si>
  <si>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</si>
  <si>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</si>
  <si>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</si>
  <si>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</si>
  <si>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</si>
  <si>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</si>
  <si>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</si>
  <si>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</si>
  <si>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</si>
  <si>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</si>
  <si>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</si>
  <si>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</si>
  <si>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</si>
  <si>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</si>
  <si>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</si>
  <si>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</si>
  <si>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</si>
  <si>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</si>
  <si>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</si>
  <si>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</si>
  <si>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</si>
  <si>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</si>
  <si>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</si>
  <si>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</si>
  <si>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</si>
  <si>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</si>
  <si>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</si>
  <si>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</si>
  <si>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</si>
  <si>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</si>
  <si>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</si>
  <si>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</si>
  <si>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</si>
  <si>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</si>
  <si>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</si>
  <si>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</si>
  <si>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</si>
  <si>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</si>
  <si>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</si>
  <si>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</si>
  <si>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</si>
  <si>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</si>
  <si>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</si>
  <si>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</si>
  <si>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</si>
  <si>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</si>
  <si>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</si>
  <si>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</si>
  <si>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</si>
  <si>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</si>
  <si>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</si>
  <si>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</si>
  <si>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</si>
  <si>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</si>
  <si>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</si>
  <si>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</si>
  <si>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</si>
  <si>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</si>
  <si>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</si>
  <si>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</si>
  <si>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</si>
  <si>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</si>
  <si>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</si>
  <si>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</si>
  <si>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</si>
  <si>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</si>
  <si>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</si>
  <si>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</si>
  <si>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</si>
  <si>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</si>
  <si>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</si>
  <si>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</si>
  <si>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</si>
  <si>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</si>
  <si>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</si>
  <si>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</si>
  <si>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</si>
  <si>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</si>
  <si>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</si>
  <si>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</si>
  <si>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</si>
  <si>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</si>
  <si>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</si>
  <si>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</si>
  <si>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</si>
  <si>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</si>
  <si>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</si>
  <si>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</si>
  <si>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</si>
  <si>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</si>
  <si>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</si>
  <si>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</si>
  <si>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</si>
  <si>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</si>
  <si>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</si>
  <si>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</si>
  <si>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</si>
  <si>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</si>
  <si>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</si>
  <si>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</si>
  <si>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</si>
  <si>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</si>
  <si>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</si>
  <si>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</si>
  <si>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</si>
  <si>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</si>
  <si>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</si>
  <si>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</si>
  <si>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</si>
  <si>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</si>
  <si>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</si>
  <si>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</si>
  <si>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</si>
  <si>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</si>
  <si>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</si>
  <si>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</si>
  <si>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</si>
  <si>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</si>
  <si>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国民健康保険事業特別会計</t>
  </si>
  <si>
    <t>水道事業会計</t>
  </si>
  <si>
    <t>介護保険事業特別会計（保険事業勘定）</t>
  </si>
  <si>
    <t>潟上市下水道事業特別会計</t>
  </si>
  <si>
    <t>潟上市農業集落排水事業特別会計</t>
  </si>
  <si>
    <t>後期高齢者医療特別会計</t>
  </si>
  <si>
    <t>潟上市合併処理浄化槽事業特別会計</t>
  </si>
  <si>
    <t>その他会計（赤字）</t>
  </si>
  <si>
    <t>その他会計（黒字）</t>
  </si>
  <si>
    <t>昭和総合開発株式会社</t>
    <rPh sb="0" eb="2">
      <t>ショウワ</t>
    </rPh>
    <rPh sb="2" eb="4">
      <t>ソウゴウ</t>
    </rPh>
    <rPh sb="4" eb="6">
      <t>カイハツ</t>
    </rPh>
    <rPh sb="6" eb="8">
      <t>カブシキ</t>
    </rPh>
    <rPh sb="8" eb="10">
      <t>カイシャ</t>
    </rPh>
    <phoneticPr fontId="2"/>
  </si>
  <si>
    <t>天王グリーンランド株式会社</t>
    <rPh sb="0" eb="2">
      <t>テンノウ</t>
    </rPh>
    <rPh sb="9" eb="11">
      <t>カブシキ</t>
    </rPh>
    <rPh sb="11" eb="13">
      <t>カイシャ</t>
    </rPh>
    <phoneticPr fontId="2"/>
  </si>
  <si>
    <t>男鹿地区消防一部事務組合（一般会計）</t>
    <rPh sb="0" eb="2">
      <t>オガ</t>
    </rPh>
    <rPh sb="2" eb="4">
      <t>チク</t>
    </rPh>
    <rPh sb="4" eb="6">
      <t>ショウボウ</t>
    </rPh>
    <rPh sb="6" eb="8">
      <t>イチブ</t>
    </rPh>
    <rPh sb="8" eb="10">
      <t>ジム</t>
    </rPh>
    <rPh sb="10" eb="12">
      <t>クミアイ</t>
    </rPh>
    <rPh sb="13" eb="15">
      <t>イッパン</t>
    </rPh>
    <rPh sb="15" eb="17">
      <t>カイケイ</t>
    </rPh>
    <phoneticPr fontId="5"/>
  </si>
  <si>
    <t>湖東地区行政一部事務組合（一般会計）</t>
    <rPh sb="0" eb="2">
      <t>コトウ</t>
    </rPh>
    <rPh sb="2" eb="4">
      <t>チク</t>
    </rPh>
    <rPh sb="4" eb="6">
      <t>ギョウセイ</t>
    </rPh>
    <rPh sb="6" eb="8">
      <t>イチブ</t>
    </rPh>
    <rPh sb="8" eb="10">
      <t>ジム</t>
    </rPh>
    <rPh sb="10" eb="12">
      <t>クミアイ</t>
    </rPh>
    <phoneticPr fontId="5"/>
  </si>
  <si>
    <t>男鹿地区衛生処理一部事務組合（一般会計）</t>
    <rPh sb="0" eb="2">
      <t>オガ</t>
    </rPh>
    <rPh sb="2" eb="4">
      <t>チク</t>
    </rPh>
    <rPh sb="4" eb="6">
      <t>エイセイ</t>
    </rPh>
    <rPh sb="6" eb="8">
      <t>ショリ</t>
    </rPh>
    <rPh sb="8" eb="10">
      <t>イチブ</t>
    </rPh>
    <rPh sb="10" eb="12">
      <t>ジム</t>
    </rPh>
    <rPh sb="12" eb="14">
      <t>クミアイ</t>
    </rPh>
    <phoneticPr fontId="5"/>
  </si>
  <si>
    <t>秋田県市町村総合事務組合（一般会計）</t>
    <rPh sb="0" eb="3">
      <t>アキタケン</t>
    </rPh>
    <rPh sb="3" eb="6">
      <t>シチョウソン</t>
    </rPh>
    <rPh sb="6" eb="8">
      <t>ソウゴウ</t>
    </rPh>
    <rPh sb="8" eb="10">
      <t>ジム</t>
    </rPh>
    <rPh sb="10" eb="12">
      <t>クミアイ</t>
    </rPh>
    <rPh sb="13" eb="15">
      <t>イッパン</t>
    </rPh>
    <rPh sb="15" eb="17">
      <t>カイケイ</t>
    </rPh>
    <phoneticPr fontId="5"/>
  </si>
  <si>
    <t>秋田県市町村総合事務組合（交通災害共済事業等特別会計）</t>
    <rPh sb="0" eb="3">
      <t>アキタケン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2">
      <t>トウ</t>
    </rPh>
    <rPh sb="22" eb="24">
      <t>トクベツ</t>
    </rPh>
    <rPh sb="24" eb="26">
      <t>カイケイ</t>
    </rPh>
    <phoneticPr fontId="5"/>
  </si>
  <si>
    <t>井川町・潟上市共有財産管理組合（一般会計）</t>
    <rPh sb="0" eb="3">
      <t>イカワマチ</t>
    </rPh>
    <rPh sb="4" eb="7">
      <t>カタガミシ</t>
    </rPh>
    <rPh sb="7" eb="9">
      <t>キョウユウ</t>
    </rPh>
    <rPh sb="9" eb="11">
      <t>ザイサン</t>
    </rPh>
    <rPh sb="11" eb="13">
      <t>カンリ</t>
    </rPh>
    <rPh sb="13" eb="15">
      <t>クミアイ</t>
    </rPh>
    <phoneticPr fontId="5"/>
  </si>
  <si>
    <t>秋田県後期高齢者医療広域連合（一般会計）</t>
    <rPh sb="0" eb="3">
      <t>アキタケン</t>
    </rPh>
    <rPh sb="3" eb="5">
      <t>コウキ</t>
    </rPh>
    <rPh sb="5" eb="8">
      <t>コウレイシャ</t>
    </rPh>
    <rPh sb="8" eb="10">
      <t>イリョウ</t>
    </rPh>
    <rPh sb="10" eb="12">
      <t>コウイキ</t>
    </rPh>
    <rPh sb="12" eb="14">
      <t>レンゴウ</t>
    </rPh>
    <rPh sb="15" eb="17">
      <t>イッパン</t>
    </rPh>
    <rPh sb="17" eb="19">
      <t>カイケイ</t>
    </rPh>
    <phoneticPr fontId="5"/>
  </si>
  <si>
    <t>秋田県後期高齢者医療広域連合（後期高齢者医療特別会計）</t>
    <rPh sb="0" eb="3">
      <t>アキタケン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</si>
  <si>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t>
    <phoneticPr fontId="2"/>
  </si>
  <si>
    <t>秋田県市町村会館管理組合</t>
    <rPh sb="0" eb="3">
      <t>アキタケン</t>
    </rPh>
    <rPh sb="3" eb="6">
      <t>シチョウソン</t>
    </rPh>
    <rPh sb="6" eb="8">
      <t>カイカン</t>
    </rPh>
    <rPh sb="8" eb="10">
      <t>カンリ</t>
    </rPh>
    <rPh sb="10" eb="12">
      <t>クミアイ</t>
    </rPh>
    <phoneticPr fontId="5"/>
  </si>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</sst>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33088</c:v>
                </c:pt>
                <c:pt idx="1">
                  <c:v>55888</c:v>
                </c:pt>
                <c:pt idx="2">
                  <c:v>62853</c:v>
                </c:pt>
                <c:pt idx="3">
                  <c:v>62511</c:v>
                </c:pt>
                <c:pt idx="4">
                  <c:v>106735</c:v>
                </c:pt>
              </c:numCache>
            </c:numRef>
          </c:val>
          <c:smooth val="0"/>
        </c:ser>
        <c:dLbls>
          <c:showLegendKey val="0"/>
          <c:showVal val="0"/>
          <c:showCatName val="0"/>
          <c:showSerName val="0"/>
          <c:showPercent val="0"/>
          <c:showBubbleSize val="0"/>
        </c:dLbls>
        <c:marker val="1"/>
        <c:smooth val="0"/>
        <c:axId val="168324608"/>
        <c:axId val="116879872"/>
      </c:lineChart>
      <c:catAx>
        <c:axId val="1683246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879872"/>
        <c:crosses val="autoZero"/>
        <c:auto val="1"/>
        <c:lblAlgn val="ctr"/>
        <c:lblOffset val="100"/>
        <c:tickLblSkip val="1"/>
        <c:tickMarkSkip val="1"/>
        <c:noMultiLvlLbl val="0"/>
      </c:catAx>
      <c:valAx>
        <c:axId val="116879872"/>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83246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4.9000000000000004</c:v>
                </c:pt>
                <c:pt idx="1">
                  <c:v>6.92</c:v>
                </c:pt>
                <c:pt idx="2">
                  <c:v>6.34</c:v>
                </c:pt>
                <c:pt idx="3">
                  <c:v>5.24</c:v>
                </c:pt>
                <c:pt idx="4">
                  <c:v>6.84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9.41</c:v>
                </c:pt>
                <c:pt idx="1">
                  <c:v>11.07</c:v>
                </c:pt>
                <c:pt idx="2">
                  <c:v>14.49</c:v>
                </c:pt>
                <c:pt idx="3">
                  <c:v>16.989999999999998</c:v>
                </c:pt>
                <c:pt idx="4">
                  <c:v>20.13</c:v>
                </c:pt>
              </c:numCache>
            </c:numRef>
          </c:val>
        </c:ser>
        <c:dLbls>
          <c:showLegendKey val="0"/>
          <c:showVal val="0"/>
          <c:showCatName val="0"/>
          <c:showSerName val="0"/>
          <c:showPercent val="0"/>
          <c:showBubbleSize val="0"/>
        </c:dLbls>
        <c:gapWidth val="250"/>
        <c:overlap val="100"/>
        <c:axId val="169472000"/>
        <c:axId val="1168821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1.71</c:v>
                </c:pt>
                <c:pt idx="1">
                  <c:v>5.2</c:v>
                </c:pt>
                <c:pt idx="2">
                  <c:v>4.8099999999999996</c:v>
                </c:pt>
                <c:pt idx="3">
                  <c:v>3.12</c:v>
                </c:pt>
                <c:pt idx="4">
                  <c:v>4.88</c:v>
                </c:pt>
              </c:numCache>
            </c:numRef>
          </c:val>
          <c:smooth val="0"/>
        </c:ser>
        <c:dLbls>
          <c:showLegendKey val="0"/>
          <c:showVal val="0"/>
          <c:showCatName val="0"/>
          <c:showSerName val="0"/>
          <c:showPercent val="0"/>
          <c:showBubbleSize val="0"/>
        </c:dLbls>
        <c:marker val="1"/>
        <c:smooth val="0"/>
        <c:axId val="169472000"/>
        <c:axId val="116882176"/>
      </c:lineChart>
      <c:catAx>
        <c:axId val="169472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6882176"/>
        <c:crosses val="autoZero"/>
        <c:auto val="1"/>
        <c:lblAlgn val="ctr"/>
        <c:lblOffset val="100"/>
        <c:tickLblSkip val="1"/>
        <c:tickMarkSkip val="1"/>
        <c:noMultiLvlLbl val="0"/>
      </c:catAx>
      <c:valAx>
        <c:axId val="116882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947200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0.03</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潟上市合併処理浄化槽事業特別会計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c:v>
                </c:pt>
                <c:pt idx="4">
                  <c:v>#N/A</c:v>
                </c:pt>
                <c:pt idx="5">
                  <c:v>0</c:v>
                </c:pt>
                <c:pt idx="6">
                  <c:v>#N/A</c:v>
                </c:pt>
                <c:pt idx="7">
                  <c:v>0.01</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0.01</c:v>
                </c:pt>
                <c:pt idx="4">
                  <c:v>#N/A</c:v>
                </c:pt>
                <c:pt idx="5">
                  <c:v>0.02</c:v>
                </c:pt>
                <c:pt idx="6">
                  <c:v>#N/A</c:v>
                </c:pt>
                <c:pt idx="7">
                  <c:v>0.01</c:v>
                </c:pt>
                <c:pt idx="8">
                  <c:v>#N/A</c:v>
                </c:pt>
                <c:pt idx="9">
                  <c:v>0.02</c:v>
                </c:pt>
              </c:numCache>
            </c:numRef>
          </c:val>
        </c:ser>
        <c:ser>
          <c:idx val="4"/>
          <c:order val="4"/>
          <c:tx>
            <c:strRef>
              <c:f>データシート!$A$31</c:f>
              <c:strCache>
                <c:ptCount val="1"/>
                <c:pt idx="0">
                  <c:v>潟上市農業集落排水事業特別会計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0.13</c:v>
                </c:pt>
                <c:pt idx="4">
                  <c:v>#N/A</c:v>
                </c:pt>
                <c:pt idx="5">
                  <c:v>0.06</c:v>
                </c:pt>
                <c:pt idx="6">
                  <c:v>#N/A</c:v>
                </c:pt>
                <c:pt idx="7">
                  <c:v>0.14000000000000001</c:v>
                </c:pt>
                <c:pt idx="8">
                  <c:v>#N/A</c:v>
                </c:pt>
                <c:pt idx="9">
                  <c:v>0.08</c:v>
                </c:pt>
              </c:numCache>
            </c:numRef>
          </c:val>
        </c:ser>
        <c:ser>
          <c:idx val="5"/>
          <c:order val="5"/>
          <c:tx>
            <c:strRef>
              <c:f>データシート!$A$32</c:f>
              <c:strCache>
                <c:ptCount val="1"/>
                <c:pt idx="0">
                  <c:v>潟上市下水道事業特別会計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0.56000000000000005</c:v>
                </c:pt>
                <c:pt idx="2">
                  <c:v>#N/A</c:v>
                </c:pt>
                <c:pt idx="3">
                  <c:v>0.64</c:v>
                </c:pt>
                <c:pt idx="4">
                  <c:v>#N/A</c:v>
                </c:pt>
                <c:pt idx="5">
                  <c:v>0.48</c:v>
                </c:pt>
                <c:pt idx="6">
                  <c:v>#N/A</c:v>
                </c:pt>
                <c:pt idx="7">
                  <c:v>0.63</c:v>
                </c:pt>
                <c:pt idx="8">
                  <c:v>#N/A</c:v>
                </c:pt>
                <c:pt idx="9">
                  <c:v>0.37</c:v>
                </c:pt>
              </c:numCache>
            </c:numRef>
          </c:val>
        </c:ser>
        <c:ser>
          <c:idx val="6"/>
          <c:order val="6"/>
          <c:tx>
            <c:strRef>
              <c:f>データシート!$A$33</c:f>
              <c:strCache>
                <c:ptCount val="1"/>
                <c:pt idx="0">
                  <c:v>介護保険事業特別会計（保険事業勘定）</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1.05</c:v>
                </c:pt>
                <c:pt idx="2">
                  <c:v>#N/A</c:v>
                </c:pt>
                <c:pt idx="3">
                  <c:v>0.99</c:v>
                </c:pt>
                <c:pt idx="4">
                  <c:v>#N/A</c:v>
                </c:pt>
                <c:pt idx="5">
                  <c:v>0.54</c:v>
                </c:pt>
                <c:pt idx="6">
                  <c:v>#N/A</c:v>
                </c:pt>
                <c:pt idx="7">
                  <c:v>0.75</c:v>
                </c:pt>
                <c:pt idx="8">
                  <c:v>#N/A</c:v>
                </c:pt>
                <c:pt idx="9">
                  <c:v>0.6</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3.63</c:v>
                </c:pt>
                <c:pt idx="2">
                  <c:v>#N/A</c:v>
                </c:pt>
                <c:pt idx="3">
                  <c:v>3.57</c:v>
                </c:pt>
                <c:pt idx="4">
                  <c:v>#N/A</c:v>
                </c:pt>
                <c:pt idx="5">
                  <c:v>3.88</c:v>
                </c:pt>
                <c:pt idx="6">
                  <c:v>#N/A</c:v>
                </c:pt>
                <c:pt idx="7">
                  <c:v>2.54</c:v>
                </c:pt>
                <c:pt idx="8">
                  <c:v>#N/A</c:v>
                </c:pt>
                <c:pt idx="9">
                  <c:v>2.76</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2.69</c:v>
                </c:pt>
                <c:pt idx="2">
                  <c:v>#N/A</c:v>
                </c:pt>
                <c:pt idx="3">
                  <c:v>2.59</c:v>
                </c:pt>
                <c:pt idx="4">
                  <c:v>#N/A</c:v>
                </c:pt>
                <c:pt idx="5">
                  <c:v>3.31</c:v>
                </c:pt>
                <c:pt idx="6">
                  <c:v>#N/A</c:v>
                </c:pt>
                <c:pt idx="7">
                  <c:v>2.23</c:v>
                </c:pt>
                <c:pt idx="8">
                  <c:v>#N/A</c:v>
                </c:pt>
                <c:pt idx="9">
                  <c:v>3.14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4.8899999999999997</c:v>
                </c:pt>
                <c:pt idx="2">
                  <c:v>#N/A</c:v>
                </c:pt>
                <c:pt idx="3">
                  <c:v>6.92</c:v>
                </c:pt>
                <c:pt idx="4">
                  <c:v>#N/A</c:v>
                </c:pt>
                <c:pt idx="5">
                  <c:v>6.34</c:v>
                </c:pt>
                <c:pt idx="6">
                  <c:v>#N/A</c:v>
                </c:pt>
                <c:pt idx="7">
                  <c:v>5.24</c:v>
                </c:pt>
                <c:pt idx="8">
                  <c:v>#N/A</c:v>
                </c:pt>
                <c:pt idx="9">
                  <c:v>6.84</c:v>
                </c:pt>
              </c:numCache>
            </c:numRef>
          </c:val>
        </c:ser>
        <c:dLbls>
          <c:showLegendKey val="0"/>
          <c:showVal val="0"/>
          <c:showCatName val="0"/>
          <c:showSerName val="0"/>
          <c:showPercent val="0"/>
          <c:showBubbleSize val="0"/>
        </c:dLbls>
        <c:gapWidth val="150"/>
        <c:overlap val="100"/>
        <c:axId val="168431616"/>
        <c:axId val="114681536"/>
      </c:barChart>
      <c:catAx>
        <c:axId val="1684316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681536"/>
        <c:crosses val="autoZero"/>
        <c:auto val="1"/>
        <c:lblAlgn val="ctr"/>
        <c:lblOffset val="100"/>
        <c:tickLblSkip val="1"/>
        <c:tickMarkSkip val="1"/>
        <c:noMultiLvlLbl val="0"/>
      </c:catAx>
      <c:valAx>
        <c:axId val="114681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84316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1360</c:v>
                </c:pt>
                <c:pt idx="5">
                  <c:v>1348</c:v>
                </c:pt>
                <c:pt idx="8">
                  <c:v>1340</c:v>
                </c:pt>
                <c:pt idx="11">
                  <c:v>1372</c:v>
                </c:pt>
                <c:pt idx="14">
                  <c:v>1418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82</c:v>
                </c:pt>
                <c:pt idx="3">
                  <c:v>66</c:v>
                </c:pt>
                <c:pt idx="6">
                  <c:v>31</c:v>
                </c:pt>
                <c:pt idx="9">
                  <c:v>61</c:v>
                </c:pt>
                <c:pt idx="12">
                  <c:v>53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17</c:v>
                </c:pt>
                <c:pt idx="3">
                  <c:v>19</c:v>
                </c:pt>
                <c:pt idx="6">
                  <c:v>19</c:v>
                </c:pt>
                <c:pt idx="9">
                  <c:v>22</c:v>
                </c:pt>
                <c:pt idx="12">
                  <c:v>21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747</c:v>
                </c:pt>
                <c:pt idx="3">
                  <c:v>675</c:v>
                </c:pt>
                <c:pt idx="6">
                  <c:v>637</c:v>
                </c:pt>
                <c:pt idx="9">
                  <c:v>601</c:v>
                </c:pt>
                <c:pt idx="12">
                  <c:v>576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1702</c:v>
                </c:pt>
                <c:pt idx="3">
                  <c:v>1631</c:v>
                </c:pt>
                <c:pt idx="6">
                  <c:v>1580</c:v>
                </c:pt>
                <c:pt idx="9">
                  <c:v>1468</c:v>
                </c:pt>
                <c:pt idx="12">
                  <c:v>1357</c:v>
                </c:pt>
              </c:numCache>
            </c:numRef>
          </c:val>
        </c:ser>
        <c:dLbls>
          <c:showLegendKey val="0"/>
          <c:showVal val="0"/>
          <c:showCatName val="0"/>
          <c:showSerName val="0"/>
          <c:showPercent val="0"/>
          <c:showBubbleSize val="0"/>
        </c:dLbls>
        <c:gapWidth val="100"/>
        <c:overlap val="100"/>
        <c:axId val="170685440"/>
        <c:axId val="1146844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1188</c:v>
                </c:pt>
                <c:pt idx="2">
                  <c:v>#N/A</c:v>
                </c:pt>
                <c:pt idx="3">
                  <c:v>#N/A</c:v>
                </c:pt>
                <c:pt idx="4">
                  <c:v>1043</c:v>
                </c:pt>
                <c:pt idx="5">
                  <c:v>#N/A</c:v>
                </c:pt>
                <c:pt idx="6">
                  <c:v>#N/A</c:v>
                </c:pt>
                <c:pt idx="7">
                  <c:v>927</c:v>
                </c:pt>
                <c:pt idx="8">
                  <c:v>#N/A</c:v>
                </c:pt>
                <c:pt idx="9">
                  <c:v>#N/A</c:v>
                </c:pt>
                <c:pt idx="10">
                  <c:v>780</c:v>
                </c:pt>
                <c:pt idx="11">
                  <c:v>#N/A</c:v>
                </c:pt>
                <c:pt idx="12">
                  <c:v>#N/A</c:v>
                </c:pt>
                <c:pt idx="13">
                  <c:v>589</c:v>
                </c:pt>
                <c:pt idx="14">
                  <c:v>#N/A</c:v>
                </c:pt>
              </c:numCache>
            </c:numRef>
          </c:val>
          <c:smooth val="0"/>
        </c:ser>
        <c:dLbls>
          <c:showLegendKey val="0"/>
          <c:showVal val="0"/>
          <c:showCatName val="0"/>
          <c:showSerName val="0"/>
          <c:showPercent val="0"/>
          <c:showBubbleSize val="0"/>
        </c:dLbls>
        <c:marker val="1"/>
        <c:smooth val="0"/>
        <c:axId val="170685440"/>
        <c:axId val="114684416"/>
      </c:lineChart>
      <c:catAx>
        <c:axId val="1706854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4684416"/>
        <c:crosses val="autoZero"/>
        <c:auto val="1"/>
        <c:lblAlgn val="ctr"/>
        <c:lblOffset val="100"/>
        <c:tickLblSkip val="1"/>
        <c:tickMarkSkip val="1"/>
        <c:noMultiLvlLbl val="0"/>
      </c:catAx>
      <c:valAx>
        <c:axId val="114684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068544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14901</c:v>
                </c:pt>
                <c:pt idx="5">
                  <c:v>15531</c:v>
                </c:pt>
                <c:pt idx="8">
                  <c:v>15915</c:v>
                </c:pt>
                <c:pt idx="11">
                  <c:v>15622</c:v>
                </c:pt>
                <c:pt idx="14">
                  <c:v>16536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380</c:v>
                </c:pt>
                <c:pt idx="5">
                  <c:v>300</c:v>
                </c:pt>
                <c:pt idx="8">
                  <c:v>233</c:v>
                </c:pt>
                <c:pt idx="11">
                  <c:v>187</c:v>
                </c:pt>
                <c:pt idx="14">
                  <c:v>145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1955</c:v>
                </c:pt>
                <c:pt idx="5">
                  <c:v>2277</c:v>
                </c:pt>
                <c:pt idx="8">
                  <c:v>2706</c:v>
                </c:pt>
                <c:pt idx="11">
                  <c:v>2906</c:v>
                </c:pt>
                <c:pt idx="14">
                  <c:v>4193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2428</c:v>
                </c:pt>
                <c:pt idx="3">
                  <c:v>2329</c:v>
                </c:pt>
                <c:pt idx="6">
                  <c:v>2206</c:v>
                </c:pt>
                <c:pt idx="9">
                  <c:v>2145</c:v>
                </c:pt>
                <c:pt idx="12">
                  <c:v>1985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114</c:v>
                </c:pt>
                <c:pt idx="3">
                  <c:v>111</c:v>
                </c:pt>
                <c:pt idx="6">
                  <c:v>105</c:v>
                </c:pt>
                <c:pt idx="9">
                  <c:v>105</c:v>
                </c:pt>
                <c:pt idx="12">
                  <c:v>189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10363</c:v>
                </c:pt>
                <c:pt idx="3">
                  <c:v>9607</c:v>
                </c:pt>
                <c:pt idx="6">
                  <c:v>8900</c:v>
                </c:pt>
                <c:pt idx="9">
                  <c:v>8124</c:v>
                </c:pt>
                <c:pt idx="12">
                  <c:v>7348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218</c:v>
                </c:pt>
                <c:pt idx="3">
                  <c:v>136</c:v>
                </c:pt>
                <c:pt idx="6">
                  <c:v>280</c:v>
                </c:pt>
                <c:pt idx="9">
                  <c:v>220</c:v>
                </c:pt>
                <c:pt idx="12">
                  <c:v>192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12229</c:v>
                </c:pt>
                <c:pt idx="3">
                  <c:v>12447</c:v>
                </c:pt>
                <c:pt idx="6">
                  <c:v>12445</c:v>
                </c:pt>
                <c:pt idx="9">
                  <c:v>12142</c:v>
                </c:pt>
                <c:pt idx="12">
                  <c:v>13969</c:v>
                </c:pt>
              </c:numCache>
            </c:numRef>
          </c:val>
        </c:ser>
        <c:dLbls>
          <c:showLegendKey val="0"/>
          <c:showVal val="0"/>
          <c:showCatName val="0"/>
          <c:showSerName val="0"/>
          <c:showPercent val="0"/>
          <c:showBubbleSize val="0"/>
        </c:dLbls>
        <c:gapWidth val="100"/>
        <c:overlap val="100"/>
        <c:axId val="170901504"/>
        <c:axId val="1146872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8116</c:v>
                </c:pt>
                <c:pt idx="2">
                  <c:v>#N/A</c:v>
                </c:pt>
                <c:pt idx="3">
                  <c:v>#N/A</c:v>
                </c:pt>
                <c:pt idx="4">
                  <c:v>6522</c:v>
                </c:pt>
                <c:pt idx="5">
                  <c:v>#N/A</c:v>
                </c:pt>
                <c:pt idx="6">
                  <c:v>#N/A</c:v>
                </c:pt>
                <c:pt idx="7">
                  <c:v>5083</c:v>
                </c:pt>
                <c:pt idx="8">
                  <c:v>#N/A</c:v>
                </c:pt>
                <c:pt idx="9">
                  <c:v>#N/A</c:v>
                </c:pt>
                <c:pt idx="10">
                  <c:v>4021</c:v>
                </c:pt>
                <c:pt idx="11">
                  <c:v>#N/A</c:v>
                </c:pt>
                <c:pt idx="12">
                  <c:v>#N/A</c:v>
                </c:pt>
                <c:pt idx="13">
                  <c:v>2808</c:v>
                </c:pt>
                <c:pt idx="14">
                  <c:v>#N/A</c:v>
                </c:pt>
              </c:numCache>
            </c:numRef>
          </c:val>
          <c:smooth val="0"/>
        </c:ser>
        <c:dLbls>
          <c:showLegendKey val="0"/>
          <c:showVal val="0"/>
          <c:showCatName val="0"/>
          <c:showSerName val="0"/>
          <c:showPercent val="0"/>
          <c:showBubbleSize val="0"/>
        </c:dLbls>
        <c:marker val="1"/>
        <c:smooth val="0"/>
        <c:axId val="170901504"/>
        <c:axId val="114687296"/>
      </c:lineChart>
      <c:catAx>
        <c:axId val="170901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4687296"/>
        <c:crosses val="autoZero"/>
        <c:auto val="1"/>
        <c:lblAlgn val="ctr"/>
        <c:lblOffset val="100"/>
        <c:tickLblSkip val="1"/>
        <c:tickMarkSkip val="1"/>
        <c:noMultiLvlLbl val="0"/>
      </c:catAx>
      <c:valAx>
        <c:axId val="1146872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70901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秋田県潟上市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34,135
34,098
97.96
17,347,633
16,636,417
657,651
9,609,134
13,969,231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34.0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景気の低迷により減少傾向（平成２１年度から３年連続の低下で、０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０４ポイント減少）にあり、類似団体平均と比べて下回っている。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前年度と比較して市民税・固定資産税は持ち直しつつあるものの、人口減少に加え、財政基盤も弱いため、今後も税収の大幅な伸びは期待出来ない状況であるが、徴収率向上の対策として県地方税滞納整理機構に職員１名を派遣し、歳入の確保に努め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4233</xdr:rowOff>
    </xdr:to>
    <xdr:cxnSp macro="">
      <xdr:nvCxnSpPr>
        <xdr:cNvPr id="68" name="直線コネクタ 67"/>
        <xdr:cNvCxnSpPr/>
      </xdr:nvCxnSpPr>
      <xdr:spPr>
        <a:xfrm>
          <a:off x="4114800" y="7548033"/>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155575</xdr:rowOff>
    </xdr:from>
    <xdr:to>
      <xdr:col>6</xdr:col>
      <xdr:colOff>0</xdr:colOff>
      <xdr:row>44</xdr:row>
      <xdr:rowOff>4233</xdr:rowOff>
    </xdr:to>
    <xdr:cxnSp macro="">
      <xdr:nvCxnSpPr>
        <xdr:cNvPr id="71" name="直線コネクタ 70"/>
        <xdr:cNvCxnSpPr/>
      </xdr:nvCxnSpPr>
      <xdr:spPr>
        <a:xfrm>
          <a:off x="3225800" y="75279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115358</xdr:rowOff>
    </xdr:from>
    <xdr:to>
      <xdr:col>4</xdr:col>
      <xdr:colOff>482600</xdr:colOff>
      <xdr:row>43</xdr:row>
      <xdr:rowOff>155575</xdr:rowOff>
    </xdr:to>
    <xdr:cxnSp macro="">
      <xdr:nvCxnSpPr>
        <xdr:cNvPr id="74" name="直線コネクタ 73"/>
        <xdr:cNvCxnSpPr/>
      </xdr:nvCxnSpPr>
      <xdr:spPr>
        <a:xfrm>
          <a:off x="2336800" y="7487708"/>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95250</xdr:rowOff>
    </xdr:from>
    <xdr:to>
      <xdr:col>3</xdr:col>
      <xdr:colOff>279400</xdr:colOff>
      <xdr:row>43</xdr:row>
      <xdr:rowOff>115358</xdr:rowOff>
    </xdr:to>
    <xdr:cxnSp macro="">
      <xdr:nvCxnSpPr>
        <xdr:cNvPr id="77" name="直線コネクタ 76"/>
        <xdr:cNvCxnSpPr/>
      </xdr:nvCxnSpPr>
      <xdr:spPr>
        <a:xfrm>
          <a:off x="1447800" y="7467600"/>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124883</xdr:rowOff>
    </xdr:from>
    <xdr:to>
      <xdr:col>7</xdr:col>
      <xdr:colOff>203200</xdr:colOff>
      <xdr:row>44</xdr:row>
      <xdr:rowOff>55033</xdr:rowOff>
    </xdr:to>
    <xdr:sp macro="" textlink="">
      <xdr:nvSpPr>
        <xdr:cNvPr id="87" name="円/楕円 86"/>
        <xdr:cNvSpPr/>
      </xdr:nvSpPr>
      <xdr:spPr>
        <a:xfrm>
          <a:off x="49022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96960</xdr:rowOff>
    </xdr:from>
    <xdr:ext cx="762000" cy="259045"/>
    <xdr:sp macro="" textlink="">
      <xdr:nvSpPr>
        <xdr:cNvPr id="88" name="財政力該当値テキスト"/>
        <xdr:cNvSpPr txBox="1"/>
      </xdr:nvSpPr>
      <xdr:spPr>
        <a:xfrm>
          <a:off x="5041900" y="7469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9" name="円/楕円 88"/>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90" name="テキスト ボックス 89"/>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104775</xdr:rowOff>
    </xdr:from>
    <xdr:to>
      <xdr:col>4</xdr:col>
      <xdr:colOff>533400</xdr:colOff>
      <xdr:row>44</xdr:row>
      <xdr:rowOff>34925</xdr:rowOff>
    </xdr:to>
    <xdr:sp macro="" textlink="">
      <xdr:nvSpPr>
        <xdr:cNvPr id="91" name="円/楕円 90"/>
        <xdr:cNvSpPr/>
      </xdr:nvSpPr>
      <xdr:spPr>
        <a:xfrm>
          <a:off x="3175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19702</xdr:rowOff>
    </xdr:from>
    <xdr:ext cx="762000" cy="259045"/>
    <xdr:sp macro="" textlink="">
      <xdr:nvSpPr>
        <xdr:cNvPr id="92" name="テキスト ボックス 91"/>
        <xdr:cNvSpPr txBox="1"/>
      </xdr:nvSpPr>
      <xdr:spPr>
        <a:xfrm>
          <a:off x="2844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64558</xdr:rowOff>
    </xdr:from>
    <xdr:to>
      <xdr:col>3</xdr:col>
      <xdr:colOff>330200</xdr:colOff>
      <xdr:row>43</xdr:row>
      <xdr:rowOff>166158</xdr:rowOff>
    </xdr:to>
    <xdr:sp macro="" textlink="">
      <xdr:nvSpPr>
        <xdr:cNvPr id="93" name="円/楕円 92"/>
        <xdr:cNvSpPr/>
      </xdr:nvSpPr>
      <xdr:spPr>
        <a:xfrm>
          <a:off x="2286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150935</xdr:rowOff>
    </xdr:from>
    <xdr:ext cx="762000" cy="259045"/>
    <xdr:sp macro="" textlink="">
      <xdr:nvSpPr>
        <xdr:cNvPr id="94" name="テキスト ボックス 93"/>
        <xdr:cNvSpPr txBox="1"/>
      </xdr:nvSpPr>
      <xdr:spPr>
        <a:xfrm>
          <a:off x="1955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44450</xdr:rowOff>
    </xdr:from>
    <xdr:to>
      <xdr:col>2</xdr:col>
      <xdr:colOff>127000</xdr:colOff>
      <xdr:row>43</xdr:row>
      <xdr:rowOff>146050</xdr:rowOff>
    </xdr:to>
    <xdr:sp macro="" textlink="">
      <xdr:nvSpPr>
        <xdr:cNvPr id="95" name="円/楕円 94"/>
        <xdr:cNvSpPr/>
      </xdr:nvSpPr>
      <xdr:spPr>
        <a:xfrm>
          <a:off x="1397000" y="7416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130827</xdr:rowOff>
    </xdr:from>
    <xdr:ext cx="762000" cy="259045"/>
    <xdr:sp macro="" textlink="">
      <xdr:nvSpPr>
        <xdr:cNvPr id="96" name="テキスト ボックス 95"/>
        <xdr:cNvSpPr txBox="1"/>
      </xdr:nvSpPr>
      <xdr:spPr>
        <a:xfrm>
          <a:off x="1066800" y="750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0.36</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前年度より１</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２ポイント減少し、類似団体平均と比べて下回っている。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人件費の占める割合が２６</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５％と高く、前年度より０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６ポイント減少したが、今後も職員数の削減など行財政改革への取り組みを通じて、人件費の削減に努める。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また、公債費の占める割合が１３</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５％で繰上償還を行うなど公債費の削減に努めた結果、前年度より１</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２ポイント減少した。平成２６年度以降は合併特例債などの償還に伴い、元利償還金が増加し、比率が上昇することが予想されるため、今後も事業実施の適正化を図り、財政の健全化に努める。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109038</xdr:rowOff>
    </xdr:from>
    <xdr:to>
      <xdr:col>7</xdr:col>
      <xdr:colOff>152400</xdr:colOff>
      <xdr:row>61</xdr:row>
      <xdr:rowOff>150404</xdr:rowOff>
    </xdr:to>
    <xdr:cxnSp macro="">
      <xdr:nvCxnSpPr>
        <xdr:cNvPr id="133" name="直線コネクタ 132"/>
        <xdr:cNvCxnSpPr/>
      </xdr:nvCxnSpPr>
      <xdr:spPr>
        <a:xfrm flipV="1">
          <a:off x="4114800" y="10567488"/>
          <a:ext cx="8382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133169</xdr:rowOff>
    </xdr:from>
    <xdr:to>
      <xdr:col>6</xdr:col>
      <xdr:colOff>0</xdr:colOff>
      <xdr:row>61</xdr:row>
      <xdr:rowOff>150404</xdr:rowOff>
    </xdr:to>
    <xdr:cxnSp macro="">
      <xdr:nvCxnSpPr>
        <xdr:cNvPr id="136" name="直線コネクタ 135"/>
        <xdr:cNvCxnSpPr/>
      </xdr:nvCxnSpPr>
      <xdr:spPr>
        <a:xfrm>
          <a:off x="3225800" y="10591619"/>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39931</xdr:rowOff>
    </xdr:from>
    <xdr:ext cx="736600" cy="259045"/>
    <xdr:sp macro="" textlink="">
      <xdr:nvSpPr>
        <xdr:cNvPr id="138" name="テキスト ボックス 137"/>
        <xdr:cNvSpPr txBox="1"/>
      </xdr:nvSpPr>
      <xdr:spPr>
        <a:xfrm>
          <a:off x="3733800" y="103269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133169</xdr:rowOff>
    </xdr:from>
    <xdr:to>
      <xdr:col>4</xdr:col>
      <xdr:colOff>482600</xdr:colOff>
      <xdr:row>61</xdr:row>
      <xdr:rowOff>136616</xdr:rowOff>
    </xdr:to>
    <xdr:cxnSp macro="">
      <xdr:nvCxnSpPr>
        <xdr:cNvPr id="139" name="直線コネクタ 138"/>
        <xdr:cNvCxnSpPr/>
      </xdr:nvCxnSpPr>
      <xdr:spPr>
        <a:xfrm flipV="1">
          <a:off x="2336800" y="10591619"/>
          <a:ext cx="889000" cy="34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19249</xdr:rowOff>
    </xdr:from>
    <xdr:ext cx="762000" cy="259045"/>
    <xdr:sp macro="" textlink="">
      <xdr:nvSpPr>
        <xdr:cNvPr id="141" name="テキスト ボックス 140"/>
        <xdr:cNvSpPr txBox="1"/>
      </xdr:nvSpPr>
      <xdr:spPr>
        <a:xfrm>
          <a:off x="2844800" y="10306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61</xdr:row>
      <xdr:rowOff>136616</xdr:rowOff>
    </xdr:from>
    <xdr:to>
      <xdr:col>3</xdr:col>
      <xdr:colOff>279400</xdr:colOff>
      <xdr:row>62</xdr:row>
      <xdr:rowOff>78922</xdr:rowOff>
    </xdr:to>
    <xdr:cxnSp macro="">
      <xdr:nvCxnSpPr>
        <xdr:cNvPr id="142" name="直線コネクタ 141"/>
        <xdr:cNvCxnSpPr/>
      </xdr:nvCxnSpPr>
      <xdr:spPr>
        <a:xfrm flipV="1">
          <a:off x="1447800" y="10595066"/>
          <a:ext cx="889000" cy="11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114861</xdr:rowOff>
    </xdr:from>
    <xdr:ext cx="762000" cy="259045"/>
    <xdr:sp macro="" textlink="">
      <xdr:nvSpPr>
        <xdr:cNvPr id="144" name="テキスト ボックス 143"/>
        <xdr:cNvSpPr txBox="1"/>
      </xdr:nvSpPr>
      <xdr:spPr>
        <a:xfrm>
          <a:off x="1955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84744</xdr:rowOff>
    </xdr:from>
    <xdr:ext cx="762000" cy="259045"/>
    <xdr:sp macro="" textlink="">
      <xdr:nvSpPr>
        <xdr:cNvPr id="146" name="テキスト ボックス 145"/>
        <xdr:cNvSpPr txBox="1"/>
      </xdr:nvSpPr>
      <xdr:spPr>
        <a:xfrm>
          <a:off x="1066800" y="10371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58238</xdr:rowOff>
    </xdr:from>
    <xdr:to>
      <xdr:col>7</xdr:col>
      <xdr:colOff>203200</xdr:colOff>
      <xdr:row>61</xdr:row>
      <xdr:rowOff>159838</xdr:rowOff>
    </xdr:to>
    <xdr:sp macro="" textlink="">
      <xdr:nvSpPr>
        <xdr:cNvPr id="152" name="円/楕円 151"/>
        <xdr:cNvSpPr/>
      </xdr:nvSpPr>
      <xdr:spPr>
        <a:xfrm>
          <a:off x="4902200" y="1051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74765</xdr:rowOff>
    </xdr:from>
    <xdr:ext cx="762000" cy="259045"/>
    <xdr:sp macro="" textlink="">
      <xdr:nvSpPr>
        <xdr:cNvPr id="153" name="財政構造の弾力性該当値テキスト"/>
        <xdr:cNvSpPr txBox="1"/>
      </xdr:nvSpPr>
      <xdr:spPr>
        <a:xfrm>
          <a:off x="5041900" y="10361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99604</xdr:rowOff>
    </xdr:from>
    <xdr:to>
      <xdr:col>6</xdr:col>
      <xdr:colOff>50800</xdr:colOff>
      <xdr:row>62</xdr:row>
      <xdr:rowOff>29754</xdr:rowOff>
    </xdr:to>
    <xdr:sp macro="" textlink="">
      <xdr:nvSpPr>
        <xdr:cNvPr id="154" name="円/楕円 153"/>
        <xdr:cNvSpPr/>
      </xdr:nvSpPr>
      <xdr:spPr>
        <a:xfrm>
          <a:off x="4064000" y="10558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55" name="テキスト ボックス 154"/>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89.6</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82369</xdr:rowOff>
    </xdr:from>
    <xdr:to>
      <xdr:col>4</xdr:col>
      <xdr:colOff>533400</xdr:colOff>
      <xdr:row>62</xdr:row>
      <xdr:rowOff>12519</xdr:rowOff>
    </xdr:to>
    <xdr:sp macro="" textlink="">
      <xdr:nvSpPr>
        <xdr:cNvPr id="156" name="円/楕円 155"/>
        <xdr:cNvSpPr/>
      </xdr:nvSpPr>
      <xdr:spPr>
        <a:xfrm>
          <a:off x="3175000" y="10540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168746</xdr:rowOff>
    </xdr:from>
    <xdr:ext cx="762000" cy="259045"/>
    <xdr:sp macro="" textlink="">
      <xdr:nvSpPr>
        <xdr:cNvPr id="157" name="テキスト ボックス 156"/>
        <xdr:cNvSpPr txBox="1"/>
      </xdr:nvSpPr>
      <xdr:spPr>
        <a:xfrm>
          <a:off x="2844800" y="10627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3</xdr:col>
      <xdr:colOff>228600</xdr:colOff>
      <xdr:row>61</xdr:row>
      <xdr:rowOff>85816</xdr:rowOff>
    </xdr:from>
    <xdr:to>
      <xdr:col>3</xdr:col>
      <xdr:colOff>330200</xdr:colOff>
      <xdr:row>62</xdr:row>
      <xdr:rowOff>15966</xdr:rowOff>
    </xdr:to>
    <xdr:sp macro="" textlink="">
      <xdr:nvSpPr>
        <xdr:cNvPr id="158" name="円/楕円 157"/>
        <xdr:cNvSpPr/>
      </xdr:nvSpPr>
      <xdr:spPr>
        <a:xfrm>
          <a:off x="2286000" y="10544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743</xdr:rowOff>
    </xdr:from>
    <xdr:ext cx="762000" cy="259045"/>
    <xdr:sp macro="" textlink="">
      <xdr:nvSpPr>
        <xdr:cNvPr id="159" name="テキスト ボックス 158"/>
        <xdr:cNvSpPr txBox="1"/>
      </xdr:nvSpPr>
      <xdr:spPr>
        <a:xfrm>
          <a:off x="1955800" y="10630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89.2</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28122</xdr:rowOff>
    </xdr:from>
    <xdr:to>
      <xdr:col>2</xdr:col>
      <xdr:colOff>127000</xdr:colOff>
      <xdr:row>62</xdr:row>
      <xdr:rowOff>129722</xdr:rowOff>
    </xdr:to>
    <xdr:sp macro="" textlink="">
      <xdr:nvSpPr>
        <xdr:cNvPr id="160" name="円/楕円 159"/>
        <xdr:cNvSpPr/>
      </xdr:nvSpPr>
      <xdr:spPr>
        <a:xfrm>
          <a:off x="1397000" y="10658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114499</xdr:rowOff>
    </xdr:from>
    <xdr:ext cx="762000" cy="259045"/>
    <xdr:sp macro="" textlink="">
      <xdr:nvSpPr>
        <xdr:cNvPr id="161" name="テキスト ボックス 160"/>
        <xdr:cNvSpPr txBox="1"/>
      </xdr:nvSpPr>
      <xdr:spPr>
        <a:xfrm>
          <a:off x="1066800" y="10744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[128,187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143,939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前年度より１人当たり２</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７７５円減少し、類似団体平均と比べて下回っている。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主な要因としては、３年連続で大雪に見舞われた前年度と比較して維持補修費のうち、除排雪委託料が１１８百万円減少したことなどがある。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今後も職員数の減など行政改革への取り組みを通じて、人件費等の削減に努める。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16321</xdr:rowOff>
    </xdr:from>
    <xdr:to>
      <xdr:col>7</xdr:col>
      <xdr:colOff>152400</xdr:colOff>
      <xdr:row>81</xdr:row>
      <xdr:rowOff>18554</xdr:rowOff>
    </xdr:to>
    <xdr:cxnSp macro="">
      <xdr:nvCxnSpPr>
        <xdr:cNvPr id="195" name="直線コネクタ 194"/>
        <xdr:cNvCxnSpPr/>
      </xdr:nvCxnSpPr>
      <xdr:spPr>
        <a:xfrm flipV="1">
          <a:off x="4114800" y="13903771"/>
          <a:ext cx="838200" cy="22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1100</xdr:rowOff>
    </xdr:from>
    <xdr:ext cx="762000" cy="259045"/>
    <xdr:sp macro="" textlink="">
      <xdr:nvSpPr>
        <xdr:cNvPr id="196" name="人件費・物件費等の状況平均値テキスト"/>
        <xdr:cNvSpPr txBox="1"/>
      </xdr:nvSpPr>
      <xdr:spPr>
        <a:xfrm>
          <a:off x="5041900" y="138885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18554</xdr:rowOff>
    </xdr:from>
    <xdr:to>
      <xdr:col>6</xdr:col>
      <xdr:colOff>0</xdr:colOff>
      <xdr:row>81</xdr:row>
      <xdr:rowOff>18644</xdr:rowOff>
    </xdr:to>
    <xdr:cxnSp macro="">
      <xdr:nvCxnSpPr>
        <xdr:cNvPr id="198" name="直線コネクタ 197"/>
        <xdr:cNvCxnSpPr/>
      </xdr:nvCxnSpPr>
      <xdr:spPr>
        <a:xfrm flipV="1">
          <a:off x="3225800" y="13906004"/>
          <a:ext cx="889000" cy="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68887</xdr:rowOff>
    </xdr:from>
    <xdr:ext cx="736600" cy="259045"/>
    <xdr:sp macro="" textlink="">
      <xdr:nvSpPr>
        <xdr:cNvPr id="200" name="テキスト ボックス 199"/>
        <xdr:cNvSpPr txBox="1"/>
      </xdr:nvSpPr>
      <xdr:spPr>
        <a:xfrm>
          <a:off x="3733800" y="13956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7214</xdr:rowOff>
    </xdr:from>
    <xdr:to>
      <xdr:col>4</xdr:col>
      <xdr:colOff>482600</xdr:colOff>
      <xdr:row>81</xdr:row>
      <xdr:rowOff>18644</xdr:rowOff>
    </xdr:to>
    <xdr:cxnSp macro="">
      <xdr:nvCxnSpPr>
        <xdr:cNvPr id="201" name="直線コネクタ 200"/>
        <xdr:cNvCxnSpPr/>
      </xdr:nvCxnSpPr>
      <xdr:spPr>
        <a:xfrm>
          <a:off x="2336800" y="13894664"/>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75072</xdr:rowOff>
    </xdr:from>
    <xdr:ext cx="762000" cy="259045"/>
    <xdr:sp macro="" textlink="">
      <xdr:nvSpPr>
        <xdr:cNvPr id="203" name="テキスト ボックス 202"/>
        <xdr:cNvSpPr txBox="1"/>
      </xdr:nvSpPr>
      <xdr:spPr>
        <a:xfrm>
          <a:off x="2844800" y="13962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7214</xdr:rowOff>
    </xdr:from>
    <xdr:to>
      <xdr:col>3</xdr:col>
      <xdr:colOff>279400</xdr:colOff>
      <xdr:row>81</xdr:row>
      <xdr:rowOff>7297</xdr:rowOff>
    </xdr:to>
    <xdr:cxnSp macro="">
      <xdr:nvCxnSpPr>
        <xdr:cNvPr id="204" name="直線コネクタ 203"/>
        <xdr:cNvCxnSpPr/>
      </xdr:nvCxnSpPr>
      <xdr:spPr>
        <a:xfrm flipV="1">
          <a:off x="1447800" y="13894664"/>
          <a:ext cx="889000" cy="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61172</xdr:rowOff>
    </xdr:from>
    <xdr:ext cx="762000" cy="259045"/>
    <xdr:sp macro="" textlink="">
      <xdr:nvSpPr>
        <xdr:cNvPr id="206" name="テキスト ボックス 205"/>
        <xdr:cNvSpPr txBox="1"/>
      </xdr:nvSpPr>
      <xdr:spPr>
        <a:xfrm>
          <a:off x="1955800" y="139486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60182</xdr:rowOff>
    </xdr:from>
    <xdr:ext cx="762000" cy="259045"/>
    <xdr:sp macro="" textlink="">
      <xdr:nvSpPr>
        <xdr:cNvPr id="208" name="テキスト ボックス 207"/>
        <xdr:cNvSpPr txBox="1"/>
      </xdr:nvSpPr>
      <xdr:spPr>
        <a:xfrm>
          <a:off x="1066800" y="139476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80</xdr:row>
      <xdr:rowOff>136971</xdr:rowOff>
    </xdr:from>
    <xdr:to>
      <xdr:col>7</xdr:col>
      <xdr:colOff>203200</xdr:colOff>
      <xdr:row>81</xdr:row>
      <xdr:rowOff>67121</xdr:rowOff>
    </xdr:to>
    <xdr:sp macro="" textlink="">
      <xdr:nvSpPr>
        <xdr:cNvPr id="214" name="円/楕円 213"/>
        <xdr:cNvSpPr/>
      </xdr:nvSpPr>
      <xdr:spPr>
        <a:xfrm>
          <a:off x="4902200" y="138529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58248</xdr:rowOff>
    </xdr:from>
    <xdr:ext cx="762000" cy="259045"/>
    <xdr:sp macro="" textlink="">
      <xdr:nvSpPr>
        <xdr:cNvPr id="215" name="人件費・物件費等の状況該当値テキスト"/>
        <xdr:cNvSpPr txBox="1"/>
      </xdr:nvSpPr>
      <xdr:spPr>
        <a:xfrm>
          <a:off x="5041900" y="13774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128,187</a:t>
          </a:r>
          <a:endParaRPr kumimoji="1" lang="ja-JP" altLang="en-US" sz="1000" b="1">
            <a:solidFill>
              <a:srgbClr val="FF0000"/>
            </a:solidFill>
            <a:latin typeface="ＭＳ Ｐゴシック"/>
          </a:endParaRPr>
        </a:p>
      </xdr:txBody>
    </xdr:sp>
    <xdr:clientData/>
  </xdr:oneCellAnchor>
  <xdr:twoCellAnchor>
    <xdr:from>
      <xdr:col>5</xdr:col>
      <xdr:colOff>635000</xdr:colOff>
      <xdr:row>80</xdr:row>
      <xdr:rowOff>139204</xdr:rowOff>
    </xdr:from>
    <xdr:to>
      <xdr:col>6</xdr:col>
      <xdr:colOff>50800</xdr:colOff>
      <xdr:row>81</xdr:row>
      <xdr:rowOff>69354</xdr:rowOff>
    </xdr:to>
    <xdr:sp macro="" textlink="">
      <xdr:nvSpPr>
        <xdr:cNvPr id="216" name="円/楕円 215"/>
        <xdr:cNvSpPr/>
      </xdr:nvSpPr>
      <xdr:spPr>
        <a:xfrm>
          <a:off x="4064000" y="13855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79531</xdr:rowOff>
    </xdr:from>
    <xdr:ext cx="736600" cy="259045"/>
    <xdr:sp macro="" textlink="">
      <xdr:nvSpPr>
        <xdr:cNvPr id="217" name="テキスト ボックス 216"/>
        <xdr:cNvSpPr txBox="1"/>
      </xdr:nvSpPr>
      <xdr:spPr>
        <a:xfrm>
          <a:off x="3733800" y="13624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130,962</a:t>
          </a:r>
          <a:endParaRPr kumimoji="1" lang="ja-JP" altLang="en-US" sz="1000" b="1">
            <a:solidFill>
              <a:srgbClr val="FF0000"/>
            </a:solidFill>
            <a:latin typeface="ＭＳ Ｐゴシック"/>
          </a:endParaRPr>
        </a:p>
      </xdr:txBody>
    </xdr:sp>
    <xdr:clientData/>
  </xdr:oneCellAnchor>
  <xdr:twoCellAnchor>
    <xdr:from>
      <xdr:col>4</xdr:col>
      <xdr:colOff>431800</xdr:colOff>
      <xdr:row>80</xdr:row>
      <xdr:rowOff>139294</xdr:rowOff>
    </xdr:from>
    <xdr:to>
      <xdr:col>4</xdr:col>
      <xdr:colOff>533400</xdr:colOff>
      <xdr:row>81</xdr:row>
      <xdr:rowOff>69444</xdr:rowOff>
    </xdr:to>
    <xdr:sp macro="" textlink="">
      <xdr:nvSpPr>
        <xdr:cNvPr id="218" name="円/楕円 217"/>
        <xdr:cNvSpPr/>
      </xdr:nvSpPr>
      <xdr:spPr>
        <a:xfrm>
          <a:off x="3175000" y="13855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79621</xdr:rowOff>
    </xdr:from>
    <xdr:ext cx="762000" cy="259045"/>
    <xdr:sp macro="" textlink="">
      <xdr:nvSpPr>
        <xdr:cNvPr id="219" name="テキスト ボックス 218"/>
        <xdr:cNvSpPr txBox="1"/>
      </xdr:nvSpPr>
      <xdr:spPr>
        <a:xfrm>
          <a:off x="2844800" y="13624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131,073</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127864</xdr:rowOff>
    </xdr:from>
    <xdr:to>
      <xdr:col>3</xdr:col>
      <xdr:colOff>330200</xdr:colOff>
      <xdr:row>81</xdr:row>
      <xdr:rowOff>58014</xdr:rowOff>
    </xdr:to>
    <xdr:sp macro="" textlink="">
      <xdr:nvSpPr>
        <xdr:cNvPr id="220" name="円/楕円 219"/>
        <xdr:cNvSpPr/>
      </xdr:nvSpPr>
      <xdr:spPr>
        <a:xfrm>
          <a:off x="2286000" y="13843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68191</xdr:rowOff>
    </xdr:from>
    <xdr:ext cx="762000" cy="259045"/>
    <xdr:sp macro="" textlink="">
      <xdr:nvSpPr>
        <xdr:cNvPr id="221" name="テキスト ボックス 220"/>
        <xdr:cNvSpPr txBox="1"/>
      </xdr:nvSpPr>
      <xdr:spPr>
        <a:xfrm>
          <a:off x="1955800" y="13612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116,863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127947</xdr:rowOff>
    </xdr:from>
    <xdr:to>
      <xdr:col>2</xdr:col>
      <xdr:colOff>127000</xdr:colOff>
      <xdr:row>81</xdr:row>
      <xdr:rowOff>58097</xdr:rowOff>
    </xdr:to>
    <xdr:sp macro="" textlink="">
      <xdr:nvSpPr>
        <xdr:cNvPr id="222" name="円/楕円 221"/>
        <xdr:cNvSpPr/>
      </xdr:nvSpPr>
      <xdr:spPr>
        <a:xfrm>
          <a:off x="1397000" y="13843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68274</xdr:rowOff>
    </xdr:from>
    <xdr:ext cx="762000" cy="259045"/>
    <xdr:sp macro="" textlink="">
      <xdr:nvSpPr>
        <xdr:cNvPr id="223" name="テキスト ボックス 222"/>
        <xdr:cNvSpPr txBox="1"/>
      </xdr:nvSpPr>
      <xdr:spPr>
        <a:xfrm>
          <a:off x="1066800" y="13612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116,967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国家公務員の給与削減措置が終了したことが、今回の数値の改善に大きく寄与している。</a:t>
          </a:r>
        </a:p>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市において、国の給料比較はもちろんのこと秋田県人事委員会から発出される勧告も準拠して給与を決定しているため、国や秋田県を上回ることは無いものと考えられる。</a:t>
          </a:r>
        </a:p>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引き続き、級別の職員数の適正化がきちんとなされているのか、また県内企業との給与の較差が大きく乖離していないかなど総合的に判断して給与を決定する必要があると考えられる。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116205</xdr:rowOff>
    </xdr:from>
    <xdr:to>
      <xdr:col>24</xdr:col>
      <xdr:colOff>558800</xdr:colOff>
      <xdr:row>87</xdr:row>
      <xdr:rowOff>54821</xdr:rowOff>
    </xdr:to>
    <xdr:cxnSp macro="">
      <xdr:nvCxnSpPr>
        <xdr:cNvPr id="257" name="直線コネクタ 256"/>
        <xdr:cNvCxnSpPr/>
      </xdr:nvCxnSpPr>
      <xdr:spPr>
        <a:xfrm flipV="1">
          <a:off x="16179800" y="14689455"/>
          <a:ext cx="838200" cy="281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54821</xdr:rowOff>
    </xdr:from>
    <xdr:to>
      <xdr:col>23</xdr:col>
      <xdr:colOff>406400</xdr:colOff>
      <xdr:row>87</xdr:row>
      <xdr:rowOff>70909</xdr:rowOff>
    </xdr:to>
    <xdr:cxnSp macro="">
      <xdr:nvCxnSpPr>
        <xdr:cNvPr id="260" name="直線コネクタ 259"/>
        <xdr:cNvCxnSpPr/>
      </xdr:nvCxnSpPr>
      <xdr:spPr>
        <a:xfrm flipV="1">
          <a:off x="15290800" y="14970971"/>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84032</xdr:rowOff>
    </xdr:from>
    <xdr:to>
      <xdr:col>22</xdr:col>
      <xdr:colOff>203200</xdr:colOff>
      <xdr:row>87</xdr:row>
      <xdr:rowOff>70909</xdr:rowOff>
    </xdr:to>
    <xdr:cxnSp macro="">
      <xdr:nvCxnSpPr>
        <xdr:cNvPr id="263" name="直線コネクタ 262"/>
        <xdr:cNvCxnSpPr/>
      </xdr:nvCxnSpPr>
      <xdr:spPr>
        <a:xfrm>
          <a:off x="14401800" y="14657282"/>
          <a:ext cx="889000" cy="32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75988</xdr:rowOff>
    </xdr:from>
    <xdr:to>
      <xdr:col>21</xdr:col>
      <xdr:colOff>0</xdr:colOff>
      <xdr:row>85</xdr:row>
      <xdr:rowOff>84032</xdr:rowOff>
    </xdr:to>
    <xdr:cxnSp macro="">
      <xdr:nvCxnSpPr>
        <xdr:cNvPr id="266" name="直線コネクタ 265"/>
        <xdr:cNvCxnSpPr/>
      </xdr:nvCxnSpPr>
      <xdr:spPr>
        <a:xfrm>
          <a:off x="13512800" y="14649238"/>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65405</xdr:rowOff>
    </xdr:from>
    <xdr:to>
      <xdr:col>24</xdr:col>
      <xdr:colOff>609600</xdr:colOff>
      <xdr:row>85</xdr:row>
      <xdr:rowOff>167005</xdr:rowOff>
    </xdr:to>
    <xdr:sp macro="" textlink="">
      <xdr:nvSpPr>
        <xdr:cNvPr id="276" name="円/楕円 275"/>
        <xdr:cNvSpPr/>
      </xdr:nvSpPr>
      <xdr:spPr>
        <a:xfrm>
          <a:off x="16967200" y="14638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81932</xdr:rowOff>
    </xdr:from>
    <xdr:ext cx="762000" cy="259045"/>
    <xdr:sp macro="" textlink="">
      <xdr:nvSpPr>
        <xdr:cNvPr id="277" name="給与水準   （国との比較）該当値テキスト"/>
        <xdr:cNvSpPr txBox="1"/>
      </xdr:nvSpPr>
      <xdr:spPr>
        <a:xfrm>
          <a:off x="17106900" y="144837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4021</xdr:rowOff>
    </xdr:from>
    <xdr:to>
      <xdr:col>23</xdr:col>
      <xdr:colOff>457200</xdr:colOff>
      <xdr:row>87</xdr:row>
      <xdr:rowOff>105621</xdr:rowOff>
    </xdr:to>
    <xdr:sp macro="" textlink="">
      <xdr:nvSpPr>
        <xdr:cNvPr id="278" name="円/楕円 277"/>
        <xdr:cNvSpPr/>
      </xdr:nvSpPr>
      <xdr:spPr>
        <a:xfrm>
          <a:off x="16129000" y="14920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115798</xdr:rowOff>
    </xdr:from>
    <xdr:ext cx="736600" cy="259045"/>
    <xdr:sp macro="" textlink="">
      <xdr:nvSpPr>
        <xdr:cNvPr id="279" name="テキスト ボックス 278"/>
        <xdr:cNvSpPr txBox="1"/>
      </xdr:nvSpPr>
      <xdr:spPr>
        <a:xfrm>
          <a:off x="15798800" y="14689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99.1</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20109</xdr:rowOff>
    </xdr:from>
    <xdr:to>
      <xdr:col>22</xdr:col>
      <xdr:colOff>254000</xdr:colOff>
      <xdr:row>87</xdr:row>
      <xdr:rowOff>121709</xdr:rowOff>
    </xdr:to>
    <xdr:sp macro="" textlink="">
      <xdr:nvSpPr>
        <xdr:cNvPr id="280" name="円/楕円 279"/>
        <xdr:cNvSpPr/>
      </xdr:nvSpPr>
      <xdr:spPr>
        <a:xfrm>
          <a:off x="15240000" y="14936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131886</xdr:rowOff>
    </xdr:from>
    <xdr:ext cx="762000" cy="259045"/>
    <xdr:sp macro="" textlink="">
      <xdr:nvSpPr>
        <xdr:cNvPr id="281" name="テキスト ボックス 280"/>
        <xdr:cNvSpPr txBox="1"/>
      </xdr:nvSpPr>
      <xdr:spPr>
        <a:xfrm>
          <a:off x="14909800" y="147051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33232</xdr:rowOff>
    </xdr:from>
    <xdr:to>
      <xdr:col>21</xdr:col>
      <xdr:colOff>50800</xdr:colOff>
      <xdr:row>85</xdr:row>
      <xdr:rowOff>134832</xdr:rowOff>
    </xdr:to>
    <xdr:sp macro="" textlink="">
      <xdr:nvSpPr>
        <xdr:cNvPr id="282" name="円/楕円 281"/>
        <xdr:cNvSpPr/>
      </xdr:nvSpPr>
      <xdr:spPr>
        <a:xfrm>
          <a:off x="14351000" y="14606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145009</xdr:rowOff>
    </xdr:from>
    <xdr:ext cx="762000" cy="259045"/>
    <xdr:sp macro="" textlink="">
      <xdr:nvSpPr>
        <xdr:cNvPr id="283" name="テキスト ボックス 282"/>
        <xdr:cNvSpPr txBox="1"/>
      </xdr:nvSpPr>
      <xdr:spPr>
        <a:xfrm>
          <a:off x="14020800" y="14375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91.3</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25188</xdr:rowOff>
    </xdr:from>
    <xdr:to>
      <xdr:col>19</xdr:col>
      <xdr:colOff>533400</xdr:colOff>
      <xdr:row>85</xdr:row>
      <xdr:rowOff>126788</xdr:rowOff>
    </xdr:to>
    <xdr:sp macro="" textlink="">
      <xdr:nvSpPr>
        <xdr:cNvPr id="284" name="円/楕円 283"/>
        <xdr:cNvSpPr/>
      </xdr:nvSpPr>
      <xdr:spPr>
        <a:xfrm>
          <a:off x="13462000" y="145984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136965</xdr:rowOff>
    </xdr:from>
    <xdr:ext cx="762000" cy="259045"/>
    <xdr:sp macro="" textlink="">
      <xdr:nvSpPr>
        <xdr:cNvPr id="285" name="テキスト ボックス 284"/>
        <xdr:cNvSpPr txBox="1"/>
      </xdr:nvSpPr>
      <xdr:spPr>
        <a:xfrm>
          <a:off x="13131800" y="14367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3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平成２５年４月１日現在の普通会計の職員数は教育長を除いて２人減の２７４人となり、結果人口千人あたり職員数は０</a:t>
          </a:r>
          <a:r>
            <a:rPr kumimoji="0" lang="en-US" altLang="ja-JP" sz="10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１１人減となった。人口は減少しているが、相対的にそれ以上に職員数を削減しているため、今回の減となった。</a:t>
          </a:r>
        </a:p>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平成２６年４月１日現在普通会計の職員数については、さらに５人減の２６９人となり、定員適正化計画が終了を迎える平成２７年４月１日現在の全会計職員数については、２９１人で計画を達成できると思われる。</a:t>
          </a:r>
        </a:p>
        <a:p>
          <a:pPr marL="0" marR="0" lvl="0" indent="0" defTabSz="914400" rtl="0" eaLnBrk="1" fontAlgn="auto" latinLnBrk="0" hangingPunct="1">
            <a:lnSpc>
              <a:spcPts val="16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mn-lt"/>
              <a:ea typeface="+mn-ea"/>
              <a:cs typeface="+mn-cs"/>
            </a:rPr>
            <a:t>　今後については、分庁方式の行政運営から本庁方式へ移行するため、職員の増減を含めてどのように行政運営を進めていくのか再度、定員適正化計画を立てる必要があると考えられる。</a:t>
          </a:r>
          <a:endParaRPr kumimoji="0" lang="ja-JP" altLang="en-US" sz="10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35499</xdr:rowOff>
    </xdr:from>
    <xdr:to>
      <xdr:col>24</xdr:col>
      <xdr:colOff>558800</xdr:colOff>
      <xdr:row>61</xdr:row>
      <xdr:rowOff>48139</xdr:rowOff>
    </xdr:to>
    <xdr:cxnSp macro="">
      <xdr:nvCxnSpPr>
        <xdr:cNvPr id="322" name="直線コネクタ 321"/>
        <xdr:cNvCxnSpPr/>
      </xdr:nvCxnSpPr>
      <xdr:spPr>
        <a:xfrm flipV="1">
          <a:off x="16179800" y="10493949"/>
          <a:ext cx="8382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126836</xdr:rowOff>
    </xdr:from>
    <xdr:ext cx="762000" cy="259045"/>
    <xdr:sp macro="" textlink="">
      <xdr:nvSpPr>
        <xdr:cNvPr id="323" name="定員管理の状況平均値テキスト"/>
        <xdr:cNvSpPr txBox="1"/>
      </xdr:nvSpPr>
      <xdr:spPr>
        <a:xfrm>
          <a:off x="17106900" y="10585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45841</xdr:rowOff>
    </xdr:from>
    <xdr:to>
      <xdr:col>23</xdr:col>
      <xdr:colOff>406400</xdr:colOff>
      <xdr:row>61</xdr:row>
      <xdr:rowOff>48139</xdr:rowOff>
    </xdr:to>
    <xdr:cxnSp macro="">
      <xdr:nvCxnSpPr>
        <xdr:cNvPr id="325" name="直線コネクタ 324"/>
        <xdr:cNvCxnSpPr/>
      </xdr:nvCxnSpPr>
      <xdr:spPr>
        <a:xfrm>
          <a:off x="15290800" y="10504291"/>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74282</xdr:rowOff>
    </xdr:from>
    <xdr:ext cx="736600" cy="259045"/>
    <xdr:sp macro="" textlink="">
      <xdr:nvSpPr>
        <xdr:cNvPr id="327" name="テキスト ボックス 326"/>
        <xdr:cNvSpPr txBox="1"/>
      </xdr:nvSpPr>
      <xdr:spPr>
        <a:xfrm>
          <a:off x="15798800" y="107041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33201</xdr:rowOff>
    </xdr:from>
    <xdr:to>
      <xdr:col>22</xdr:col>
      <xdr:colOff>203200</xdr:colOff>
      <xdr:row>61</xdr:row>
      <xdr:rowOff>45841</xdr:rowOff>
    </xdr:to>
    <xdr:cxnSp macro="">
      <xdr:nvCxnSpPr>
        <xdr:cNvPr id="328" name="直線コネクタ 327"/>
        <xdr:cNvCxnSpPr/>
      </xdr:nvCxnSpPr>
      <xdr:spPr>
        <a:xfrm>
          <a:off x="14401800" y="10491651"/>
          <a:ext cx="889000" cy="12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83474</xdr:rowOff>
    </xdr:from>
    <xdr:ext cx="762000" cy="259045"/>
    <xdr:sp macro="" textlink="">
      <xdr:nvSpPr>
        <xdr:cNvPr id="330" name="テキスト ボックス 329"/>
        <xdr:cNvSpPr txBox="1"/>
      </xdr:nvSpPr>
      <xdr:spPr>
        <a:xfrm>
          <a:off x="14909800" y="10713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33201</xdr:rowOff>
    </xdr:from>
    <xdr:to>
      <xdr:col>21</xdr:col>
      <xdr:colOff>0</xdr:colOff>
      <xdr:row>61</xdr:row>
      <xdr:rowOff>55033</xdr:rowOff>
    </xdr:to>
    <xdr:cxnSp macro="">
      <xdr:nvCxnSpPr>
        <xdr:cNvPr id="331" name="直線コネクタ 330"/>
        <xdr:cNvCxnSpPr/>
      </xdr:nvCxnSpPr>
      <xdr:spPr>
        <a:xfrm flipV="1">
          <a:off x="13512800" y="10491651"/>
          <a:ext cx="889000" cy="21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89219</xdr:rowOff>
    </xdr:from>
    <xdr:ext cx="762000" cy="259045"/>
    <xdr:sp macro="" textlink="">
      <xdr:nvSpPr>
        <xdr:cNvPr id="333" name="テキスト ボックス 332"/>
        <xdr:cNvSpPr txBox="1"/>
      </xdr:nvSpPr>
      <xdr:spPr>
        <a:xfrm>
          <a:off x="14020800" y="10719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99561</xdr:rowOff>
    </xdr:from>
    <xdr:ext cx="762000" cy="259045"/>
    <xdr:sp macro="" textlink="">
      <xdr:nvSpPr>
        <xdr:cNvPr id="335" name="テキスト ボックス 334"/>
        <xdr:cNvSpPr txBox="1"/>
      </xdr:nvSpPr>
      <xdr:spPr>
        <a:xfrm>
          <a:off x="13131800" y="1072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156149</xdr:rowOff>
    </xdr:from>
    <xdr:to>
      <xdr:col>24</xdr:col>
      <xdr:colOff>609600</xdr:colOff>
      <xdr:row>61</xdr:row>
      <xdr:rowOff>86299</xdr:rowOff>
    </xdr:to>
    <xdr:sp macro="" textlink="">
      <xdr:nvSpPr>
        <xdr:cNvPr id="341" name="円/楕円 340"/>
        <xdr:cNvSpPr/>
      </xdr:nvSpPr>
      <xdr:spPr>
        <a:xfrm>
          <a:off x="16967200" y="10443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1226</xdr:rowOff>
    </xdr:from>
    <xdr:ext cx="762000" cy="259045"/>
    <xdr:sp macro="" textlink="">
      <xdr:nvSpPr>
        <xdr:cNvPr id="342" name="定員管理の状況該当値テキスト"/>
        <xdr:cNvSpPr txBox="1"/>
      </xdr:nvSpPr>
      <xdr:spPr>
        <a:xfrm>
          <a:off x="17106900" y="10288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168789</xdr:rowOff>
    </xdr:from>
    <xdr:to>
      <xdr:col>23</xdr:col>
      <xdr:colOff>457200</xdr:colOff>
      <xdr:row>61</xdr:row>
      <xdr:rowOff>98939</xdr:rowOff>
    </xdr:to>
    <xdr:sp macro="" textlink="">
      <xdr:nvSpPr>
        <xdr:cNvPr id="343" name="円/楕円 342"/>
        <xdr:cNvSpPr/>
      </xdr:nvSpPr>
      <xdr:spPr>
        <a:xfrm>
          <a:off x="16129000" y="10455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109116</xdr:rowOff>
    </xdr:from>
    <xdr:ext cx="736600" cy="259045"/>
    <xdr:sp macro="" textlink="">
      <xdr:nvSpPr>
        <xdr:cNvPr id="344" name="テキスト ボックス 343"/>
        <xdr:cNvSpPr txBox="1"/>
      </xdr:nvSpPr>
      <xdr:spPr>
        <a:xfrm>
          <a:off x="15798800" y="102246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7.99</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166491</xdr:rowOff>
    </xdr:from>
    <xdr:to>
      <xdr:col>22</xdr:col>
      <xdr:colOff>254000</xdr:colOff>
      <xdr:row>61</xdr:row>
      <xdr:rowOff>96641</xdr:rowOff>
    </xdr:to>
    <xdr:sp macro="" textlink="">
      <xdr:nvSpPr>
        <xdr:cNvPr id="345" name="円/楕円 344"/>
        <xdr:cNvSpPr/>
      </xdr:nvSpPr>
      <xdr:spPr>
        <a:xfrm>
          <a:off x="15240000" y="10453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106818</xdr:rowOff>
    </xdr:from>
    <xdr:ext cx="762000" cy="259045"/>
    <xdr:sp macro="" textlink="">
      <xdr:nvSpPr>
        <xdr:cNvPr id="346" name="テキスト ボックス 345"/>
        <xdr:cNvSpPr txBox="1"/>
      </xdr:nvSpPr>
      <xdr:spPr>
        <a:xfrm>
          <a:off x="14909800" y="10222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7.97</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153851</xdr:rowOff>
    </xdr:from>
    <xdr:to>
      <xdr:col>21</xdr:col>
      <xdr:colOff>50800</xdr:colOff>
      <xdr:row>61</xdr:row>
      <xdr:rowOff>84001</xdr:rowOff>
    </xdr:to>
    <xdr:sp macro="" textlink="">
      <xdr:nvSpPr>
        <xdr:cNvPr id="347" name="円/楕円 346"/>
        <xdr:cNvSpPr/>
      </xdr:nvSpPr>
      <xdr:spPr>
        <a:xfrm>
          <a:off x="14351000" y="10440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94178</xdr:rowOff>
    </xdr:from>
    <xdr:ext cx="762000" cy="259045"/>
    <xdr:sp macro="" textlink="">
      <xdr:nvSpPr>
        <xdr:cNvPr id="348" name="テキスト ボックス 347"/>
        <xdr:cNvSpPr txBox="1"/>
      </xdr:nvSpPr>
      <xdr:spPr>
        <a:xfrm>
          <a:off x="14020800" y="102097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7.86</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4233</xdr:rowOff>
    </xdr:from>
    <xdr:to>
      <xdr:col>19</xdr:col>
      <xdr:colOff>533400</xdr:colOff>
      <xdr:row>61</xdr:row>
      <xdr:rowOff>105833</xdr:rowOff>
    </xdr:to>
    <xdr:sp macro="" textlink="">
      <xdr:nvSpPr>
        <xdr:cNvPr id="349" name="円/楕円 348"/>
        <xdr:cNvSpPr/>
      </xdr:nvSpPr>
      <xdr:spPr>
        <a:xfrm>
          <a:off x="13462000" y="1046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116010</xdr:rowOff>
    </xdr:from>
    <xdr:ext cx="762000" cy="259045"/>
    <xdr:sp macro="" textlink="">
      <xdr:nvSpPr>
        <xdr:cNvPr id="350" name="テキスト ボックス 349"/>
        <xdr:cNvSpPr txBox="1"/>
      </xdr:nvSpPr>
      <xdr:spPr>
        <a:xfrm>
          <a:off x="13131800" y="102315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8.05</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減少傾向にあり、類似団体平均と比べて下回っている。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平成１７年３月の市町村合併後、投資的経費を抑制し、新規の地方債発行額を抑えてきたほか、収支全体を見ながら繰上償還を行うなど公債費の削減に努めてきた。</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しかし、平成２６年度以降は合併特例債などの償還に伴い、元利償還金が増加し、比率が上昇することが予想されるため、今後も事業実施の適正化を図り、財政の健全化に努める。</a:t>
          </a:r>
        </a:p>
        <a:p>
          <a:pPr marL="0" marR="0" lvl="0" indent="0" algn="l" defTabSz="914400" rtl="0" eaLnBrk="1" fontAlgn="auto" latinLnBrk="0" hangingPunct="1">
            <a:lnSpc>
              <a:spcPts val="1500"/>
            </a:lnSpc>
            <a:spcBef>
              <a:spcPts val="0"/>
            </a:spcBef>
            <a:spcAft>
              <a:spcPts val="0"/>
            </a:spcAft>
            <a:buClrTx/>
            <a:buSzTx/>
            <a:buFontTx/>
            <a:buNone/>
            <a:tabLst/>
            <a:defRPr sz="1000"/>
          </a:pPr>
          <a:endParaRPr kumimoji="0" lang="ja-JP" altLang="en-US"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96701</xdr:rowOff>
    </xdr:from>
    <xdr:to>
      <xdr:col>24</xdr:col>
      <xdr:colOff>558800</xdr:colOff>
      <xdr:row>37</xdr:row>
      <xdr:rowOff>162197</xdr:rowOff>
    </xdr:to>
    <xdr:cxnSp macro="">
      <xdr:nvCxnSpPr>
        <xdr:cNvPr id="386" name="直線コネクタ 385"/>
        <xdr:cNvCxnSpPr/>
      </xdr:nvCxnSpPr>
      <xdr:spPr>
        <a:xfrm flipV="1">
          <a:off x="16179800" y="6440351"/>
          <a:ext cx="838200" cy="6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37</xdr:row>
      <xdr:rowOff>114499</xdr:rowOff>
    </xdr:from>
    <xdr:ext cx="762000" cy="259045"/>
    <xdr:sp macro="" textlink="">
      <xdr:nvSpPr>
        <xdr:cNvPr id="387" name="公債費負担の状況平均値テキスト"/>
        <xdr:cNvSpPr txBox="1"/>
      </xdr:nvSpPr>
      <xdr:spPr>
        <a:xfrm>
          <a:off x="17106900" y="6458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162197</xdr:rowOff>
    </xdr:from>
    <xdr:to>
      <xdr:col>23</xdr:col>
      <xdr:colOff>406400</xdr:colOff>
      <xdr:row>38</xdr:row>
      <xdr:rowOff>49349</xdr:rowOff>
    </xdr:to>
    <xdr:cxnSp macro="">
      <xdr:nvCxnSpPr>
        <xdr:cNvPr id="389" name="直線コネクタ 388"/>
        <xdr:cNvCxnSpPr/>
      </xdr:nvCxnSpPr>
      <xdr:spPr>
        <a:xfrm flipV="1">
          <a:off x="15290800" y="6505847"/>
          <a:ext cx="889000" cy="586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84926</xdr:rowOff>
    </xdr:from>
    <xdr:ext cx="736600" cy="259045"/>
    <xdr:sp macro="" textlink="">
      <xdr:nvSpPr>
        <xdr:cNvPr id="391" name="テキスト ボックス 390"/>
        <xdr:cNvSpPr txBox="1"/>
      </xdr:nvSpPr>
      <xdr:spPr>
        <a:xfrm>
          <a:off x="15798800" y="66000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49349</xdr:rowOff>
    </xdr:from>
    <xdr:to>
      <xdr:col>22</xdr:col>
      <xdr:colOff>203200</xdr:colOff>
      <xdr:row>38</xdr:row>
      <xdr:rowOff>104503</xdr:rowOff>
    </xdr:to>
    <xdr:cxnSp macro="">
      <xdr:nvCxnSpPr>
        <xdr:cNvPr id="392" name="直線コネクタ 391"/>
        <xdr:cNvCxnSpPr/>
      </xdr:nvCxnSpPr>
      <xdr:spPr>
        <a:xfrm flipV="1">
          <a:off x="14401800" y="6564449"/>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119397</xdr:rowOff>
    </xdr:from>
    <xdr:ext cx="762000" cy="259045"/>
    <xdr:sp macro="" textlink="">
      <xdr:nvSpPr>
        <xdr:cNvPr id="394" name="テキスト ボックス 393"/>
        <xdr:cNvSpPr txBox="1"/>
      </xdr:nvSpPr>
      <xdr:spPr>
        <a:xfrm>
          <a:off x="14909800" y="663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104503</xdr:rowOff>
    </xdr:from>
    <xdr:to>
      <xdr:col>21</xdr:col>
      <xdr:colOff>0</xdr:colOff>
      <xdr:row>38</xdr:row>
      <xdr:rowOff>163104</xdr:rowOff>
    </xdr:to>
    <xdr:cxnSp macro="">
      <xdr:nvCxnSpPr>
        <xdr:cNvPr id="395" name="直線コネクタ 394"/>
        <xdr:cNvCxnSpPr/>
      </xdr:nvCxnSpPr>
      <xdr:spPr>
        <a:xfrm flipV="1">
          <a:off x="13512800" y="6619603"/>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150421</xdr:rowOff>
    </xdr:from>
    <xdr:ext cx="762000" cy="259045"/>
    <xdr:sp macro="" textlink="">
      <xdr:nvSpPr>
        <xdr:cNvPr id="397" name="テキスト ボックス 396"/>
        <xdr:cNvSpPr txBox="1"/>
      </xdr:nvSpPr>
      <xdr:spPr>
        <a:xfrm>
          <a:off x="14020800" y="6665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45901</xdr:rowOff>
    </xdr:from>
    <xdr:to>
      <xdr:col>24</xdr:col>
      <xdr:colOff>609600</xdr:colOff>
      <xdr:row>37</xdr:row>
      <xdr:rowOff>147501</xdr:rowOff>
    </xdr:to>
    <xdr:sp macro="" textlink="">
      <xdr:nvSpPr>
        <xdr:cNvPr id="405" name="円/楕円 404"/>
        <xdr:cNvSpPr/>
      </xdr:nvSpPr>
      <xdr:spPr>
        <a:xfrm>
          <a:off x="16967200" y="6389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62428</xdr:rowOff>
    </xdr:from>
    <xdr:ext cx="762000" cy="259045"/>
    <xdr:sp macro="" textlink="">
      <xdr:nvSpPr>
        <xdr:cNvPr id="406" name="公債費負担の状況該当値テキスト"/>
        <xdr:cNvSpPr txBox="1"/>
      </xdr:nvSpPr>
      <xdr:spPr>
        <a:xfrm>
          <a:off x="17106900" y="62346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111397</xdr:rowOff>
    </xdr:from>
    <xdr:to>
      <xdr:col>23</xdr:col>
      <xdr:colOff>457200</xdr:colOff>
      <xdr:row>38</xdr:row>
      <xdr:rowOff>41547</xdr:rowOff>
    </xdr:to>
    <xdr:sp macro="" textlink="">
      <xdr:nvSpPr>
        <xdr:cNvPr id="407" name="円/楕円 406"/>
        <xdr:cNvSpPr/>
      </xdr:nvSpPr>
      <xdr:spPr>
        <a:xfrm>
          <a:off x="16129000" y="6455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51724</xdr:rowOff>
    </xdr:from>
    <xdr:ext cx="736600" cy="259045"/>
    <xdr:sp macro="" textlink="">
      <xdr:nvSpPr>
        <xdr:cNvPr id="408" name="テキスト ボックス 407"/>
        <xdr:cNvSpPr txBox="1"/>
      </xdr:nvSpPr>
      <xdr:spPr>
        <a:xfrm>
          <a:off x="15798800" y="62239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169999</xdr:rowOff>
    </xdr:from>
    <xdr:to>
      <xdr:col>22</xdr:col>
      <xdr:colOff>254000</xdr:colOff>
      <xdr:row>38</xdr:row>
      <xdr:rowOff>100149</xdr:rowOff>
    </xdr:to>
    <xdr:sp macro="" textlink="">
      <xdr:nvSpPr>
        <xdr:cNvPr id="409" name="円/楕円 408"/>
        <xdr:cNvSpPr/>
      </xdr:nvSpPr>
      <xdr:spPr>
        <a:xfrm>
          <a:off x="15240000" y="65136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110326</xdr:rowOff>
    </xdr:from>
    <xdr:ext cx="762000" cy="259045"/>
    <xdr:sp macro="" textlink="">
      <xdr:nvSpPr>
        <xdr:cNvPr id="410" name="テキスト ボックス 409"/>
        <xdr:cNvSpPr txBox="1"/>
      </xdr:nvSpPr>
      <xdr:spPr>
        <a:xfrm>
          <a:off x="14909800" y="6282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20</xdr:col>
      <xdr:colOff>635000</xdr:colOff>
      <xdr:row>38</xdr:row>
      <xdr:rowOff>53703</xdr:rowOff>
    </xdr:from>
    <xdr:to>
      <xdr:col>21</xdr:col>
      <xdr:colOff>50800</xdr:colOff>
      <xdr:row>38</xdr:row>
      <xdr:rowOff>155303</xdr:rowOff>
    </xdr:to>
    <xdr:sp macro="" textlink="">
      <xdr:nvSpPr>
        <xdr:cNvPr id="411" name="円/楕円 410"/>
        <xdr:cNvSpPr/>
      </xdr:nvSpPr>
      <xdr:spPr>
        <a:xfrm>
          <a:off x="14351000" y="656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165480</xdr:rowOff>
    </xdr:from>
    <xdr:ext cx="762000" cy="259045"/>
    <xdr:sp macro="" textlink="">
      <xdr:nvSpPr>
        <xdr:cNvPr id="412" name="テキスト ボックス 411"/>
        <xdr:cNvSpPr txBox="1"/>
      </xdr:nvSpPr>
      <xdr:spPr>
        <a:xfrm>
          <a:off x="14020800" y="6337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112304</xdr:rowOff>
    </xdr:from>
    <xdr:to>
      <xdr:col>19</xdr:col>
      <xdr:colOff>533400</xdr:colOff>
      <xdr:row>39</xdr:row>
      <xdr:rowOff>42454</xdr:rowOff>
    </xdr:to>
    <xdr:sp macro="" textlink="">
      <xdr:nvSpPr>
        <xdr:cNvPr id="413" name="円/楕円 412"/>
        <xdr:cNvSpPr/>
      </xdr:nvSpPr>
      <xdr:spPr>
        <a:xfrm>
          <a:off x="13462000" y="6627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27231</xdr:rowOff>
    </xdr:from>
    <xdr:ext cx="762000" cy="259045"/>
    <xdr:sp macro="" textlink="">
      <xdr:nvSpPr>
        <xdr:cNvPr id="414" name="テキスト ボックス 413"/>
        <xdr:cNvSpPr txBox="1"/>
      </xdr:nvSpPr>
      <xdr:spPr>
        <a:xfrm>
          <a:off x="13131800" y="6713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[34.0%]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100" b="0" i="0" u="none" strike="noStrike" kern="0" cap="none" spc="0" normalizeH="0" baseline="0" noProof="0">
              <a:ln>
                <a:noFill/>
              </a:ln>
              <a:solidFill>
                <a:srgbClr val="000000"/>
              </a:solidFill>
              <a:effectLst/>
              <a:uLnTx/>
              <a:uFillTx/>
              <a:latin typeface="ＭＳ Ｐゴシック"/>
              <a:ea typeface="+mn-ea"/>
              <a:cs typeface="+mn-cs"/>
            </a:rPr>
            <a:t>減少傾向にあり、類似団体平均と比べて下回っている。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mn-ea"/>
              <a:cs typeface="+mn-cs"/>
            </a:rPr>
            <a:t>　主な要因としては、地方債の繰上償還による現在高の減少や、職員数の減により退職手当負担見込額が減少したこと、また、財政調整基金の積立により充当可能基金が増加したことなどがある。前年度と比較して職員数は５名減、財政調整基金は３１２百万円の積み増しを行い、平成２５年度末残高は１</a:t>
          </a:r>
          <a:r>
            <a:rPr kumimoji="0" lang="en-US" altLang="ja-JP" sz="11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00" b="0" i="0" u="none" strike="noStrike" kern="0" cap="none" spc="0" normalizeH="0" baseline="0" noProof="0">
              <a:ln>
                <a:noFill/>
              </a:ln>
              <a:solidFill>
                <a:srgbClr val="000000"/>
              </a:solidFill>
              <a:effectLst/>
              <a:uLnTx/>
              <a:uFillTx/>
              <a:latin typeface="ＭＳ Ｐゴシック"/>
              <a:ea typeface="+mn-ea"/>
              <a:cs typeface="+mn-cs"/>
            </a:rPr>
            <a:t>９３５百万円となった。</a:t>
          </a:r>
          <a:endParaRPr kumimoji="0" lang="en-US" altLang="ja-JP" sz="11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mn-ea"/>
              <a:cs typeface="+mn-cs"/>
            </a:rPr>
            <a:t>　しかし、地方債の現在高は、合併特例債などを活用した大規模な建設事業が平成２５～２６年度に集中していることから、前年度と比較して発行額が１</a:t>
          </a:r>
          <a:r>
            <a:rPr kumimoji="0" lang="en-US" altLang="ja-JP" sz="11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100" b="0" i="0" u="none" strike="noStrike" kern="0" cap="none" spc="0" normalizeH="0" baseline="0" noProof="0">
              <a:ln>
                <a:noFill/>
              </a:ln>
              <a:solidFill>
                <a:srgbClr val="000000"/>
              </a:solidFill>
              <a:effectLst/>
              <a:uLnTx/>
              <a:uFillTx/>
              <a:latin typeface="ＭＳ Ｐゴシック"/>
              <a:ea typeface="+mn-ea"/>
              <a:cs typeface="+mn-cs"/>
            </a:rPr>
            <a:t>８６０百万円増えており、比率が上昇することが予想されるため、今後も事業実施の適正化を図り、財政の健全化に努める。</a:t>
          </a:r>
          <a:endParaRPr kumimoji="1" lang="ja-JP" altLang="en-US" sz="11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38735</xdr:rowOff>
    </xdr:from>
    <xdr:to>
      <xdr:col>24</xdr:col>
      <xdr:colOff>558800</xdr:colOff>
      <xdr:row>14</xdr:row>
      <xdr:rowOff>68495</xdr:rowOff>
    </xdr:to>
    <xdr:cxnSp macro="">
      <xdr:nvCxnSpPr>
        <xdr:cNvPr id="448" name="直線コネクタ 447"/>
        <xdr:cNvCxnSpPr/>
      </xdr:nvCxnSpPr>
      <xdr:spPr>
        <a:xfrm flipV="1">
          <a:off x="16179800" y="2439035"/>
          <a:ext cx="838200" cy="29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23512</xdr:rowOff>
    </xdr:from>
    <xdr:ext cx="762000" cy="259045"/>
    <xdr:sp macro="" textlink="">
      <xdr:nvSpPr>
        <xdr:cNvPr id="449" name="将来負担の状況平均値テキスト"/>
        <xdr:cNvSpPr txBox="1"/>
      </xdr:nvSpPr>
      <xdr:spPr>
        <a:xfrm>
          <a:off x="17106900" y="24238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68495</xdr:rowOff>
    </xdr:from>
    <xdr:to>
      <xdr:col>23</xdr:col>
      <xdr:colOff>406400</xdr:colOff>
      <xdr:row>14</xdr:row>
      <xdr:rowOff>94033</xdr:rowOff>
    </xdr:to>
    <xdr:cxnSp macro="">
      <xdr:nvCxnSpPr>
        <xdr:cNvPr id="451" name="直線コネクタ 450"/>
        <xdr:cNvCxnSpPr/>
      </xdr:nvCxnSpPr>
      <xdr:spPr>
        <a:xfrm flipV="1">
          <a:off x="15290800" y="2468795"/>
          <a:ext cx="889000" cy="25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159169</xdr:rowOff>
    </xdr:from>
    <xdr:ext cx="736600" cy="259045"/>
    <xdr:sp macro="" textlink="">
      <xdr:nvSpPr>
        <xdr:cNvPr id="453" name="テキスト ボックス 452"/>
        <xdr:cNvSpPr txBox="1"/>
      </xdr:nvSpPr>
      <xdr:spPr>
        <a:xfrm>
          <a:off x="15798800" y="2559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94033</xdr:rowOff>
    </xdr:from>
    <xdr:to>
      <xdr:col>22</xdr:col>
      <xdr:colOff>203200</xdr:colOff>
      <xdr:row>14</xdr:row>
      <xdr:rowOff>130429</xdr:rowOff>
    </xdr:to>
    <xdr:cxnSp macro="">
      <xdr:nvCxnSpPr>
        <xdr:cNvPr id="454" name="直線コネクタ 453"/>
        <xdr:cNvCxnSpPr/>
      </xdr:nvCxnSpPr>
      <xdr:spPr>
        <a:xfrm flipV="1">
          <a:off x="14401800" y="2494333"/>
          <a:ext cx="889000" cy="36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12050</xdr:rowOff>
    </xdr:from>
    <xdr:ext cx="762000" cy="259045"/>
    <xdr:sp macro="" textlink="">
      <xdr:nvSpPr>
        <xdr:cNvPr id="456" name="テキスト ボックス 455"/>
        <xdr:cNvSpPr txBox="1"/>
      </xdr:nvSpPr>
      <xdr:spPr>
        <a:xfrm>
          <a:off x="14909800" y="258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14</xdr:row>
      <xdr:rowOff>130429</xdr:rowOff>
    </xdr:from>
    <xdr:to>
      <xdr:col>21</xdr:col>
      <xdr:colOff>0</xdr:colOff>
      <xdr:row>15</xdr:row>
      <xdr:rowOff>0</xdr:rowOff>
    </xdr:to>
    <xdr:cxnSp macro="">
      <xdr:nvCxnSpPr>
        <xdr:cNvPr id="457" name="直線コネクタ 456"/>
        <xdr:cNvCxnSpPr/>
      </xdr:nvCxnSpPr>
      <xdr:spPr>
        <a:xfrm flipV="1">
          <a:off x="13512800" y="2530729"/>
          <a:ext cx="889000" cy="41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37990</xdr:rowOff>
    </xdr:from>
    <xdr:ext cx="762000" cy="259045"/>
    <xdr:sp macro="" textlink="">
      <xdr:nvSpPr>
        <xdr:cNvPr id="459" name="テキスト ボックス 458"/>
        <xdr:cNvSpPr txBox="1"/>
      </xdr:nvSpPr>
      <xdr:spPr>
        <a:xfrm>
          <a:off x="14020800" y="2609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82027</xdr:rowOff>
    </xdr:from>
    <xdr:ext cx="762000" cy="259045"/>
    <xdr:sp macro="" textlink="">
      <xdr:nvSpPr>
        <xdr:cNvPr id="461" name="テキスト ボックス 460"/>
        <xdr:cNvSpPr txBox="1"/>
      </xdr:nvSpPr>
      <xdr:spPr>
        <a:xfrm>
          <a:off x="13131800" y="265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13</xdr:row>
      <xdr:rowOff>159385</xdr:rowOff>
    </xdr:from>
    <xdr:to>
      <xdr:col>24</xdr:col>
      <xdr:colOff>609600</xdr:colOff>
      <xdr:row>14</xdr:row>
      <xdr:rowOff>89535</xdr:rowOff>
    </xdr:to>
    <xdr:sp macro="" textlink="">
      <xdr:nvSpPr>
        <xdr:cNvPr id="467" name="円/楕円 466"/>
        <xdr:cNvSpPr/>
      </xdr:nvSpPr>
      <xdr:spPr>
        <a:xfrm>
          <a:off x="16967200" y="2388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80662</xdr:rowOff>
    </xdr:from>
    <xdr:ext cx="762000" cy="259045"/>
    <xdr:sp macro="" textlink="">
      <xdr:nvSpPr>
        <xdr:cNvPr id="468" name="将来負担の状況該当値テキスト"/>
        <xdr:cNvSpPr txBox="1"/>
      </xdr:nvSpPr>
      <xdr:spPr>
        <a:xfrm>
          <a:off x="17106900" y="23095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17695</xdr:rowOff>
    </xdr:from>
    <xdr:to>
      <xdr:col>23</xdr:col>
      <xdr:colOff>457200</xdr:colOff>
      <xdr:row>14</xdr:row>
      <xdr:rowOff>119295</xdr:rowOff>
    </xdr:to>
    <xdr:sp macro="" textlink="">
      <xdr:nvSpPr>
        <xdr:cNvPr id="469" name="円/楕円 468"/>
        <xdr:cNvSpPr/>
      </xdr:nvSpPr>
      <xdr:spPr>
        <a:xfrm>
          <a:off x="16129000" y="24179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129472</xdr:rowOff>
    </xdr:from>
    <xdr:ext cx="736600" cy="259045"/>
    <xdr:sp macro="" textlink="">
      <xdr:nvSpPr>
        <xdr:cNvPr id="470" name="テキスト ボックス 469"/>
        <xdr:cNvSpPr txBox="1"/>
      </xdr:nvSpPr>
      <xdr:spPr>
        <a:xfrm>
          <a:off x="15798800" y="2186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48.8</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43233</xdr:rowOff>
    </xdr:from>
    <xdr:to>
      <xdr:col>22</xdr:col>
      <xdr:colOff>254000</xdr:colOff>
      <xdr:row>14</xdr:row>
      <xdr:rowOff>144833</xdr:rowOff>
    </xdr:to>
    <xdr:sp macro="" textlink="">
      <xdr:nvSpPr>
        <xdr:cNvPr id="471" name="円/楕円 470"/>
        <xdr:cNvSpPr/>
      </xdr:nvSpPr>
      <xdr:spPr>
        <a:xfrm>
          <a:off x="15240000" y="2443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155010</xdr:rowOff>
    </xdr:from>
    <xdr:ext cx="762000" cy="259045"/>
    <xdr:sp macro="" textlink="">
      <xdr:nvSpPr>
        <xdr:cNvPr id="472" name="テキスト ボックス 471"/>
        <xdr:cNvSpPr txBox="1"/>
      </xdr:nvSpPr>
      <xdr:spPr>
        <a:xfrm>
          <a:off x="14909800" y="2212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61.5</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79629</xdr:rowOff>
    </xdr:from>
    <xdr:to>
      <xdr:col>21</xdr:col>
      <xdr:colOff>50800</xdr:colOff>
      <xdr:row>15</xdr:row>
      <xdr:rowOff>9779</xdr:rowOff>
    </xdr:to>
    <xdr:sp macro="" textlink="">
      <xdr:nvSpPr>
        <xdr:cNvPr id="473" name="円/楕円 472"/>
        <xdr:cNvSpPr/>
      </xdr:nvSpPr>
      <xdr:spPr>
        <a:xfrm>
          <a:off x="14351000" y="2479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19956</xdr:rowOff>
    </xdr:from>
    <xdr:ext cx="762000" cy="259045"/>
    <xdr:sp macro="" textlink="">
      <xdr:nvSpPr>
        <xdr:cNvPr id="474" name="テキスト ボックス 473"/>
        <xdr:cNvSpPr txBox="1"/>
      </xdr:nvSpPr>
      <xdr:spPr>
        <a:xfrm>
          <a:off x="14020800" y="2248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120650</xdr:rowOff>
    </xdr:from>
    <xdr:to>
      <xdr:col>19</xdr:col>
      <xdr:colOff>533400</xdr:colOff>
      <xdr:row>15</xdr:row>
      <xdr:rowOff>50800</xdr:rowOff>
    </xdr:to>
    <xdr:sp macro="" textlink="">
      <xdr:nvSpPr>
        <xdr:cNvPr id="475" name="円/楕円 474"/>
        <xdr:cNvSpPr/>
      </xdr:nvSpPr>
      <xdr:spPr>
        <a:xfrm>
          <a:off x="13462000" y="252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60977</xdr:rowOff>
    </xdr:from>
    <xdr:ext cx="762000" cy="259045"/>
    <xdr:sp macro="" textlink="">
      <xdr:nvSpPr>
        <xdr:cNvPr id="476" name="テキスト ボックス 475"/>
        <xdr:cNvSpPr txBox="1"/>
      </xdr:nvSpPr>
      <xdr:spPr>
        <a:xfrm>
          <a:off x="13131800" y="228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秋田県潟上市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34,135
34,098
97.96
17,347,633
16,636,417
657,651
9,609,134
13,969,231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34.0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行政改革への取り組みにより、職員数は５名減となり、前年度より比率が０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６ポイント減少となった。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しかし、類似団体平均と比べて上回っており、主な要因としては市長・市議会議員選挙等により、前年度と比較して時間外勤務手当が１７百万円増えたことが挙げられる。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今後も職員数の削減など行政改革への取り組みを通じて、人件費の削減に努める。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138430</xdr:rowOff>
    </xdr:from>
    <xdr:to>
      <xdr:col>7</xdr:col>
      <xdr:colOff>15875</xdr:colOff>
      <xdr:row>37</xdr:row>
      <xdr:rowOff>165862</xdr:rowOff>
    </xdr:to>
    <xdr:cxnSp macro="">
      <xdr:nvCxnSpPr>
        <xdr:cNvPr id="63" name="直線コネクタ 62"/>
        <xdr:cNvCxnSpPr/>
      </xdr:nvCxnSpPr>
      <xdr:spPr>
        <a:xfrm flipV="1">
          <a:off x="3987800" y="648208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4"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152146</xdr:rowOff>
    </xdr:from>
    <xdr:to>
      <xdr:col>5</xdr:col>
      <xdr:colOff>549275</xdr:colOff>
      <xdr:row>37</xdr:row>
      <xdr:rowOff>165862</xdr:rowOff>
    </xdr:to>
    <xdr:cxnSp macro="">
      <xdr:nvCxnSpPr>
        <xdr:cNvPr id="66" name="直線コネクタ 65"/>
        <xdr:cNvCxnSpPr/>
      </xdr:nvCxnSpPr>
      <xdr:spPr>
        <a:xfrm>
          <a:off x="3098800" y="649579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107967</xdr:rowOff>
    </xdr:from>
    <xdr:ext cx="736600" cy="259045"/>
    <xdr:sp macro="" textlink="">
      <xdr:nvSpPr>
        <xdr:cNvPr id="68" name="テキスト ボックス 67"/>
        <xdr:cNvSpPr txBox="1"/>
      </xdr:nvSpPr>
      <xdr:spPr>
        <a:xfrm>
          <a:off x="3606800" y="6108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127000</xdr:rowOff>
    </xdr:from>
    <xdr:to>
      <xdr:col>4</xdr:col>
      <xdr:colOff>346075</xdr:colOff>
      <xdr:row>37</xdr:row>
      <xdr:rowOff>152146</xdr:rowOff>
    </xdr:to>
    <xdr:cxnSp macro="">
      <xdr:nvCxnSpPr>
        <xdr:cNvPr id="69" name="直線コネクタ 68"/>
        <xdr:cNvCxnSpPr/>
      </xdr:nvCxnSpPr>
      <xdr:spPr>
        <a:xfrm>
          <a:off x="2209800" y="6299200"/>
          <a:ext cx="889000" cy="196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126255</xdr:rowOff>
    </xdr:from>
    <xdr:ext cx="762000" cy="259045"/>
    <xdr:sp macro="" textlink="">
      <xdr:nvSpPr>
        <xdr:cNvPr id="71" name="テキスト ボックス 70"/>
        <xdr:cNvSpPr txBox="1"/>
      </xdr:nvSpPr>
      <xdr:spPr>
        <a:xfrm>
          <a:off x="2717800" y="6127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127000</xdr:rowOff>
    </xdr:from>
    <xdr:to>
      <xdr:col>3</xdr:col>
      <xdr:colOff>142875</xdr:colOff>
      <xdr:row>37</xdr:row>
      <xdr:rowOff>46990</xdr:rowOff>
    </xdr:to>
    <xdr:cxnSp macro="">
      <xdr:nvCxnSpPr>
        <xdr:cNvPr id="72" name="直線コネクタ 71"/>
        <xdr:cNvCxnSpPr/>
      </xdr:nvCxnSpPr>
      <xdr:spPr>
        <a:xfrm flipV="1">
          <a:off x="1320800" y="629920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87630</xdr:rowOff>
    </xdr:from>
    <xdr:to>
      <xdr:col>7</xdr:col>
      <xdr:colOff>66675</xdr:colOff>
      <xdr:row>38</xdr:row>
      <xdr:rowOff>17780</xdr:rowOff>
    </xdr:to>
    <xdr:sp macro="" textlink="">
      <xdr:nvSpPr>
        <xdr:cNvPr id="82" name="円/楕円 81"/>
        <xdr:cNvSpPr/>
      </xdr:nvSpPr>
      <xdr:spPr>
        <a:xfrm>
          <a:off x="4775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59707</xdr:rowOff>
    </xdr:from>
    <xdr:ext cx="762000" cy="259045"/>
    <xdr:sp macro="" textlink="">
      <xdr:nvSpPr>
        <xdr:cNvPr id="83" name="人件費該当値テキスト"/>
        <xdr:cNvSpPr txBox="1"/>
      </xdr:nvSpPr>
      <xdr:spPr>
        <a:xfrm>
          <a:off x="4914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26.5</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115062</xdr:rowOff>
    </xdr:from>
    <xdr:to>
      <xdr:col>5</xdr:col>
      <xdr:colOff>600075</xdr:colOff>
      <xdr:row>38</xdr:row>
      <xdr:rowOff>45212</xdr:rowOff>
    </xdr:to>
    <xdr:sp macro="" textlink="">
      <xdr:nvSpPr>
        <xdr:cNvPr id="84" name="円/楕円 83"/>
        <xdr:cNvSpPr/>
      </xdr:nvSpPr>
      <xdr:spPr>
        <a:xfrm>
          <a:off x="3937000" y="6458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29989</xdr:rowOff>
    </xdr:from>
    <xdr:ext cx="736600" cy="259045"/>
    <xdr:sp macro="" textlink="">
      <xdr:nvSpPr>
        <xdr:cNvPr id="85" name="テキスト ボックス 84"/>
        <xdr:cNvSpPr txBox="1"/>
      </xdr:nvSpPr>
      <xdr:spPr>
        <a:xfrm>
          <a:off x="3606800" y="6545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101346</xdr:rowOff>
    </xdr:from>
    <xdr:to>
      <xdr:col>4</xdr:col>
      <xdr:colOff>396875</xdr:colOff>
      <xdr:row>38</xdr:row>
      <xdr:rowOff>31496</xdr:rowOff>
    </xdr:to>
    <xdr:sp macro="" textlink="">
      <xdr:nvSpPr>
        <xdr:cNvPr id="86" name="円/楕円 85"/>
        <xdr:cNvSpPr/>
      </xdr:nvSpPr>
      <xdr:spPr>
        <a:xfrm>
          <a:off x="30480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16273</xdr:rowOff>
    </xdr:from>
    <xdr:ext cx="762000" cy="259045"/>
    <xdr:sp macro="" textlink="">
      <xdr:nvSpPr>
        <xdr:cNvPr id="87" name="テキスト ボックス 86"/>
        <xdr:cNvSpPr txBox="1"/>
      </xdr:nvSpPr>
      <xdr:spPr>
        <a:xfrm>
          <a:off x="2717800" y="6531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76200</xdr:rowOff>
    </xdr:from>
    <xdr:to>
      <xdr:col>3</xdr:col>
      <xdr:colOff>193675</xdr:colOff>
      <xdr:row>37</xdr:row>
      <xdr:rowOff>6350</xdr:rowOff>
    </xdr:to>
    <xdr:sp macro="" textlink="">
      <xdr:nvSpPr>
        <xdr:cNvPr id="88" name="円/楕円 87"/>
        <xdr:cNvSpPr/>
      </xdr:nvSpPr>
      <xdr:spPr>
        <a:xfrm>
          <a:off x="21590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16527</xdr:rowOff>
    </xdr:from>
    <xdr:ext cx="762000" cy="259045"/>
    <xdr:sp macro="" textlink="">
      <xdr:nvSpPr>
        <xdr:cNvPr id="89" name="テキスト ボックス 88"/>
        <xdr:cNvSpPr txBox="1"/>
      </xdr:nvSpPr>
      <xdr:spPr>
        <a:xfrm>
          <a:off x="1828800" y="601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90" name="円/楕円 89"/>
        <xdr:cNvSpPr/>
      </xdr:nvSpPr>
      <xdr:spPr>
        <a:xfrm>
          <a:off x="1270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107967</xdr:rowOff>
    </xdr:from>
    <xdr:ext cx="762000" cy="259045"/>
    <xdr:sp macro="" textlink="">
      <xdr:nvSpPr>
        <xdr:cNvPr id="91" name="テキスト ボックス 90"/>
        <xdr:cNvSpPr txBox="1"/>
      </xdr:nvSpPr>
      <xdr:spPr>
        <a:xfrm>
          <a:off x="939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横ばいで推移しており、類似団体平均とほぼ同数値となっている。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前年度と比較して消防団員の費用弁償が１</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０００千円減っている。主な要因としては、３年連続で大雪に見舞われた前年度と比較して消防水利を維持管理するための経費が減少したことなどがある。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施設の管理については引き続き指定管理者制度を導入するなど、今後も経費の削減に努める。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12700</xdr:rowOff>
    </xdr:from>
    <xdr:to>
      <xdr:col>24</xdr:col>
      <xdr:colOff>31750</xdr:colOff>
      <xdr:row>16</xdr:row>
      <xdr:rowOff>23586</xdr:rowOff>
    </xdr:to>
    <xdr:cxnSp macro="">
      <xdr:nvCxnSpPr>
        <xdr:cNvPr id="126" name="直線コネクタ 125"/>
        <xdr:cNvCxnSpPr/>
      </xdr:nvCxnSpPr>
      <xdr:spPr>
        <a:xfrm>
          <a:off x="15671800" y="2755900"/>
          <a:ext cx="838200" cy="10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21063</xdr:rowOff>
    </xdr:from>
    <xdr:ext cx="762000" cy="259045"/>
    <xdr:sp macro="" textlink="">
      <xdr:nvSpPr>
        <xdr:cNvPr id="127" name="物件費平均値テキスト"/>
        <xdr:cNvSpPr txBox="1"/>
      </xdr:nvSpPr>
      <xdr:spPr>
        <a:xfrm>
          <a:off x="16598900" y="2764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12700</xdr:rowOff>
    </xdr:from>
    <xdr:to>
      <xdr:col>22</xdr:col>
      <xdr:colOff>565150</xdr:colOff>
      <xdr:row>16</xdr:row>
      <xdr:rowOff>45357</xdr:rowOff>
    </xdr:to>
    <xdr:cxnSp macro="">
      <xdr:nvCxnSpPr>
        <xdr:cNvPr id="129" name="直線コネクタ 128"/>
        <xdr:cNvCxnSpPr/>
      </xdr:nvCxnSpPr>
      <xdr:spPr>
        <a:xfrm flipV="1">
          <a:off x="14782800" y="27559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45357</xdr:rowOff>
    </xdr:from>
    <xdr:to>
      <xdr:col>21</xdr:col>
      <xdr:colOff>361950</xdr:colOff>
      <xdr:row>17</xdr:row>
      <xdr:rowOff>135164</xdr:rowOff>
    </xdr:to>
    <xdr:cxnSp macro="">
      <xdr:nvCxnSpPr>
        <xdr:cNvPr id="132" name="直線コネクタ 131"/>
        <xdr:cNvCxnSpPr/>
      </xdr:nvCxnSpPr>
      <xdr:spPr>
        <a:xfrm flipV="1">
          <a:off x="13893800" y="2788557"/>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124279</xdr:rowOff>
    </xdr:from>
    <xdr:to>
      <xdr:col>20</xdr:col>
      <xdr:colOff>158750</xdr:colOff>
      <xdr:row>17</xdr:row>
      <xdr:rowOff>135164</xdr:rowOff>
    </xdr:to>
    <xdr:cxnSp macro="">
      <xdr:nvCxnSpPr>
        <xdr:cNvPr id="135" name="直線コネクタ 134"/>
        <xdr:cNvCxnSpPr/>
      </xdr:nvCxnSpPr>
      <xdr:spPr>
        <a:xfrm>
          <a:off x="13004800" y="3038929"/>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144236</xdr:rowOff>
    </xdr:from>
    <xdr:to>
      <xdr:col>24</xdr:col>
      <xdr:colOff>82550</xdr:colOff>
      <xdr:row>16</xdr:row>
      <xdr:rowOff>74386</xdr:rowOff>
    </xdr:to>
    <xdr:sp macro="" textlink="">
      <xdr:nvSpPr>
        <xdr:cNvPr id="145" name="円/楕円 144"/>
        <xdr:cNvSpPr/>
      </xdr:nvSpPr>
      <xdr:spPr>
        <a:xfrm>
          <a:off x="164592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160763</xdr:rowOff>
    </xdr:from>
    <xdr:ext cx="762000" cy="259045"/>
    <xdr:sp macro="" textlink="">
      <xdr:nvSpPr>
        <xdr:cNvPr id="146" name="物件費該当値テキスト"/>
        <xdr:cNvSpPr txBox="1"/>
      </xdr:nvSpPr>
      <xdr:spPr>
        <a:xfrm>
          <a:off x="16598900" y="2561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133350</xdr:rowOff>
    </xdr:from>
    <xdr:to>
      <xdr:col>22</xdr:col>
      <xdr:colOff>615950</xdr:colOff>
      <xdr:row>16</xdr:row>
      <xdr:rowOff>63500</xdr:rowOff>
    </xdr:to>
    <xdr:sp macro="" textlink="">
      <xdr:nvSpPr>
        <xdr:cNvPr id="147" name="円/楕円 146"/>
        <xdr:cNvSpPr/>
      </xdr:nvSpPr>
      <xdr:spPr>
        <a:xfrm>
          <a:off x="1562100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73677</xdr:rowOff>
    </xdr:from>
    <xdr:ext cx="736600" cy="259045"/>
    <xdr:sp macro="" textlink="">
      <xdr:nvSpPr>
        <xdr:cNvPr id="148" name="テキスト ボックス 147"/>
        <xdr:cNvSpPr txBox="1"/>
      </xdr:nvSpPr>
      <xdr:spPr>
        <a:xfrm>
          <a:off x="15290800" y="2473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166007</xdr:rowOff>
    </xdr:from>
    <xdr:to>
      <xdr:col>21</xdr:col>
      <xdr:colOff>412750</xdr:colOff>
      <xdr:row>16</xdr:row>
      <xdr:rowOff>96157</xdr:rowOff>
    </xdr:to>
    <xdr:sp macro="" textlink="">
      <xdr:nvSpPr>
        <xdr:cNvPr id="149" name="円/楕円 148"/>
        <xdr:cNvSpPr/>
      </xdr:nvSpPr>
      <xdr:spPr>
        <a:xfrm>
          <a:off x="14732000" y="273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80934</xdr:rowOff>
    </xdr:from>
    <xdr:ext cx="762000" cy="259045"/>
    <xdr:sp macro="" textlink="">
      <xdr:nvSpPr>
        <xdr:cNvPr id="150" name="テキスト ボックス 149"/>
        <xdr:cNvSpPr txBox="1"/>
      </xdr:nvSpPr>
      <xdr:spPr>
        <a:xfrm>
          <a:off x="14401800" y="282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84364</xdr:rowOff>
    </xdr:from>
    <xdr:to>
      <xdr:col>20</xdr:col>
      <xdr:colOff>209550</xdr:colOff>
      <xdr:row>18</xdr:row>
      <xdr:rowOff>14514</xdr:rowOff>
    </xdr:to>
    <xdr:sp macro="" textlink="">
      <xdr:nvSpPr>
        <xdr:cNvPr id="151" name="円/楕円 150"/>
        <xdr:cNvSpPr/>
      </xdr:nvSpPr>
      <xdr:spPr>
        <a:xfrm>
          <a:off x="13843000" y="2999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170741</xdr:rowOff>
    </xdr:from>
    <xdr:ext cx="762000" cy="259045"/>
    <xdr:sp macro="" textlink="">
      <xdr:nvSpPr>
        <xdr:cNvPr id="152" name="テキスト ボックス 151"/>
        <xdr:cNvSpPr txBox="1"/>
      </xdr:nvSpPr>
      <xdr:spPr>
        <a:xfrm>
          <a:off x="13512800" y="3085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73479</xdr:rowOff>
    </xdr:from>
    <xdr:to>
      <xdr:col>19</xdr:col>
      <xdr:colOff>6350</xdr:colOff>
      <xdr:row>18</xdr:row>
      <xdr:rowOff>3629</xdr:rowOff>
    </xdr:to>
    <xdr:sp macro="" textlink="">
      <xdr:nvSpPr>
        <xdr:cNvPr id="153" name="円/楕円 152"/>
        <xdr:cNvSpPr/>
      </xdr:nvSpPr>
      <xdr:spPr>
        <a:xfrm>
          <a:off x="12954000" y="29881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159856</xdr:rowOff>
    </xdr:from>
    <xdr:ext cx="762000" cy="259045"/>
    <xdr:sp macro="" textlink="">
      <xdr:nvSpPr>
        <xdr:cNvPr id="154" name="テキスト ボックス 153"/>
        <xdr:cNvSpPr txBox="1"/>
      </xdr:nvSpPr>
      <xdr:spPr>
        <a:xfrm>
          <a:off x="12623800" y="3074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灯油価格の高騰により、所得の低い高齢者世帯等を対象とした福祉灯油購入費助成事業１１百万円を実施したことにより、比率が０</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３ポイント増加となった。また、前年度と比較して生活保護費が２６百万円、福祉医療費が８百万円、介護・訓練等給付事業費が４百万円増えたことも要因として挙げられる。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上昇傾向に歯止めをかけるため、資格審査等の適正化や適切な支出に努める。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76200</xdr:rowOff>
    </xdr:from>
    <xdr:to>
      <xdr:col>7</xdr:col>
      <xdr:colOff>15875</xdr:colOff>
      <xdr:row>56</xdr:row>
      <xdr:rowOff>114300</xdr:rowOff>
    </xdr:to>
    <xdr:cxnSp macro="">
      <xdr:nvCxnSpPr>
        <xdr:cNvPr id="187" name="直線コネクタ 186"/>
        <xdr:cNvCxnSpPr/>
      </xdr:nvCxnSpPr>
      <xdr:spPr>
        <a:xfrm>
          <a:off x="3987800" y="96774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54627</xdr:rowOff>
    </xdr:from>
    <xdr:ext cx="762000" cy="259045"/>
    <xdr:sp macro="" textlink="">
      <xdr:nvSpPr>
        <xdr:cNvPr id="188" name="扶助費平均値テキスト"/>
        <xdr:cNvSpPr txBox="1"/>
      </xdr:nvSpPr>
      <xdr:spPr>
        <a:xfrm>
          <a:off x="4914900" y="9484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120650</xdr:rowOff>
    </xdr:from>
    <xdr:to>
      <xdr:col>5</xdr:col>
      <xdr:colOff>549275</xdr:colOff>
      <xdr:row>56</xdr:row>
      <xdr:rowOff>76200</xdr:rowOff>
    </xdr:to>
    <xdr:cxnSp macro="">
      <xdr:nvCxnSpPr>
        <xdr:cNvPr id="190" name="直線コネクタ 189"/>
        <xdr:cNvCxnSpPr/>
      </xdr:nvCxnSpPr>
      <xdr:spPr>
        <a:xfrm>
          <a:off x="3098800" y="95504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120650</xdr:rowOff>
    </xdr:from>
    <xdr:to>
      <xdr:col>4</xdr:col>
      <xdr:colOff>346075</xdr:colOff>
      <xdr:row>57</xdr:row>
      <xdr:rowOff>95250</xdr:rowOff>
    </xdr:to>
    <xdr:cxnSp macro="">
      <xdr:nvCxnSpPr>
        <xdr:cNvPr id="193" name="直線コネクタ 192"/>
        <xdr:cNvCxnSpPr/>
      </xdr:nvCxnSpPr>
      <xdr:spPr>
        <a:xfrm flipV="1">
          <a:off x="2209800" y="9550400"/>
          <a:ext cx="889000" cy="317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19050</xdr:rowOff>
    </xdr:from>
    <xdr:to>
      <xdr:col>3</xdr:col>
      <xdr:colOff>142875</xdr:colOff>
      <xdr:row>57</xdr:row>
      <xdr:rowOff>95250</xdr:rowOff>
    </xdr:to>
    <xdr:cxnSp macro="">
      <xdr:nvCxnSpPr>
        <xdr:cNvPr id="196" name="直線コネクタ 195"/>
        <xdr:cNvCxnSpPr/>
      </xdr:nvCxnSpPr>
      <xdr:spPr>
        <a:xfrm>
          <a:off x="1320800" y="9791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99077</xdr:rowOff>
    </xdr:from>
    <xdr:ext cx="762000" cy="259045"/>
    <xdr:sp macro="" textlink="">
      <xdr:nvSpPr>
        <xdr:cNvPr id="198" name="テキスト ボックス 197"/>
        <xdr:cNvSpPr txBox="1"/>
      </xdr:nvSpPr>
      <xdr:spPr>
        <a:xfrm>
          <a:off x="18288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73677</xdr:rowOff>
    </xdr:from>
    <xdr:ext cx="762000" cy="259045"/>
    <xdr:sp macro="" textlink="">
      <xdr:nvSpPr>
        <xdr:cNvPr id="200" name="テキスト ボックス 199"/>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56</xdr:row>
      <xdr:rowOff>63500</xdr:rowOff>
    </xdr:from>
    <xdr:to>
      <xdr:col>7</xdr:col>
      <xdr:colOff>66675</xdr:colOff>
      <xdr:row>56</xdr:row>
      <xdr:rowOff>165100</xdr:rowOff>
    </xdr:to>
    <xdr:sp macro="" textlink="">
      <xdr:nvSpPr>
        <xdr:cNvPr id="206" name="円/楕円 205"/>
        <xdr:cNvSpPr/>
      </xdr:nvSpPr>
      <xdr:spPr>
        <a:xfrm>
          <a:off x="4775200" y="966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35577</xdr:rowOff>
    </xdr:from>
    <xdr:ext cx="762000" cy="259045"/>
    <xdr:sp macro="" textlink="">
      <xdr:nvSpPr>
        <xdr:cNvPr id="207" name="扶助費該当値テキスト"/>
        <xdr:cNvSpPr txBox="1"/>
      </xdr:nvSpPr>
      <xdr:spPr>
        <a:xfrm>
          <a:off x="49149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25400</xdr:rowOff>
    </xdr:from>
    <xdr:to>
      <xdr:col>5</xdr:col>
      <xdr:colOff>600075</xdr:colOff>
      <xdr:row>56</xdr:row>
      <xdr:rowOff>127000</xdr:rowOff>
    </xdr:to>
    <xdr:sp macro="" textlink="">
      <xdr:nvSpPr>
        <xdr:cNvPr id="208" name="円/楕円 207"/>
        <xdr:cNvSpPr/>
      </xdr:nvSpPr>
      <xdr:spPr>
        <a:xfrm>
          <a:off x="3937000" y="962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137177</xdr:rowOff>
    </xdr:from>
    <xdr:ext cx="736600" cy="259045"/>
    <xdr:sp macro="" textlink="">
      <xdr:nvSpPr>
        <xdr:cNvPr id="209" name="テキスト ボックス 208"/>
        <xdr:cNvSpPr txBox="1"/>
      </xdr:nvSpPr>
      <xdr:spPr>
        <a:xfrm>
          <a:off x="3606800" y="9395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69850</xdr:rowOff>
    </xdr:from>
    <xdr:to>
      <xdr:col>4</xdr:col>
      <xdr:colOff>396875</xdr:colOff>
      <xdr:row>56</xdr:row>
      <xdr:rowOff>0</xdr:rowOff>
    </xdr:to>
    <xdr:sp macro="" textlink="">
      <xdr:nvSpPr>
        <xdr:cNvPr id="210" name="円/楕円 209"/>
        <xdr:cNvSpPr/>
      </xdr:nvSpPr>
      <xdr:spPr>
        <a:xfrm>
          <a:off x="3048000" y="949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10177</xdr:rowOff>
    </xdr:from>
    <xdr:ext cx="762000" cy="259045"/>
    <xdr:sp macro="" textlink="">
      <xdr:nvSpPr>
        <xdr:cNvPr id="211" name="テキスト ボックス 210"/>
        <xdr:cNvSpPr txBox="1"/>
      </xdr:nvSpPr>
      <xdr:spPr>
        <a:xfrm>
          <a:off x="2717800" y="926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44450</xdr:rowOff>
    </xdr:from>
    <xdr:to>
      <xdr:col>3</xdr:col>
      <xdr:colOff>193675</xdr:colOff>
      <xdr:row>57</xdr:row>
      <xdr:rowOff>146050</xdr:rowOff>
    </xdr:to>
    <xdr:sp macro="" textlink="">
      <xdr:nvSpPr>
        <xdr:cNvPr id="212" name="円/楕円 211"/>
        <xdr:cNvSpPr/>
      </xdr:nvSpPr>
      <xdr:spPr>
        <a:xfrm>
          <a:off x="2159000" y="9817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130827</xdr:rowOff>
    </xdr:from>
    <xdr:ext cx="762000" cy="259045"/>
    <xdr:sp macro="" textlink="">
      <xdr:nvSpPr>
        <xdr:cNvPr id="213" name="テキスト ボックス 212"/>
        <xdr:cNvSpPr txBox="1"/>
      </xdr:nvSpPr>
      <xdr:spPr>
        <a:xfrm>
          <a:off x="1828800" y="990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139700</xdr:rowOff>
    </xdr:from>
    <xdr:to>
      <xdr:col>1</xdr:col>
      <xdr:colOff>676275</xdr:colOff>
      <xdr:row>57</xdr:row>
      <xdr:rowOff>69850</xdr:rowOff>
    </xdr:to>
    <xdr:sp macro="" textlink="">
      <xdr:nvSpPr>
        <xdr:cNvPr id="214" name="円/楕円 213"/>
        <xdr:cNvSpPr/>
      </xdr:nvSpPr>
      <xdr:spPr>
        <a:xfrm>
          <a:off x="1270000" y="9740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54627</xdr:rowOff>
    </xdr:from>
    <xdr:ext cx="762000" cy="259045"/>
    <xdr:sp macro="" textlink="">
      <xdr:nvSpPr>
        <xdr:cNvPr id="215" name="テキスト ボックス 214"/>
        <xdr:cNvSpPr txBox="1"/>
      </xdr:nvSpPr>
      <xdr:spPr>
        <a:xfrm>
          <a:off x="9398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FF0000"/>
              </a:solidFill>
              <a:effectLst/>
              <a:uLnTx/>
              <a:uFillTx/>
              <a:latin typeface="ＭＳ Ｐゴシック"/>
              <a:ea typeface="+mn-ea"/>
              <a:cs typeface="+mn-cs"/>
            </a:rPr>
            <a:t>　</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前年度より０</a:t>
          </a:r>
          <a:r>
            <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５ポイント増加し、類似団体平均と比べて上回っている。</a:t>
          </a:r>
          <a:endParaRPr kumimoji="0"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　高齢化により、前年度と比較して介護保険事業会計への繰出金が２３百万円、後期高齢者医療事業会計への繰出金が２１百万円増えたことが要因として挙げられる。今後も高齢化により、繰出金の増加は避けられない状況にあるが、介護予防事業等を行い、伸び率の抑制に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12700</xdr:rowOff>
    </xdr:from>
    <xdr:to>
      <xdr:col>24</xdr:col>
      <xdr:colOff>31750</xdr:colOff>
      <xdr:row>58</xdr:row>
      <xdr:rowOff>50800</xdr:rowOff>
    </xdr:to>
    <xdr:cxnSp macro="">
      <xdr:nvCxnSpPr>
        <xdr:cNvPr id="248" name="直線コネクタ 247"/>
        <xdr:cNvCxnSpPr/>
      </xdr:nvCxnSpPr>
      <xdr:spPr>
        <a:xfrm>
          <a:off x="15671800" y="99568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12700</xdr:rowOff>
    </xdr:from>
    <xdr:to>
      <xdr:col>22</xdr:col>
      <xdr:colOff>565150</xdr:colOff>
      <xdr:row>58</xdr:row>
      <xdr:rowOff>20320</xdr:rowOff>
    </xdr:to>
    <xdr:cxnSp macro="">
      <xdr:nvCxnSpPr>
        <xdr:cNvPr id="251" name="直線コネクタ 250"/>
        <xdr:cNvCxnSpPr/>
      </xdr:nvCxnSpPr>
      <xdr:spPr>
        <a:xfrm flipV="1">
          <a:off x="14782800" y="995680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53" name="テキスト ボックス 252"/>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107950</xdr:rowOff>
    </xdr:from>
    <xdr:to>
      <xdr:col>21</xdr:col>
      <xdr:colOff>361950</xdr:colOff>
      <xdr:row>58</xdr:row>
      <xdr:rowOff>20320</xdr:rowOff>
    </xdr:to>
    <xdr:cxnSp macro="">
      <xdr:nvCxnSpPr>
        <xdr:cNvPr id="254" name="直線コネクタ 253"/>
        <xdr:cNvCxnSpPr/>
      </xdr:nvCxnSpPr>
      <xdr:spPr>
        <a:xfrm>
          <a:off x="13893800" y="98806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47007</xdr:rowOff>
    </xdr:from>
    <xdr:ext cx="762000" cy="259045"/>
    <xdr:sp macro="" textlink="">
      <xdr:nvSpPr>
        <xdr:cNvPr id="256" name="テキスト ボックス 255"/>
        <xdr:cNvSpPr txBox="1"/>
      </xdr:nvSpPr>
      <xdr:spPr>
        <a:xfrm>
          <a:off x="144018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107950</xdr:rowOff>
    </xdr:from>
    <xdr:to>
      <xdr:col>20</xdr:col>
      <xdr:colOff>158750</xdr:colOff>
      <xdr:row>57</xdr:row>
      <xdr:rowOff>146050</xdr:rowOff>
    </xdr:to>
    <xdr:cxnSp macro="">
      <xdr:nvCxnSpPr>
        <xdr:cNvPr id="257" name="直線コネクタ 256"/>
        <xdr:cNvCxnSpPr/>
      </xdr:nvCxnSpPr>
      <xdr:spPr>
        <a:xfrm flipV="1">
          <a:off x="13004800" y="9880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0</xdr:rowOff>
    </xdr:from>
    <xdr:to>
      <xdr:col>24</xdr:col>
      <xdr:colOff>82550</xdr:colOff>
      <xdr:row>58</xdr:row>
      <xdr:rowOff>101600</xdr:rowOff>
    </xdr:to>
    <xdr:sp macro="" textlink="">
      <xdr:nvSpPr>
        <xdr:cNvPr id="267" name="円/楕円 266"/>
        <xdr:cNvSpPr/>
      </xdr:nvSpPr>
      <xdr:spPr>
        <a:xfrm>
          <a:off x="16459200" y="9944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143527</xdr:rowOff>
    </xdr:from>
    <xdr:ext cx="762000" cy="259045"/>
    <xdr:sp macro="" textlink="">
      <xdr:nvSpPr>
        <xdr:cNvPr id="268" name="その他該当値テキスト"/>
        <xdr:cNvSpPr txBox="1"/>
      </xdr:nvSpPr>
      <xdr:spPr>
        <a:xfrm>
          <a:off x="165989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133350</xdr:rowOff>
    </xdr:from>
    <xdr:to>
      <xdr:col>22</xdr:col>
      <xdr:colOff>615950</xdr:colOff>
      <xdr:row>58</xdr:row>
      <xdr:rowOff>63500</xdr:rowOff>
    </xdr:to>
    <xdr:sp macro="" textlink="">
      <xdr:nvSpPr>
        <xdr:cNvPr id="269" name="円/楕円 268"/>
        <xdr:cNvSpPr/>
      </xdr:nvSpPr>
      <xdr:spPr>
        <a:xfrm>
          <a:off x="156210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48277</xdr:rowOff>
    </xdr:from>
    <xdr:ext cx="736600" cy="259045"/>
    <xdr:sp macro="" textlink="">
      <xdr:nvSpPr>
        <xdr:cNvPr id="270" name="テキスト ボックス 269"/>
        <xdr:cNvSpPr txBox="1"/>
      </xdr:nvSpPr>
      <xdr:spPr>
        <a:xfrm>
          <a:off x="15290800" y="999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140970</xdr:rowOff>
    </xdr:from>
    <xdr:to>
      <xdr:col>21</xdr:col>
      <xdr:colOff>412750</xdr:colOff>
      <xdr:row>58</xdr:row>
      <xdr:rowOff>71120</xdr:rowOff>
    </xdr:to>
    <xdr:sp macro="" textlink="">
      <xdr:nvSpPr>
        <xdr:cNvPr id="271" name="円/楕円 270"/>
        <xdr:cNvSpPr/>
      </xdr:nvSpPr>
      <xdr:spPr>
        <a:xfrm>
          <a:off x="14732000" y="991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55897</xdr:rowOff>
    </xdr:from>
    <xdr:ext cx="762000" cy="259045"/>
    <xdr:sp macro="" textlink="">
      <xdr:nvSpPr>
        <xdr:cNvPr id="272" name="テキスト ボックス 271"/>
        <xdr:cNvSpPr txBox="1"/>
      </xdr:nvSpPr>
      <xdr:spPr>
        <a:xfrm>
          <a:off x="14401800" y="999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57150</xdr:rowOff>
    </xdr:from>
    <xdr:to>
      <xdr:col>20</xdr:col>
      <xdr:colOff>209550</xdr:colOff>
      <xdr:row>57</xdr:row>
      <xdr:rowOff>158750</xdr:rowOff>
    </xdr:to>
    <xdr:sp macro="" textlink="">
      <xdr:nvSpPr>
        <xdr:cNvPr id="273" name="円/楕円 272"/>
        <xdr:cNvSpPr/>
      </xdr:nvSpPr>
      <xdr:spPr>
        <a:xfrm>
          <a:off x="13843000" y="982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143527</xdr:rowOff>
    </xdr:from>
    <xdr:ext cx="762000" cy="259045"/>
    <xdr:sp macro="" textlink="">
      <xdr:nvSpPr>
        <xdr:cNvPr id="274" name="テキスト ボックス 273"/>
        <xdr:cNvSpPr txBox="1"/>
      </xdr:nvSpPr>
      <xdr:spPr>
        <a:xfrm>
          <a:off x="13512800" y="991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95250</xdr:rowOff>
    </xdr:from>
    <xdr:to>
      <xdr:col>19</xdr:col>
      <xdr:colOff>6350</xdr:colOff>
      <xdr:row>58</xdr:row>
      <xdr:rowOff>25400</xdr:rowOff>
    </xdr:to>
    <xdr:sp macro="" textlink="">
      <xdr:nvSpPr>
        <xdr:cNvPr id="275" name="円/楕円 274"/>
        <xdr:cNvSpPr/>
      </xdr:nvSpPr>
      <xdr:spPr>
        <a:xfrm>
          <a:off x="12954000" y="986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10177</xdr:rowOff>
    </xdr:from>
    <xdr:ext cx="762000" cy="259045"/>
    <xdr:sp macro="" textlink="">
      <xdr:nvSpPr>
        <xdr:cNvPr id="276" name="テキスト ボックス 275"/>
        <xdr:cNvSpPr txBox="1"/>
      </xdr:nvSpPr>
      <xdr:spPr>
        <a:xfrm>
          <a:off x="12623800" y="995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横ばいで推移しており、類似団体平均とほぼ同数値となっている。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前年度と比較して育英会補助金が１００百万円減っている。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補助金については適時、事業の見直しを行い、交付にあたっては審査等の適正化や適切な支出に努める。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99568</xdr:rowOff>
    </xdr:from>
    <xdr:to>
      <xdr:col>24</xdr:col>
      <xdr:colOff>31750</xdr:colOff>
      <xdr:row>36</xdr:row>
      <xdr:rowOff>113284</xdr:rowOff>
    </xdr:to>
    <xdr:cxnSp macro="">
      <xdr:nvCxnSpPr>
        <xdr:cNvPr id="306" name="直線コネクタ 305"/>
        <xdr:cNvCxnSpPr/>
      </xdr:nvCxnSpPr>
      <xdr:spPr>
        <a:xfrm flipV="1">
          <a:off x="15671800" y="627176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15003</xdr:rowOff>
    </xdr:from>
    <xdr:ext cx="762000" cy="259045"/>
    <xdr:sp macro="" textlink="">
      <xdr:nvSpPr>
        <xdr:cNvPr id="307" name="補助費等平均値テキスト"/>
        <xdr:cNvSpPr txBox="1"/>
      </xdr:nvSpPr>
      <xdr:spPr>
        <a:xfrm>
          <a:off x="16598900" y="6015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81280</xdr:rowOff>
    </xdr:from>
    <xdr:to>
      <xdr:col>22</xdr:col>
      <xdr:colOff>565150</xdr:colOff>
      <xdr:row>36</xdr:row>
      <xdr:rowOff>113284</xdr:rowOff>
    </xdr:to>
    <xdr:cxnSp macro="">
      <xdr:nvCxnSpPr>
        <xdr:cNvPr id="309" name="直線コネクタ 308"/>
        <xdr:cNvCxnSpPr/>
      </xdr:nvCxnSpPr>
      <xdr:spPr>
        <a:xfrm>
          <a:off x="14782800" y="625348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114825</xdr:rowOff>
    </xdr:from>
    <xdr:ext cx="736600" cy="259045"/>
    <xdr:sp macro="" textlink="">
      <xdr:nvSpPr>
        <xdr:cNvPr id="311" name="テキスト ボックス 310"/>
        <xdr:cNvSpPr txBox="1"/>
      </xdr:nvSpPr>
      <xdr:spPr>
        <a:xfrm>
          <a:off x="15290800" y="59441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81280</xdr:rowOff>
    </xdr:from>
    <xdr:to>
      <xdr:col>21</xdr:col>
      <xdr:colOff>361950</xdr:colOff>
      <xdr:row>36</xdr:row>
      <xdr:rowOff>85852</xdr:rowOff>
    </xdr:to>
    <xdr:cxnSp macro="">
      <xdr:nvCxnSpPr>
        <xdr:cNvPr id="312" name="直線コネクタ 311"/>
        <xdr:cNvCxnSpPr/>
      </xdr:nvCxnSpPr>
      <xdr:spPr>
        <a:xfrm flipV="1">
          <a:off x="13893800" y="62534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114825</xdr:rowOff>
    </xdr:from>
    <xdr:ext cx="762000" cy="259045"/>
    <xdr:sp macro="" textlink="">
      <xdr:nvSpPr>
        <xdr:cNvPr id="314" name="テキスト ボックス 313"/>
        <xdr:cNvSpPr txBox="1"/>
      </xdr:nvSpPr>
      <xdr:spPr>
        <a:xfrm>
          <a:off x="14401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85852</xdr:rowOff>
    </xdr:from>
    <xdr:to>
      <xdr:col>20</xdr:col>
      <xdr:colOff>158750</xdr:colOff>
      <xdr:row>36</xdr:row>
      <xdr:rowOff>99568</xdr:rowOff>
    </xdr:to>
    <xdr:cxnSp macro="">
      <xdr:nvCxnSpPr>
        <xdr:cNvPr id="315" name="直線コネクタ 314"/>
        <xdr:cNvCxnSpPr/>
      </xdr:nvCxnSpPr>
      <xdr:spPr>
        <a:xfrm flipV="1">
          <a:off x="13004800" y="625805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114825</xdr:rowOff>
    </xdr:from>
    <xdr:ext cx="762000" cy="259045"/>
    <xdr:sp macro="" textlink="">
      <xdr:nvSpPr>
        <xdr:cNvPr id="317" name="テキスト ボックス 316"/>
        <xdr:cNvSpPr txBox="1"/>
      </xdr:nvSpPr>
      <xdr:spPr>
        <a:xfrm>
          <a:off x="13512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123969</xdr:rowOff>
    </xdr:from>
    <xdr:ext cx="762000" cy="259045"/>
    <xdr:sp macro="" textlink="">
      <xdr:nvSpPr>
        <xdr:cNvPr id="319" name="テキスト ボックス 318"/>
        <xdr:cNvSpPr txBox="1"/>
      </xdr:nvSpPr>
      <xdr:spPr>
        <a:xfrm>
          <a:off x="12623800" y="5953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48768</xdr:rowOff>
    </xdr:from>
    <xdr:to>
      <xdr:col>24</xdr:col>
      <xdr:colOff>82550</xdr:colOff>
      <xdr:row>36</xdr:row>
      <xdr:rowOff>150368</xdr:rowOff>
    </xdr:to>
    <xdr:sp macro="" textlink="">
      <xdr:nvSpPr>
        <xdr:cNvPr id="325" name="円/楕円 324"/>
        <xdr:cNvSpPr/>
      </xdr:nvSpPr>
      <xdr:spPr>
        <a:xfrm>
          <a:off x="164592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20845</xdr:rowOff>
    </xdr:from>
    <xdr:ext cx="762000" cy="259045"/>
    <xdr:sp macro="" textlink="">
      <xdr:nvSpPr>
        <xdr:cNvPr id="326" name="補助費等該当値テキスト"/>
        <xdr:cNvSpPr txBox="1"/>
      </xdr:nvSpPr>
      <xdr:spPr>
        <a:xfrm>
          <a:off x="16598900" y="6193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62484</xdr:rowOff>
    </xdr:from>
    <xdr:to>
      <xdr:col>22</xdr:col>
      <xdr:colOff>615950</xdr:colOff>
      <xdr:row>36</xdr:row>
      <xdr:rowOff>164084</xdr:rowOff>
    </xdr:to>
    <xdr:sp macro="" textlink="">
      <xdr:nvSpPr>
        <xdr:cNvPr id="327" name="円/楕円 326"/>
        <xdr:cNvSpPr/>
      </xdr:nvSpPr>
      <xdr:spPr>
        <a:xfrm>
          <a:off x="15621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148861</xdr:rowOff>
    </xdr:from>
    <xdr:ext cx="736600" cy="259045"/>
    <xdr:sp macro="" textlink="">
      <xdr:nvSpPr>
        <xdr:cNvPr id="328" name="テキスト ボックス 327"/>
        <xdr:cNvSpPr txBox="1"/>
      </xdr:nvSpPr>
      <xdr:spPr>
        <a:xfrm>
          <a:off x="15290800" y="6321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30480</xdr:rowOff>
    </xdr:from>
    <xdr:to>
      <xdr:col>21</xdr:col>
      <xdr:colOff>412750</xdr:colOff>
      <xdr:row>36</xdr:row>
      <xdr:rowOff>132080</xdr:rowOff>
    </xdr:to>
    <xdr:sp macro="" textlink="">
      <xdr:nvSpPr>
        <xdr:cNvPr id="329" name="円/楕円 328"/>
        <xdr:cNvSpPr/>
      </xdr:nvSpPr>
      <xdr:spPr>
        <a:xfrm>
          <a:off x="14732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30" name="テキスト ボックス 329"/>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35052</xdr:rowOff>
    </xdr:from>
    <xdr:to>
      <xdr:col>20</xdr:col>
      <xdr:colOff>209550</xdr:colOff>
      <xdr:row>36</xdr:row>
      <xdr:rowOff>136652</xdr:rowOff>
    </xdr:to>
    <xdr:sp macro="" textlink="">
      <xdr:nvSpPr>
        <xdr:cNvPr id="331" name="円/楕円 330"/>
        <xdr:cNvSpPr/>
      </xdr:nvSpPr>
      <xdr:spPr>
        <a:xfrm>
          <a:off x="13843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121429</xdr:rowOff>
    </xdr:from>
    <xdr:ext cx="762000" cy="259045"/>
    <xdr:sp macro="" textlink="">
      <xdr:nvSpPr>
        <xdr:cNvPr id="332" name="テキスト ボックス 331"/>
        <xdr:cNvSpPr txBox="1"/>
      </xdr:nvSpPr>
      <xdr:spPr>
        <a:xfrm>
          <a:off x="13512800" y="629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48768</xdr:rowOff>
    </xdr:from>
    <xdr:to>
      <xdr:col>19</xdr:col>
      <xdr:colOff>6350</xdr:colOff>
      <xdr:row>36</xdr:row>
      <xdr:rowOff>150368</xdr:rowOff>
    </xdr:to>
    <xdr:sp macro="" textlink="">
      <xdr:nvSpPr>
        <xdr:cNvPr id="333" name="円/楕円 332"/>
        <xdr:cNvSpPr/>
      </xdr:nvSpPr>
      <xdr:spPr>
        <a:xfrm>
          <a:off x="12954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135145</xdr:rowOff>
    </xdr:from>
    <xdr:ext cx="762000" cy="259045"/>
    <xdr:sp macro="" textlink="">
      <xdr:nvSpPr>
        <xdr:cNvPr id="334" name="テキスト ボックス 333"/>
        <xdr:cNvSpPr txBox="1"/>
      </xdr:nvSpPr>
      <xdr:spPr>
        <a:xfrm>
          <a:off x="12623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減少傾向にあり、類似団体平均と比べて下回っている。</a:t>
          </a: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その理由としては平成１７年３月の市町村合併後、投資的経費を抑制し、新規の地方債発行額を抑えてきたほか、収支全体を見ながら繰上償還を行うなど公債費の削減に努めてきたことによる。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しかし、平成２６年度以降は合併特例債などの償還に伴い、元利償還金が増加し、比率が上昇することが予想されるため、今後も事業実施の適正化を図り、財政の健全化に努める。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a:t>
          </a: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79375</xdr:rowOff>
    </xdr:from>
    <xdr:to>
      <xdr:col>7</xdr:col>
      <xdr:colOff>15875</xdr:colOff>
      <xdr:row>74</xdr:row>
      <xdr:rowOff>102235</xdr:rowOff>
    </xdr:to>
    <xdr:cxnSp macro="">
      <xdr:nvCxnSpPr>
        <xdr:cNvPr id="366" name="直線コネクタ 365"/>
        <xdr:cNvCxnSpPr/>
      </xdr:nvCxnSpPr>
      <xdr:spPr>
        <a:xfrm flipV="1">
          <a:off x="3987800" y="1276667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74</xdr:row>
      <xdr:rowOff>120667</xdr:rowOff>
    </xdr:from>
    <xdr:ext cx="762000" cy="259045"/>
    <xdr:sp macro="" textlink="">
      <xdr:nvSpPr>
        <xdr:cNvPr id="367" name="公債費平均値テキスト"/>
        <xdr:cNvSpPr txBox="1"/>
      </xdr:nvSpPr>
      <xdr:spPr>
        <a:xfrm>
          <a:off x="4914900" y="12807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102235</xdr:rowOff>
    </xdr:from>
    <xdr:to>
      <xdr:col>5</xdr:col>
      <xdr:colOff>549275</xdr:colOff>
      <xdr:row>74</xdr:row>
      <xdr:rowOff>123190</xdr:rowOff>
    </xdr:to>
    <xdr:cxnSp macro="">
      <xdr:nvCxnSpPr>
        <xdr:cNvPr id="369" name="直線コネクタ 368"/>
        <xdr:cNvCxnSpPr/>
      </xdr:nvCxnSpPr>
      <xdr:spPr>
        <a:xfrm flipV="1">
          <a:off x="3098800" y="12789535"/>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71137</xdr:rowOff>
    </xdr:from>
    <xdr:ext cx="736600" cy="259045"/>
    <xdr:sp macro="" textlink="">
      <xdr:nvSpPr>
        <xdr:cNvPr id="371" name="テキスト ボックス 370"/>
        <xdr:cNvSpPr txBox="1"/>
      </xdr:nvSpPr>
      <xdr:spPr>
        <a:xfrm>
          <a:off x="3606800" y="129298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123190</xdr:rowOff>
    </xdr:from>
    <xdr:to>
      <xdr:col>4</xdr:col>
      <xdr:colOff>346075</xdr:colOff>
      <xdr:row>74</xdr:row>
      <xdr:rowOff>132715</xdr:rowOff>
    </xdr:to>
    <xdr:cxnSp macro="">
      <xdr:nvCxnSpPr>
        <xdr:cNvPr id="372" name="直線コネクタ 371"/>
        <xdr:cNvCxnSpPr/>
      </xdr:nvCxnSpPr>
      <xdr:spPr>
        <a:xfrm flipV="1">
          <a:off x="2209800" y="1281049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76852</xdr:rowOff>
    </xdr:from>
    <xdr:ext cx="762000" cy="259045"/>
    <xdr:sp macro="" textlink="">
      <xdr:nvSpPr>
        <xdr:cNvPr id="374" name="テキスト ボックス 373"/>
        <xdr:cNvSpPr txBox="1"/>
      </xdr:nvSpPr>
      <xdr:spPr>
        <a:xfrm>
          <a:off x="2717800" y="12935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132715</xdr:rowOff>
    </xdr:from>
    <xdr:to>
      <xdr:col>3</xdr:col>
      <xdr:colOff>142875</xdr:colOff>
      <xdr:row>74</xdr:row>
      <xdr:rowOff>155575</xdr:rowOff>
    </xdr:to>
    <xdr:cxnSp macro="">
      <xdr:nvCxnSpPr>
        <xdr:cNvPr id="375" name="直線コネクタ 374"/>
        <xdr:cNvCxnSpPr/>
      </xdr:nvCxnSpPr>
      <xdr:spPr>
        <a:xfrm flipV="1">
          <a:off x="1320800" y="12820015"/>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74947</xdr:rowOff>
    </xdr:from>
    <xdr:ext cx="762000" cy="259045"/>
    <xdr:sp macro="" textlink="">
      <xdr:nvSpPr>
        <xdr:cNvPr id="377" name="テキスト ボックス 376"/>
        <xdr:cNvSpPr txBox="1"/>
      </xdr:nvSpPr>
      <xdr:spPr>
        <a:xfrm>
          <a:off x="1828800" y="12933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97807</xdr:rowOff>
    </xdr:from>
    <xdr:ext cx="762000" cy="259045"/>
    <xdr:sp macro="" textlink="">
      <xdr:nvSpPr>
        <xdr:cNvPr id="379" name="テキスト ボックス 378"/>
        <xdr:cNvSpPr txBox="1"/>
      </xdr:nvSpPr>
      <xdr:spPr>
        <a:xfrm>
          <a:off x="939800" y="1295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74</xdr:row>
      <xdr:rowOff>28575</xdr:rowOff>
    </xdr:from>
    <xdr:to>
      <xdr:col>7</xdr:col>
      <xdr:colOff>66675</xdr:colOff>
      <xdr:row>74</xdr:row>
      <xdr:rowOff>130175</xdr:rowOff>
    </xdr:to>
    <xdr:sp macro="" textlink="">
      <xdr:nvSpPr>
        <xdr:cNvPr id="385" name="円/楕円 384"/>
        <xdr:cNvSpPr/>
      </xdr:nvSpPr>
      <xdr:spPr>
        <a:xfrm>
          <a:off x="4775200" y="12715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108602</xdr:rowOff>
    </xdr:from>
    <xdr:ext cx="762000" cy="259045"/>
    <xdr:sp macro="" textlink="">
      <xdr:nvSpPr>
        <xdr:cNvPr id="386" name="公債費該当値テキスト"/>
        <xdr:cNvSpPr txBox="1"/>
      </xdr:nvSpPr>
      <xdr:spPr>
        <a:xfrm>
          <a:off x="4914900" y="12624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51435</xdr:rowOff>
    </xdr:from>
    <xdr:to>
      <xdr:col>5</xdr:col>
      <xdr:colOff>600075</xdr:colOff>
      <xdr:row>74</xdr:row>
      <xdr:rowOff>153035</xdr:rowOff>
    </xdr:to>
    <xdr:sp macro="" textlink="">
      <xdr:nvSpPr>
        <xdr:cNvPr id="387" name="円/楕円 386"/>
        <xdr:cNvSpPr/>
      </xdr:nvSpPr>
      <xdr:spPr>
        <a:xfrm>
          <a:off x="3937000" y="12738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163212</xdr:rowOff>
    </xdr:from>
    <xdr:ext cx="736600" cy="259045"/>
    <xdr:sp macro="" textlink="">
      <xdr:nvSpPr>
        <xdr:cNvPr id="388" name="テキスト ボックス 387"/>
        <xdr:cNvSpPr txBox="1"/>
      </xdr:nvSpPr>
      <xdr:spPr>
        <a:xfrm>
          <a:off x="3606800" y="12507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72390</xdr:rowOff>
    </xdr:from>
    <xdr:to>
      <xdr:col>4</xdr:col>
      <xdr:colOff>396875</xdr:colOff>
      <xdr:row>75</xdr:row>
      <xdr:rowOff>2540</xdr:rowOff>
    </xdr:to>
    <xdr:sp macro="" textlink="">
      <xdr:nvSpPr>
        <xdr:cNvPr id="389" name="円/楕円 388"/>
        <xdr:cNvSpPr/>
      </xdr:nvSpPr>
      <xdr:spPr>
        <a:xfrm>
          <a:off x="3048000" y="12759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12717</xdr:rowOff>
    </xdr:from>
    <xdr:ext cx="762000" cy="259045"/>
    <xdr:sp macro="" textlink="">
      <xdr:nvSpPr>
        <xdr:cNvPr id="390" name="テキスト ボックス 389"/>
        <xdr:cNvSpPr txBox="1"/>
      </xdr:nvSpPr>
      <xdr:spPr>
        <a:xfrm>
          <a:off x="2717800" y="12528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81915</xdr:rowOff>
    </xdr:from>
    <xdr:to>
      <xdr:col>3</xdr:col>
      <xdr:colOff>193675</xdr:colOff>
      <xdr:row>75</xdr:row>
      <xdr:rowOff>12065</xdr:rowOff>
    </xdr:to>
    <xdr:sp macro="" textlink="">
      <xdr:nvSpPr>
        <xdr:cNvPr id="391" name="円/楕円 390"/>
        <xdr:cNvSpPr/>
      </xdr:nvSpPr>
      <xdr:spPr>
        <a:xfrm>
          <a:off x="2159000" y="12769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22242</xdr:rowOff>
    </xdr:from>
    <xdr:ext cx="762000" cy="259045"/>
    <xdr:sp macro="" textlink="">
      <xdr:nvSpPr>
        <xdr:cNvPr id="392" name="テキスト ボックス 391"/>
        <xdr:cNvSpPr txBox="1"/>
      </xdr:nvSpPr>
      <xdr:spPr>
        <a:xfrm>
          <a:off x="1828800" y="12538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104775</xdr:rowOff>
    </xdr:from>
    <xdr:to>
      <xdr:col>1</xdr:col>
      <xdr:colOff>676275</xdr:colOff>
      <xdr:row>75</xdr:row>
      <xdr:rowOff>34925</xdr:rowOff>
    </xdr:to>
    <xdr:sp macro="" textlink="">
      <xdr:nvSpPr>
        <xdr:cNvPr id="393" name="円/楕円 392"/>
        <xdr:cNvSpPr/>
      </xdr:nvSpPr>
      <xdr:spPr>
        <a:xfrm>
          <a:off x="1270000" y="12792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45102</xdr:rowOff>
    </xdr:from>
    <xdr:ext cx="762000" cy="259045"/>
    <xdr:sp macro="" textlink="">
      <xdr:nvSpPr>
        <xdr:cNvPr id="394" name="テキスト ボックス 393"/>
        <xdr:cNvSpPr txBox="1"/>
      </xdr:nvSpPr>
      <xdr:spPr>
        <a:xfrm>
          <a:off x="939800" y="12560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秋田県平均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200" b="0" i="0" u="none" strike="noStrike" kern="0" cap="none" spc="0" normalizeH="0" baseline="0" noProof="0">
              <a:ln>
                <a:noFill/>
              </a:ln>
              <a:solidFill>
                <a:srgbClr val="000000"/>
              </a:solidFill>
              <a:effectLst/>
              <a:uLnTx/>
              <a:uFillTx/>
              <a:latin typeface="+mn-ea"/>
              <a:ea typeface="+mn-ea"/>
              <a:cs typeface="+mn-cs"/>
            </a:rPr>
            <a:t>前年度と同数となったが、類似団体平均と比べて上回っている。</a:t>
          </a:r>
          <a:endParaRPr kumimoji="0" lang="en-US" altLang="ja-JP" sz="12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mn-ea"/>
              <a:ea typeface="+mn-ea"/>
              <a:cs typeface="+mn-cs"/>
            </a:rPr>
            <a:t>　前年度より生活保護費等の増により扶助費が０</a:t>
          </a:r>
          <a:r>
            <a:rPr kumimoji="0" lang="en-US" altLang="ja-JP" sz="1200" b="0" i="0" u="none" strike="noStrike" kern="0" cap="none" spc="0" normalizeH="0" baseline="0" noProof="0">
              <a:ln>
                <a:noFill/>
              </a:ln>
              <a:solidFill>
                <a:srgbClr val="000000"/>
              </a:solidFill>
              <a:effectLst/>
              <a:uLnTx/>
              <a:uFillTx/>
              <a:latin typeface="+mn-ea"/>
              <a:ea typeface="+mn-ea"/>
              <a:cs typeface="+mn-cs"/>
            </a:rPr>
            <a:t>.</a:t>
          </a:r>
          <a:r>
            <a:rPr kumimoji="0" lang="ja-JP" altLang="en-US" sz="1200" b="0" i="0" u="none" strike="noStrike" kern="0" cap="none" spc="0" normalizeH="0" baseline="0" noProof="0">
              <a:ln>
                <a:noFill/>
              </a:ln>
              <a:solidFill>
                <a:srgbClr val="000000"/>
              </a:solidFill>
              <a:effectLst/>
              <a:uLnTx/>
              <a:uFillTx/>
              <a:latin typeface="+mn-ea"/>
              <a:ea typeface="+mn-ea"/>
              <a:cs typeface="+mn-cs"/>
            </a:rPr>
            <a:t>３ポイント、介護保険事業会計への繰出金の増により繰出金が０</a:t>
          </a:r>
          <a:r>
            <a:rPr kumimoji="0" lang="en-US" altLang="ja-JP" sz="1200" b="0" i="0" u="none" strike="noStrike" kern="0" cap="none" spc="0" normalizeH="0" baseline="0" noProof="0">
              <a:ln>
                <a:noFill/>
              </a:ln>
              <a:solidFill>
                <a:srgbClr val="000000"/>
              </a:solidFill>
              <a:effectLst/>
              <a:uLnTx/>
              <a:uFillTx/>
              <a:latin typeface="+mn-ea"/>
              <a:ea typeface="+mn-ea"/>
              <a:cs typeface="+mn-cs"/>
            </a:rPr>
            <a:t>.</a:t>
          </a:r>
          <a:r>
            <a:rPr kumimoji="0" lang="ja-JP" altLang="en-US" sz="1200" b="0" i="0" u="none" strike="noStrike" kern="0" cap="none" spc="0" normalizeH="0" baseline="0" noProof="0">
              <a:ln>
                <a:noFill/>
              </a:ln>
              <a:solidFill>
                <a:srgbClr val="000000"/>
              </a:solidFill>
              <a:effectLst/>
              <a:uLnTx/>
              <a:uFillTx/>
              <a:latin typeface="+mn-ea"/>
              <a:ea typeface="+mn-ea"/>
              <a:cs typeface="+mn-cs"/>
            </a:rPr>
            <a:t>２ポイント増加となったが、人件費が０</a:t>
          </a:r>
          <a:r>
            <a:rPr kumimoji="0" lang="en-US" altLang="ja-JP" sz="1200" b="0" i="0" u="none" strike="noStrike" kern="0" cap="none" spc="0" normalizeH="0" baseline="0" noProof="0">
              <a:ln>
                <a:noFill/>
              </a:ln>
              <a:solidFill>
                <a:srgbClr val="000000"/>
              </a:solidFill>
              <a:effectLst/>
              <a:uLnTx/>
              <a:uFillTx/>
              <a:latin typeface="+mn-ea"/>
              <a:ea typeface="+mn-ea"/>
              <a:cs typeface="+mn-cs"/>
            </a:rPr>
            <a:t>.</a:t>
          </a:r>
          <a:r>
            <a:rPr kumimoji="0" lang="ja-JP" altLang="en-US" sz="1200" b="0" i="0" u="none" strike="noStrike" kern="0" cap="none" spc="0" normalizeH="0" baseline="0" noProof="0">
              <a:ln>
                <a:noFill/>
              </a:ln>
              <a:solidFill>
                <a:srgbClr val="000000"/>
              </a:solidFill>
              <a:effectLst/>
              <a:uLnTx/>
              <a:uFillTx/>
              <a:latin typeface="+mn-ea"/>
              <a:ea typeface="+mn-ea"/>
              <a:cs typeface="+mn-cs"/>
            </a:rPr>
            <a:t>６ポイント減少し、同数となった。</a:t>
          </a:r>
          <a:endParaRPr kumimoji="0" lang="en-US" altLang="ja-JP" sz="1200" b="0" i="0" u="none" strike="noStrike" kern="0" cap="none" spc="0" normalizeH="0" baseline="0" noProof="0">
            <a:ln>
              <a:noFill/>
            </a:ln>
            <a:solidFill>
              <a:srgbClr val="000000"/>
            </a:solidFill>
            <a:effectLst/>
            <a:uLnTx/>
            <a:uFillTx/>
            <a:latin typeface="+mn-ea"/>
            <a:ea typeface="+mn-ea"/>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200" b="0" i="0" u="none" strike="noStrike" kern="0" cap="none" spc="0" normalizeH="0" baseline="0" noProof="0">
              <a:ln>
                <a:noFill/>
              </a:ln>
              <a:solidFill>
                <a:srgbClr val="000000"/>
              </a:solidFill>
              <a:effectLst/>
              <a:uLnTx/>
              <a:uFillTx/>
              <a:latin typeface="+mn-ea"/>
              <a:ea typeface="+mn-ea"/>
              <a:cs typeface="+mn-cs"/>
            </a:rPr>
            <a:t>　しかし、人件費や繰出金が類似団体平均と比べて上回っており、今後も職員数の削減など行政改革への取り組みを通じて、人件費の削減に努めるとともに、事業の選別、事務の効率化により、経常経費の抑制に努める。</a:t>
          </a: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85089</xdr:rowOff>
    </xdr:from>
    <xdr:to>
      <xdr:col>24</xdr:col>
      <xdr:colOff>31750</xdr:colOff>
      <xdr:row>78</xdr:row>
      <xdr:rowOff>85089</xdr:rowOff>
    </xdr:to>
    <xdr:cxnSp macro="">
      <xdr:nvCxnSpPr>
        <xdr:cNvPr id="427" name="直線コネクタ 426"/>
        <xdr:cNvCxnSpPr/>
      </xdr:nvCxnSpPr>
      <xdr:spPr>
        <a:xfrm>
          <a:off x="15671800" y="1345818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165116</xdr:rowOff>
    </xdr:from>
    <xdr:ext cx="762000" cy="259045"/>
    <xdr:sp macro="" textlink="">
      <xdr:nvSpPr>
        <xdr:cNvPr id="428" name="公債費以外平均値テキスト"/>
        <xdr:cNvSpPr txBox="1"/>
      </xdr:nvSpPr>
      <xdr:spPr>
        <a:xfrm>
          <a:off x="16598900" y="13023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24130</xdr:rowOff>
    </xdr:from>
    <xdr:to>
      <xdr:col>22</xdr:col>
      <xdr:colOff>565150</xdr:colOff>
      <xdr:row>78</xdr:row>
      <xdr:rowOff>85089</xdr:rowOff>
    </xdr:to>
    <xdr:cxnSp macro="">
      <xdr:nvCxnSpPr>
        <xdr:cNvPr id="430" name="直線コネクタ 429"/>
        <xdr:cNvCxnSpPr/>
      </xdr:nvCxnSpPr>
      <xdr:spPr>
        <a:xfrm>
          <a:off x="14782800" y="13397230"/>
          <a:ext cx="889000" cy="6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107966</xdr:rowOff>
    </xdr:from>
    <xdr:ext cx="736600" cy="259045"/>
    <xdr:sp macro="" textlink="">
      <xdr:nvSpPr>
        <xdr:cNvPr id="432" name="テキスト ボックス 431"/>
        <xdr:cNvSpPr txBox="1"/>
      </xdr:nvSpPr>
      <xdr:spPr>
        <a:xfrm>
          <a:off x="15290800" y="129667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8889</xdr:rowOff>
    </xdr:from>
    <xdr:to>
      <xdr:col>21</xdr:col>
      <xdr:colOff>361950</xdr:colOff>
      <xdr:row>78</xdr:row>
      <xdr:rowOff>24130</xdr:rowOff>
    </xdr:to>
    <xdr:cxnSp macro="">
      <xdr:nvCxnSpPr>
        <xdr:cNvPr id="433" name="直線コネクタ 432"/>
        <xdr:cNvCxnSpPr/>
      </xdr:nvCxnSpPr>
      <xdr:spPr>
        <a:xfrm>
          <a:off x="13893800" y="13381989"/>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73677</xdr:rowOff>
    </xdr:from>
    <xdr:ext cx="762000" cy="259045"/>
    <xdr:sp macro="" textlink="">
      <xdr:nvSpPr>
        <xdr:cNvPr id="435" name="テキスト ボックス 434"/>
        <xdr:cNvSpPr txBox="1"/>
      </xdr:nvSpPr>
      <xdr:spPr>
        <a:xfrm>
          <a:off x="14401800" y="1293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78</xdr:row>
      <xdr:rowOff>8889</xdr:rowOff>
    </xdr:from>
    <xdr:to>
      <xdr:col>20</xdr:col>
      <xdr:colOff>158750</xdr:colOff>
      <xdr:row>78</xdr:row>
      <xdr:rowOff>88900</xdr:rowOff>
    </xdr:to>
    <xdr:cxnSp macro="">
      <xdr:nvCxnSpPr>
        <xdr:cNvPr id="436" name="直線コネクタ 435"/>
        <xdr:cNvCxnSpPr/>
      </xdr:nvCxnSpPr>
      <xdr:spPr>
        <a:xfrm flipV="1">
          <a:off x="13004800" y="1338198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165117</xdr:rowOff>
    </xdr:from>
    <xdr:ext cx="762000" cy="259045"/>
    <xdr:sp macro="" textlink="">
      <xdr:nvSpPr>
        <xdr:cNvPr id="438" name="テキスト ボックス 437"/>
        <xdr:cNvSpPr txBox="1"/>
      </xdr:nvSpPr>
      <xdr:spPr>
        <a:xfrm>
          <a:off x="13512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104157</xdr:rowOff>
    </xdr:from>
    <xdr:ext cx="762000" cy="259045"/>
    <xdr:sp macro="" textlink="">
      <xdr:nvSpPr>
        <xdr:cNvPr id="440" name="テキスト ボックス 439"/>
        <xdr:cNvSpPr txBox="1"/>
      </xdr:nvSpPr>
      <xdr:spPr>
        <a:xfrm>
          <a:off x="1262380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34289</xdr:rowOff>
    </xdr:from>
    <xdr:to>
      <xdr:col>24</xdr:col>
      <xdr:colOff>82550</xdr:colOff>
      <xdr:row>78</xdr:row>
      <xdr:rowOff>135889</xdr:rowOff>
    </xdr:to>
    <xdr:sp macro="" textlink="">
      <xdr:nvSpPr>
        <xdr:cNvPr id="446" name="円/楕円 445"/>
        <xdr:cNvSpPr/>
      </xdr:nvSpPr>
      <xdr:spPr>
        <a:xfrm>
          <a:off x="16459200" y="1340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6366</xdr:rowOff>
    </xdr:from>
    <xdr:ext cx="762000" cy="259045"/>
    <xdr:sp macro="" textlink="">
      <xdr:nvSpPr>
        <xdr:cNvPr id="447" name="公債費以外該当値テキスト"/>
        <xdr:cNvSpPr txBox="1"/>
      </xdr:nvSpPr>
      <xdr:spPr>
        <a:xfrm>
          <a:off x="16598900" y="13379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34289</xdr:rowOff>
    </xdr:from>
    <xdr:to>
      <xdr:col>22</xdr:col>
      <xdr:colOff>615950</xdr:colOff>
      <xdr:row>78</xdr:row>
      <xdr:rowOff>135889</xdr:rowOff>
    </xdr:to>
    <xdr:sp macro="" textlink="">
      <xdr:nvSpPr>
        <xdr:cNvPr id="448" name="円/楕円 447"/>
        <xdr:cNvSpPr/>
      </xdr:nvSpPr>
      <xdr:spPr>
        <a:xfrm>
          <a:off x="15621000" y="1340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120666</xdr:rowOff>
    </xdr:from>
    <xdr:ext cx="736600" cy="259045"/>
    <xdr:sp macro="" textlink="">
      <xdr:nvSpPr>
        <xdr:cNvPr id="449" name="テキスト ボックス 448"/>
        <xdr:cNvSpPr txBox="1"/>
      </xdr:nvSpPr>
      <xdr:spPr>
        <a:xfrm>
          <a:off x="15290800" y="134937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74.9</a:t>
          </a:r>
          <a:endParaRPr kumimoji="1" lang="ja-JP" altLang="en-US" sz="1000" b="1">
            <a:solidFill>
              <a:srgbClr val="FF0000"/>
            </a:solidFill>
            <a:latin typeface="ＭＳ Ｐゴシック"/>
          </a:endParaRPr>
        </a:p>
      </xdr:txBody>
    </xdr:sp>
    <xdr:clientData/>
  </xdr:oneCellAnchor>
  <xdr:twoCellAnchor>
    <xdr:from>
      <xdr:col>21</xdr:col>
      <xdr:colOff>311150</xdr:colOff>
      <xdr:row>77</xdr:row>
      <xdr:rowOff>144780</xdr:rowOff>
    </xdr:from>
    <xdr:to>
      <xdr:col>21</xdr:col>
      <xdr:colOff>412750</xdr:colOff>
      <xdr:row>78</xdr:row>
      <xdr:rowOff>74930</xdr:rowOff>
    </xdr:to>
    <xdr:sp macro="" textlink="">
      <xdr:nvSpPr>
        <xdr:cNvPr id="450" name="円/楕円 449"/>
        <xdr:cNvSpPr/>
      </xdr:nvSpPr>
      <xdr:spPr>
        <a:xfrm>
          <a:off x="14732000" y="13346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59707</xdr:rowOff>
    </xdr:from>
    <xdr:ext cx="762000" cy="259045"/>
    <xdr:sp macro="" textlink="">
      <xdr:nvSpPr>
        <xdr:cNvPr id="451" name="テキスト ボックス 450"/>
        <xdr:cNvSpPr txBox="1"/>
      </xdr:nvSpPr>
      <xdr:spPr>
        <a:xfrm>
          <a:off x="14401800" y="13432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129539</xdr:rowOff>
    </xdr:from>
    <xdr:to>
      <xdr:col>20</xdr:col>
      <xdr:colOff>209550</xdr:colOff>
      <xdr:row>78</xdr:row>
      <xdr:rowOff>59689</xdr:rowOff>
    </xdr:to>
    <xdr:sp macro="" textlink="">
      <xdr:nvSpPr>
        <xdr:cNvPr id="452" name="円/楕円 451"/>
        <xdr:cNvSpPr/>
      </xdr:nvSpPr>
      <xdr:spPr>
        <a:xfrm>
          <a:off x="13843000" y="1333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44466</xdr:rowOff>
    </xdr:from>
    <xdr:ext cx="762000" cy="259045"/>
    <xdr:sp macro="" textlink="">
      <xdr:nvSpPr>
        <xdr:cNvPr id="453" name="テキスト ボックス 452"/>
        <xdr:cNvSpPr txBox="1"/>
      </xdr:nvSpPr>
      <xdr:spPr>
        <a:xfrm>
          <a:off x="13512800" y="13417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72.9</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38100</xdr:rowOff>
    </xdr:from>
    <xdr:to>
      <xdr:col>19</xdr:col>
      <xdr:colOff>6350</xdr:colOff>
      <xdr:row>78</xdr:row>
      <xdr:rowOff>139700</xdr:rowOff>
    </xdr:to>
    <xdr:sp macro="" textlink="">
      <xdr:nvSpPr>
        <xdr:cNvPr id="454" name="円/楕円 453"/>
        <xdr:cNvSpPr/>
      </xdr:nvSpPr>
      <xdr:spPr>
        <a:xfrm>
          <a:off x="12954000" y="1341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124477</xdr:rowOff>
    </xdr:from>
    <xdr:ext cx="762000" cy="259045"/>
    <xdr:sp macro="" textlink="">
      <xdr:nvSpPr>
        <xdr:cNvPr id="455" name="テキスト ボックス 454"/>
        <xdr:cNvSpPr txBox="1"/>
      </xdr:nvSpPr>
      <xdr:spPr>
        <a:xfrm>
          <a:off x="12623800" y="1349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秋田県潟上市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110477</xdr:rowOff>
    </xdr:from>
    <xdr:to>
      <xdr:col>4</xdr:col>
      <xdr:colOff>1117600</xdr:colOff>
      <xdr:row>17</xdr:row>
      <xdr:rowOff>113944</xdr:rowOff>
    </xdr:to>
    <xdr:cxnSp macro="">
      <xdr:nvCxnSpPr>
        <xdr:cNvPr id="50" name="直線コネクタ 49"/>
        <xdr:cNvCxnSpPr/>
      </xdr:nvCxnSpPr>
      <xdr:spPr bwMode="auto">
        <a:xfrm>
          <a:off x="5003800" y="3072752"/>
          <a:ext cx="647700" cy="34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98721</xdr:rowOff>
    </xdr:from>
    <xdr:ext cx="762000" cy="259045"/>
    <xdr:sp macro="" textlink="">
      <xdr:nvSpPr>
        <xdr:cNvPr id="51" name="人口1人当たり決算額の推移平均値テキスト130"/>
        <xdr:cNvSpPr txBox="1"/>
      </xdr:nvSpPr>
      <xdr:spPr>
        <a:xfrm>
          <a:off x="5740400" y="30609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90195</xdr:rowOff>
    </xdr:from>
    <xdr:to>
      <xdr:col>4</xdr:col>
      <xdr:colOff>469900</xdr:colOff>
      <xdr:row>17</xdr:row>
      <xdr:rowOff>110477</xdr:rowOff>
    </xdr:to>
    <xdr:cxnSp macro="">
      <xdr:nvCxnSpPr>
        <xdr:cNvPr id="53" name="直線コネクタ 52"/>
        <xdr:cNvCxnSpPr/>
      </xdr:nvCxnSpPr>
      <xdr:spPr bwMode="auto">
        <a:xfrm>
          <a:off x="4305300" y="3052470"/>
          <a:ext cx="698500" cy="202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90195</xdr:rowOff>
    </xdr:from>
    <xdr:to>
      <xdr:col>3</xdr:col>
      <xdr:colOff>904875</xdr:colOff>
      <xdr:row>18</xdr:row>
      <xdr:rowOff>38684</xdr:rowOff>
    </xdr:to>
    <xdr:cxnSp macro="">
      <xdr:nvCxnSpPr>
        <xdr:cNvPr id="56" name="直線コネクタ 55"/>
        <xdr:cNvCxnSpPr/>
      </xdr:nvCxnSpPr>
      <xdr:spPr bwMode="auto">
        <a:xfrm flipV="1">
          <a:off x="3606800" y="3052470"/>
          <a:ext cx="698500" cy="1199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6972</xdr:rowOff>
    </xdr:from>
    <xdr:to>
      <xdr:col>3</xdr:col>
      <xdr:colOff>206375</xdr:colOff>
      <xdr:row>18</xdr:row>
      <xdr:rowOff>38684</xdr:rowOff>
    </xdr:to>
    <xdr:cxnSp macro="">
      <xdr:nvCxnSpPr>
        <xdr:cNvPr id="59" name="直線コネクタ 58"/>
        <xdr:cNvCxnSpPr/>
      </xdr:nvCxnSpPr>
      <xdr:spPr bwMode="auto">
        <a:xfrm>
          <a:off x="2908300" y="3140697"/>
          <a:ext cx="698500" cy="317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1719</xdr:rowOff>
    </xdr:from>
    <xdr:ext cx="762000" cy="259045"/>
    <xdr:sp macro="" textlink="">
      <xdr:nvSpPr>
        <xdr:cNvPr id="61" name="テキスト ボックス 60"/>
        <xdr:cNvSpPr txBox="1"/>
      </xdr:nvSpPr>
      <xdr:spPr>
        <a:xfrm>
          <a:off x="3225800" y="2792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5757</xdr:rowOff>
    </xdr:from>
    <xdr:ext cx="762000" cy="259045"/>
    <xdr:sp macro="" textlink="">
      <xdr:nvSpPr>
        <xdr:cNvPr id="63" name="テキスト ボックス 62"/>
        <xdr:cNvSpPr txBox="1"/>
      </xdr:nvSpPr>
      <xdr:spPr>
        <a:xfrm>
          <a:off x="2527300" y="2796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63144</xdr:rowOff>
    </xdr:from>
    <xdr:to>
      <xdr:col>5</xdr:col>
      <xdr:colOff>34925</xdr:colOff>
      <xdr:row>17</xdr:row>
      <xdr:rowOff>164744</xdr:rowOff>
    </xdr:to>
    <xdr:sp macro="" textlink="">
      <xdr:nvSpPr>
        <xdr:cNvPr id="69" name="円/楕円 68"/>
        <xdr:cNvSpPr/>
      </xdr:nvSpPr>
      <xdr:spPr bwMode="auto">
        <a:xfrm>
          <a:off x="5600700" y="30254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79671</xdr:rowOff>
    </xdr:from>
    <xdr:ext cx="762000" cy="259045"/>
    <xdr:sp macro="" textlink="">
      <xdr:nvSpPr>
        <xdr:cNvPr id="70" name="人口1人当たり決算額の推移該当値テキスト130"/>
        <xdr:cNvSpPr txBox="1"/>
      </xdr:nvSpPr>
      <xdr:spPr>
        <a:xfrm>
          <a:off x="5740400" y="2870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97,778</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59677</xdr:rowOff>
    </xdr:from>
    <xdr:to>
      <xdr:col>4</xdr:col>
      <xdr:colOff>520700</xdr:colOff>
      <xdr:row>17</xdr:row>
      <xdr:rowOff>161277</xdr:rowOff>
    </xdr:to>
    <xdr:sp macro="" textlink="">
      <xdr:nvSpPr>
        <xdr:cNvPr id="71" name="円/楕円 70"/>
        <xdr:cNvSpPr/>
      </xdr:nvSpPr>
      <xdr:spPr bwMode="auto">
        <a:xfrm>
          <a:off x="4953000" y="30219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xdr:rowOff>
    </xdr:from>
    <xdr:ext cx="736600" cy="259045"/>
    <xdr:sp macro="" textlink="">
      <xdr:nvSpPr>
        <xdr:cNvPr id="72" name="テキスト ボックス 71"/>
        <xdr:cNvSpPr txBox="1"/>
      </xdr:nvSpPr>
      <xdr:spPr>
        <a:xfrm>
          <a:off x="4622800" y="27908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98,051</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39395</xdr:rowOff>
    </xdr:from>
    <xdr:to>
      <xdr:col>3</xdr:col>
      <xdr:colOff>955675</xdr:colOff>
      <xdr:row>17</xdr:row>
      <xdr:rowOff>140995</xdr:rowOff>
    </xdr:to>
    <xdr:sp macro="" textlink="">
      <xdr:nvSpPr>
        <xdr:cNvPr id="73" name="円/楕円 72"/>
        <xdr:cNvSpPr/>
      </xdr:nvSpPr>
      <xdr:spPr bwMode="auto">
        <a:xfrm>
          <a:off x="4254500" y="3001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151172</xdr:rowOff>
    </xdr:from>
    <xdr:ext cx="762000" cy="259045"/>
    <xdr:sp macro="" textlink="">
      <xdr:nvSpPr>
        <xdr:cNvPr id="74" name="テキスト ボックス 73"/>
        <xdr:cNvSpPr txBox="1"/>
      </xdr:nvSpPr>
      <xdr:spPr>
        <a:xfrm>
          <a:off x="3924300" y="2770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99,648</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159334</xdr:rowOff>
    </xdr:from>
    <xdr:to>
      <xdr:col>3</xdr:col>
      <xdr:colOff>257175</xdr:colOff>
      <xdr:row>18</xdr:row>
      <xdr:rowOff>89484</xdr:rowOff>
    </xdr:to>
    <xdr:sp macro="" textlink="">
      <xdr:nvSpPr>
        <xdr:cNvPr id="75" name="円/楕円 74"/>
        <xdr:cNvSpPr/>
      </xdr:nvSpPr>
      <xdr:spPr bwMode="auto">
        <a:xfrm>
          <a:off x="3556000" y="31216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74261</xdr:rowOff>
    </xdr:from>
    <xdr:ext cx="762000" cy="259045"/>
    <xdr:sp macro="" textlink="">
      <xdr:nvSpPr>
        <xdr:cNvPr id="76" name="テキスト ボックス 75"/>
        <xdr:cNvSpPr txBox="1"/>
      </xdr:nvSpPr>
      <xdr:spPr>
        <a:xfrm>
          <a:off x="3225800" y="32079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90,204</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127622</xdr:rowOff>
    </xdr:from>
    <xdr:to>
      <xdr:col>2</xdr:col>
      <xdr:colOff>692150</xdr:colOff>
      <xdr:row>18</xdr:row>
      <xdr:rowOff>57772</xdr:rowOff>
    </xdr:to>
    <xdr:sp macro="" textlink="">
      <xdr:nvSpPr>
        <xdr:cNvPr id="77" name="円/楕円 76"/>
        <xdr:cNvSpPr/>
      </xdr:nvSpPr>
      <xdr:spPr bwMode="auto">
        <a:xfrm>
          <a:off x="2857500" y="30898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42549</xdr:rowOff>
    </xdr:from>
    <xdr:ext cx="762000" cy="259045"/>
    <xdr:sp macro="" textlink="">
      <xdr:nvSpPr>
        <xdr:cNvPr id="78" name="テキスト ボックス 77"/>
        <xdr:cNvSpPr txBox="1"/>
      </xdr:nvSpPr>
      <xdr:spPr>
        <a:xfrm>
          <a:off x="2527300" y="3176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92,701</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38</xdr:row>
      <xdr:rowOff>2208</xdr:rowOff>
    </xdr:from>
    <xdr:to>
      <xdr:col>4</xdr:col>
      <xdr:colOff>1117600</xdr:colOff>
      <xdr:row>38</xdr:row>
      <xdr:rowOff>23075</xdr:rowOff>
    </xdr:to>
    <xdr:cxnSp macro="">
      <xdr:nvCxnSpPr>
        <xdr:cNvPr id="112" name="直線コネクタ 111"/>
        <xdr:cNvCxnSpPr/>
      </xdr:nvCxnSpPr>
      <xdr:spPr bwMode="auto">
        <a:xfrm>
          <a:off x="5003800" y="7469808"/>
          <a:ext cx="647700" cy="2086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116116</xdr:rowOff>
    </xdr:from>
    <xdr:ext cx="762000" cy="259045"/>
    <xdr:sp macro="" textlink="">
      <xdr:nvSpPr>
        <xdr:cNvPr id="113" name="人口1人当たり決算額の推移平均値テキスト445"/>
        <xdr:cNvSpPr txBox="1"/>
      </xdr:nvSpPr>
      <xdr:spPr>
        <a:xfrm>
          <a:off x="5740400" y="7240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329723</xdr:rowOff>
    </xdr:from>
    <xdr:to>
      <xdr:col>4</xdr:col>
      <xdr:colOff>469900</xdr:colOff>
      <xdr:row>38</xdr:row>
      <xdr:rowOff>2208</xdr:rowOff>
    </xdr:to>
    <xdr:cxnSp macro="">
      <xdr:nvCxnSpPr>
        <xdr:cNvPr id="115" name="直線コネクタ 114"/>
        <xdr:cNvCxnSpPr/>
      </xdr:nvCxnSpPr>
      <xdr:spPr bwMode="auto">
        <a:xfrm>
          <a:off x="4305300" y="7454423"/>
          <a:ext cx="698500" cy="153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32517</xdr:rowOff>
    </xdr:from>
    <xdr:ext cx="736600" cy="259045"/>
    <xdr:sp macro="" textlink="">
      <xdr:nvSpPr>
        <xdr:cNvPr id="117" name="テキスト ボックス 116"/>
        <xdr:cNvSpPr txBox="1"/>
      </xdr:nvSpPr>
      <xdr:spPr>
        <a:xfrm>
          <a:off x="4622800" y="7157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317850</xdr:rowOff>
    </xdr:from>
    <xdr:to>
      <xdr:col>3</xdr:col>
      <xdr:colOff>904875</xdr:colOff>
      <xdr:row>37</xdr:row>
      <xdr:rowOff>329723</xdr:rowOff>
    </xdr:to>
    <xdr:cxnSp macro="">
      <xdr:nvCxnSpPr>
        <xdr:cNvPr id="118" name="直線コネクタ 117"/>
        <xdr:cNvCxnSpPr/>
      </xdr:nvCxnSpPr>
      <xdr:spPr bwMode="auto">
        <a:xfrm>
          <a:off x="3606800" y="7442550"/>
          <a:ext cx="698500" cy="118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22612</xdr:rowOff>
    </xdr:from>
    <xdr:ext cx="762000" cy="259045"/>
    <xdr:sp macro="" textlink="">
      <xdr:nvSpPr>
        <xdr:cNvPr id="120" name="テキスト ボックス 119"/>
        <xdr:cNvSpPr txBox="1"/>
      </xdr:nvSpPr>
      <xdr:spPr>
        <a:xfrm>
          <a:off x="3924300" y="71473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302534</xdr:rowOff>
    </xdr:from>
    <xdr:to>
      <xdr:col>3</xdr:col>
      <xdr:colOff>206375</xdr:colOff>
      <xdr:row>37</xdr:row>
      <xdr:rowOff>317850</xdr:rowOff>
    </xdr:to>
    <xdr:cxnSp macro="">
      <xdr:nvCxnSpPr>
        <xdr:cNvPr id="121" name="直線コネクタ 120"/>
        <xdr:cNvCxnSpPr/>
      </xdr:nvCxnSpPr>
      <xdr:spPr bwMode="auto">
        <a:xfrm>
          <a:off x="2908300" y="7427234"/>
          <a:ext cx="698500" cy="1531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15819</xdr:rowOff>
    </xdr:from>
    <xdr:ext cx="762000" cy="259045"/>
    <xdr:sp macro="" textlink="">
      <xdr:nvSpPr>
        <xdr:cNvPr id="123" name="テキスト ボックス 122"/>
        <xdr:cNvSpPr txBox="1"/>
      </xdr:nvSpPr>
      <xdr:spPr>
        <a:xfrm>
          <a:off x="3225800" y="7140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11913</xdr:rowOff>
    </xdr:from>
    <xdr:ext cx="762000" cy="259045"/>
    <xdr:sp macro="" textlink="">
      <xdr:nvSpPr>
        <xdr:cNvPr id="125" name="テキスト ボックス 124"/>
        <xdr:cNvSpPr txBox="1"/>
      </xdr:nvSpPr>
      <xdr:spPr>
        <a:xfrm>
          <a:off x="2527300" y="7136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315175</xdr:rowOff>
    </xdr:from>
    <xdr:to>
      <xdr:col>5</xdr:col>
      <xdr:colOff>34925</xdr:colOff>
      <xdr:row>38</xdr:row>
      <xdr:rowOff>73875</xdr:rowOff>
    </xdr:to>
    <xdr:sp macro="" textlink="">
      <xdr:nvSpPr>
        <xdr:cNvPr id="131" name="円/楕円 130"/>
        <xdr:cNvSpPr/>
      </xdr:nvSpPr>
      <xdr:spPr bwMode="auto">
        <a:xfrm>
          <a:off x="5600700" y="74398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230417</xdr:rowOff>
    </xdr:from>
    <xdr:ext cx="762000" cy="259045"/>
    <xdr:sp macro="" textlink="">
      <xdr:nvSpPr>
        <xdr:cNvPr id="132" name="人口1人当たり決算額の推移該当値テキスト445"/>
        <xdr:cNvSpPr txBox="1"/>
      </xdr:nvSpPr>
      <xdr:spPr>
        <a:xfrm>
          <a:off x="5740400" y="7355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17,277</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294308</xdr:rowOff>
    </xdr:from>
    <xdr:to>
      <xdr:col>4</xdr:col>
      <xdr:colOff>520700</xdr:colOff>
      <xdr:row>38</xdr:row>
      <xdr:rowOff>53008</xdr:rowOff>
    </xdr:to>
    <xdr:sp macro="" textlink="">
      <xdr:nvSpPr>
        <xdr:cNvPr id="133" name="円/楕円 132"/>
        <xdr:cNvSpPr/>
      </xdr:nvSpPr>
      <xdr:spPr bwMode="auto">
        <a:xfrm>
          <a:off x="4953000" y="7419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37785</xdr:rowOff>
    </xdr:from>
    <xdr:ext cx="736600" cy="259045"/>
    <xdr:sp macro="" textlink="">
      <xdr:nvSpPr>
        <xdr:cNvPr id="134" name="テキスト ボックス 133"/>
        <xdr:cNvSpPr txBox="1"/>
      </xdr:nvSpPr>
      <xdr:spPr>
        <a:xfrm>
          <a:off x="4622800" y="7505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22,754</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278923</xdr:rowOff>
    </xdr:from>
    <xdr:to>
      <xdr:col>3</xdr:col>
      <xdr:colOff>955675</xdr:colOff>
      <xdr:row>38</xdr:row>
      <xdr:rowOff>37623</xdr:rowOff>
    </xdr:to>
    <xdr:sp macro="" textlink="">
      <xdr:nvSpPr>
        <xdr:cNvPr id="135" name="円/楕円 134"/>
        <xdr:cNvSpPr/>
      </xdr:nvSpPr>
      <xdr:spPr bwMode="auto">
        <a:xfrm>
          <a:off x="4254500" y="74036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38</xdr:row>
      <xdr:rowOff>22400</xdr:rowOff>
    </xdr:from>
    <xdr:ext cx="762000" cy="259045"/>
    <xdr:sp macro="" textlink="">
      <xdr:nvSpPr>
        <xdr:cNvPr id="136" name="テキスト ボックス 135"/>
        <xdr:cNvSpPr txBox="1"/>
      </xdr:nvSpPr>
      <xdr:spPr>
        <a:xfrm>
          <a:off x="3924300" y="7490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26,792</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267050</xdr:rowOff>
    </xdr:from>
    <xdr:to>
      <xdr:col>3</xdr:col>
      <xdr:colOff>257175</xdr:colOff>
      <xdr:row>38</xdr:row>
      <xdr:rowOff>25750</xdr:rowOff>
    </xdr:to>
    <xdr:sp macro="" textlink="">
      <xdr:nvSpPr>
        <xdr:cNvPr id="137" name="円/楕円 136"/>
        <xdr:cNvSpPr/>
      </xdr:nvSpPr>
      <xdr:spPr bwMode="auto">
        <a:xfrm>
          <a:off x="3556000" y="73917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38</xdr:row>
      <xdr:rowOff>10527</xdr:rowOff>
    </xdr:from>
    <xdr:ext cx="762000" cy="259045"/>
    <xdr:sp macro="" textlink="">
      <xdr:nvSpPr>
        <xdr:cNvPr id="138" name="テキスト ボックス 137"/>
        <xdr:cNvSpPr txBox="1"/>
      </xdr:nvSpPr>
      <xdr:spPr>
        <a:xfrm>
          <a:off x="3225800" y="7478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29,908</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251734</xdr:rowOff>
    </xdr:from>
    <xdr:to>
      <xdr:col>2</xdr:col>
      <xdr:colOff>692150</xdr:colOff>
      <xdr:row>38</xdr:row>
      <xdr:rowOff>10434</xdr:rowOff>
    </xdr:to>
    <xdr:sp macro="" textlink="">
      <xdr:nvSpPr>
        <xdr:cNvPr id="139" name="円/楕円 138"/>
        <xdr:cNvSpPr/>
      </xdr:nvSpPr>
      <xdr:spPr bwMode="auto">
        <a:xfrm>
          <a:off x="2857500" y="73764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338111</xdr:rowOff>
    </xdr:from>
    <xdr:ext cx="762000" cy="259045"/>
    <xdr:sp macro="" textlink="">
      <xdr:nvSpPr>
        <xdr:cNvPr id="140" name="テキスト ボックス 139"/>
        <xdr:cNvSpPr txBox="1"/>
      </xdr:nvSpPr>
      <xdr:spPr>
        <a:xfrm>
          <a:off x="2527300" y="7462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33,928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秋田県潟上市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・財政調整基金は今後の収支バランスを確保するうえでの貴重な財源ととらえており、平成２５年度は３１２百万円の積み増しを行い、平成２５年度末残高は１</a:t>
          </a:r>
          <a:r>
            <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９３５百万円となった。今後も余裕財源があれば積み増しを計画しているが、難しくなることが予想される。</a:t>
          </a:r>
          <a:endPar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4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・実質収支額は例年４００百万円以上で推移しているが、平成２５年度は平成１７年３月の市町村合併後、過去最大の予算総額なったことから前年度より１５７百万円増加し、６５８百万円となった。</a:t>
          </a:r>
          <a:endPar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・実質単年度収支は平成２１年度まで２％を切っていたが、財政調整基金の積立や地方債の繰上償還の実施により伸びた。平成２５年度は基金の積立を行ったが、繰上償還を実施するには至らなかった。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秋田県潟上市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・連結実質赤字比率はなく、各会計とも平成２５年度においても、すべて黒字となっている。引き続きこの状態を維持できるように健全な財政運営に努める。</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秋田県潟上市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・実質公債費比率は９</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２％で、投資的経費を抑制し、新規の地方債発行額を抑えてきたほか、収支全体を見ながら繰上償還を行うなど公債費の削減に努めてきており、平成１７年３月の市町村合併後の平成１７年度決算と比べ１０</a:t>
          </a:r>
          <a:r>
            <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４ポイントの減となった。</a:t>
          </a: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ゴシック"/>
              <a:ea typeface="ＭＳ ゴシック"/>
              <a:cs typeface="+mn-cs"/>
            </a:rPr>
            <a:t>　しかし、平成２６年度以降は合併特例債などの償還に伴い元利償還金が増加し、比率が上昇することが予想されるため、今後も事業実施の適正化を図り、財政の健全化に努める。</a:t>
          </a: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endParaRPr kumimoji="0" lang="en-US" altLang="ja-JP" sz="14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秋田県潟上市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・将来負担額においては、下水道に係る事業の減少に伴う公営企業債等繰入見込額と、職員数の減に伴う退職手当負担見込額が年々減少している。</a:t>
          </a:r>
          <a:endPar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　しかし、合併特例債などを活用した大規模な建設事業が平成２５～２６年度に集中しており、前年度と比較して地方債の発行額が１</a:t>
          </a:r>
          <a:r>
            <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８６０百万円増え、一般会計等に係る地方債の現在高が平成２５年度において増加に転じた。</a:t>
          </a:r>
          <a:endPar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・充当可能財源等は、充当可能基金が年々増加しており、財政調整基金は平成２５年度は３１２百万円の積み増しを行い、平成２５年度末残高は１</a:t>
          </a:r>
          <a:r>
            <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rPr>
            <a:t>,</a:t>
          </a: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９３５百万円となった。</a:t>
          </a:r>
          <a:endPar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7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・将来負担比率の分子は、前年度と比較して将来負担額が増加したが、充当可能財源等も増加したことから減少している。</a:t>
          </a:r>
          <a:endParaRPr kumimoji="0" lang="en-US" altLang="ja-JP" sz="11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6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ゴシック"/>
              <a:ea typeface="ＭＳ ゴシック"/>
              <a:cs typeface="+mn-cs"/>
            </a:rPr>
            <a:t>・今後も行政改革を進め、財政の健全化に努める。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17347633</v>
      </c>
      <c r="BO4" s="379"/>
      <c r="BP4" s="379"/>
      <c r="BQ4" s="379"/>
      <c r="BR4" s="379"/>
      <c r="BS4" s="379"/>
      <c r="BT4" s="379"/>
      <c r="BU4" s="380"/>
      <c r="BV4" s="378">
        <v>15026305</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6.8</v>
      </c>
      <c r="CU4" s="554"/>
      <c r="CV4" s="554"/>
      <c r="CW4" s="554"/>
      <c r="CX4" s="554"/>
      <c r="CY4" s="554"/>
      <c r="CZ4" s="554"/>
      <c r="DA4" s="555"/>
      <c r="DB4" s="553">
        <v>5.2</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16636417</v>
      </c>
      <c r="BO5" s="384"/>
      <c r="BP5" s="384"/>
      <c r="BQ5" s="384"/>
      <c r="BR5" s="384"/>
      <c r="BS5" s="384"/>
      <c r="BT5" s="384"/>
      <c r="BU5" s="385"/>
      <c r="BV5" s="383">
        <v>14473040</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88.4</v>
      </c>
      <c r="CU5" s="354"/>
      <c r="CV5" s="354"/>
      <c r="CW5" s="354"/>
      <c r="CX5" s="354"/>
      <c r="CY5" s="354"/>
      <c r="CZ5" s="354"/>
      <c r="DA5" s="355"/>
      <c r="DB5" s="353">
        <v>89.6</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711216</v>
      </c>
      <c r="BO6" s="384"/>
      <c r="BP6" s="384"/>
      <c r="BQ6" s="384"/>
      <c r="BR6" s="384"/>
      <c r="BS6" s="384"/>
      <c r="BT6" s="384"/>
      <c r="BU6" s="385"/>
      <c r="BV6" s="383">
        <v>553265</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94</v>
      </c>
      <c r="CU6" s="528"/>
      <c r="CV6" s="528"/>
      <c r="CW6" s="528"/>
      <c r="CX6" s="528"/>
      <c r="CY6" s="528"/>
      <c r="CZ6" s="528"/>
      <c r="DA6" s="529"/>
      <c r="DB6" s="527">
        <v>95.6</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53565</v>
      </c>
      <c r="BO7" s="384"/>
      <c r="BP7" s="384"/>
      <c r="BQ7" s="384"/>
      <c r="BR7" s="384"/>
      <c r="BS7" s="384"/>
      <c r="BT7" s="384"/>
      <c r="BU7" s="385"/>
      <c r="BV7" s="383">
        <v>52801</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9609134</v>
      </c>
      <c r="CU7" s="384"/>
      <c r="CV7" s="384"/>
      <c r="CW7" s="384"/>
      <c r="CX7" s="384"/>
      <c r="CY7" s="384"/>
      <c r="CZ7" s="384"/>
      <c r="DA7" s="385"/>
      <c r="DB7" s="383">
        <v>9551499</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657651</v>
      </c>
      <c r="BO8" s="384"/>
      <c r="BP8" s="384"/>
      <c r="BQ8" s="384"/>
      <c r="BR8" s="384"/>
      <c r="BS8" s="384"/>
      <c r="BT8" s="384"/>
      <c r="BU8" s="385"/>
      <c r="BV8" s="383">
        <v>500464</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0.32</v>
      </c>
      <c r="CU8" s="491"/>
      <c r="CV8" s="491"/>
      <c r="CW8" s="491"/>
      <c r="CX8" s="491"/>
      <c r="CY8" s="491"/>
      <c r="CZ8" s="491"/>
      <c r="DA8" s="492"/>
      <c r="DB8" s="490">
        <v>0.32</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34442</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157187</v>
      </c>
      <c r="BO9" s="384"/>
      <c r="BP9" s="384"/>
      <c r="BQ9" s="384"/>
      <c r="BR9" s="384"/>
      <c r="BS9" s="384"/>
      <c r="BT9" s="384"/>
      <c r="BU9" s="385"/>
      <c r="BV9" s="383">
        <v>-104642</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11.7</v>
      </c>
      <c r="CU9" s="354"/>
      <c r="CV9" s="354"/>
      <c r="CW9" s="354"/>
      <c r="CX9" s="354"/>
      <c r="CY9" s="354"/>
      <c r="CZ9" s="354"/>
      <c r="DA9" s="355"/>
      <c r="DB9" s="353">
        <v>14.2</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35814</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311854</v>
      </c>
      <c r="BO10" s="384"/>
      <c r="BP10" s="384"/>
      <c r="BQ10" s="384"/>
      <c r="BR10" s="384"/>
      <c r="BS10" s="384"/>
      <c r="BT10" s="384"/>
      <c r="BU10" s="385"/>
      <c r="BV10" s="383">
        <v>239287</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78</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v>163010</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34135</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34098</v>
      </c>
      <c r="S13" s="483"/>
      <c r="T13" s="483"/>
      <c r="U13" s="483"/>
      <c r="V13" s="484"/>
      <c r="W13" s="470" t="s">
        <v>124</v>
      </c>
      <c r="X13" s="396"/>
      <c r="Y13" s="396"/>
      <c r="Z13" s="396"/>
      <c r="AA13" s="396"/>
      <c r="AB13" s="397"/>
      <c r="AC13" s="359">
        <v>1035</v>
      </c>
      <c r="AD13" s="360"/>
      <c r="AE13" s="360"/>
      <c r="AF13" s="360"/>
      <c r="AG13" s="361"/>
      <c r="AH13" s="359">
        <v>1308</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469041</v>
      </c>
      <c r="BO13" s="384"/>
      <c r="BP13" s="384"/>
      <c r="BQ13" s="384"/>
      <c r="BR13" s="384"/>
      <c r="BS13" s="384"/>
      <c r="BT13" s="384"/>
      <c r="BU13" s="385"/>
      <c r="BV13" s="383">
        <v>297655</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9.1999999999999993</v>
      </c>
      <c r="CU13" s="354"/>
      <c r="CV13" s="354"/>
      <c r="CW13" s="354"/>
      <c r="CX13" s="354"/>
      <c r="CY13" s="354"/>
      <c r="CZ13" s="354"/>
      <c r="DA13" s="355"/>
      <c r="DB13" s="353">
        <v>11.1</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34296</v>
      </c>
      <c r="S14" s="483"/>
      <c r="T14" s="483"/>
      <c r="U14" s="483"/>
      <c r="V14" s="484"/>
      <c r="W14" s="485"/>
      <c r="X14" s="399"/>
      <c r="Y14" s="399"/>
      <c r="Z14" s="399"/>
      <c r="AA14" s="399"/>
      <c r="AB14" s="400"/>
      <c r="AC14" s="475">
        <v>6.7</v>
      </c>
      <c r="AD14" s="476"/>
      <c r="AE14" s="476"/>
      <c r="AF14" s="476"/>
      <c r="AG14" s="477"/>
      <c r="AH14" s="475">
        <v>7.8</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34</v>
      </c>
      <c r="CU14" s="454"/>
      <c r="CV14" s="454"/>
      <c r="CW14" s="454"/>
      <c r="CX14" s="454"/>
      <c r="CY14" s="454"/>
      <c r="CZ14" s="454"/>
      <c r="DA14" s="455"/>
      <c r="DB14" s="486">
        <v>48.8</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34254</v>
      </c>
      <c r="S15" s="483"/>
      <c r="T15" s="483"/>
      <c r="U15" s="483"/>
      <c r="V15" s="484"/>
      <c r="W15" s="470" t="s">
        <v>131</v>
      </c>
      <c r="X15" s="396"/>
      <c r="Y15" s="396"/>
      <c r="Z15" s="396"/>
      <c r="AA15" s="396"/>
      <c r="AB15" s="397"/>
      <c r="AC15" s="359">
        <v>4243</v>
      </c>
      <c r="AD15" s="360"/>
      <c r="AE15" s="360"/>
      <c r="AF15" s="360"/>
      <c r="AG15" s="361"/>
      <c r="AH15" s="359">
        <v>5034</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2330741</v>
      </c>
      <c r="BO15" s="379"/>
      <c r="BP15" s="379"/>
      <c r="BQ15" s="379"/>
      <c r="BR15" s="379"/>
      <c r="BS15" s="379"/>
      <c r="BT15" s="379"/>
      <c r="BU15" s="380"/>
      <c r="BV15" s="378">
        <v>2258517</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27.4</v>
      </c>
      <c r="AD16" s="476"/>
      <c r="AE16" s="476"/>
      <c r="AF16" s="476"/>
      <c r="AG16" s="477"/>
      <c r="AH16" s="475">
        <v>30.2</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7066276</v>
      </c>
      <c r="BO16" s="384"/>
      <c r="BP16" s="384"/>
      <c r="BQ16" s="384"/>
      <c r="BR16" s="384"/>
      <c r="BS16" s="384"/>
      <c r="BT16" s="384"/>
      <c r="BU16" s="385"/>
      <c r="BV16" s="383">
        <v>7078619</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10195</v>
      </c>
      <c r="AD17" s="360"/>
      <c r="AE17" s="360"/>
      <c r="AF17" s="360"/>
      <c r="AG17" s="361"/>
      <c r="AH17" s="359">
        <v>10231</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2970521</v>
      </c>
      <c r="BO17" s="384"/>
      <c r="BP17" s="384"/>
      <c r="BQ17" s="384"/>
      <c r="BR17" s="384"/>
      <c r="BS17" s="384"/>
      <c r="BT17" s="384"/>
      <c r="BU17" s="385"/>
      <c r="BV17" s="383">
        <v>2869475</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97.96</v>
      </c>
      <c r="M18" s="446"/>
      <c r="N18" s="446"/>
      <c r="O18" s="446"/>
      <c r="P18" s="446"/>
      <c r="Q18" s="446"/>
      <c r="R18" s="447"/>
      <c r="S18" s="447"/>
      <c r="T18" s="447"/>
      <c r="U18" s="447"/>
      <c r="V18" s="448"/>
      <c r="W18" s="462"/>
      <c r="X18" s="463"/>
      <c r="Y18" s="463"/>
      <c r="Z18" s="463"/>
      <c r="AA18" s="463"/>
      <c r="AB18" s="471"/>
      <c r="AC18" s="347">
        <v>65.900000000000006</v>
      </c>
      <c r="AD18" s="348"/>
      <c r="AE18" s="348"/>
      <c r="AF18" s="348"/>
      <c r="AG18" s="449"/>
      <c r="AH18" s="347">
        <v>61.3</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8548063</v>
      </c>
      <c r="BO18" s="384"/>
      <c r="BP18" s="384"/>
      <c r="BQ18" s="384"/>
      <c r="BR18" s="384"/>
      <c r="BS18" s="384"/>
      <c r="BT18" s="384"/>
      <c r="BU18" s="385"/>
      <c r="BV18" s="383">
        <v>8618878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352</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11149005</v>
      </c>
      <c r="BO19" s="384"/>
      <c r="BP19" s="384"/>
      <c r="BQ19" s="384"/>
      <c r="BR19" s="384"/>
      <c r="BS19" s="384"/>
      <c r="BT19" s="384"/>
      <c r="BU19" s="385"/>
      <c r="BV19" s="383">
        <v>11109047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11936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13969231</v>
      </c>
      <c r="BO23" s="384"/>
      <c r="BP23" s="384"/>
      <c r="BQ23" s="384"/>
      <c r="BR23" s="384"/>
      <c r="BS23" s="384"/>
      <c r="BT23" s="384"/>
      <c r="BU23" s="385"/>
      <c r="BV23" s="383">
        <v>12141556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8600</v>
      </c>
      <c r="R24" s="360"/>
      <c r="S24" s="360"/>
      <c r="T24" s="360"/>
      <c r="U24" s="360"/>
      <c r="V24" s="361"/>
      <c r="W24" s="425"/>
      <c r="X24" s="416"/>
      <c r="Y24" s="417"/>
      <c r="Z24" s="356" t="s">
        <v>154</v>
      </c>
      <c r="AA24" s="357"/>
      <c r="AB24" s="357"/>
      <c r="AC24" s="357"/>
      <c r="AD24" s="357"/>
      <c r="AE24" s="357"/>
      <c r="AF24" s="357"/>
      <c r="AG24" s="358"/>
      <c r="AH24" s="359">
        <v>253</v>
      </c>
      <c r="AI24" s="360"/>
      <c r="AJ24" s="360"/>
      <c r="AK24" s="360"/>
      <c r="AL24" s="361"/>
      <c r="AM24" s="359">
        <v>734712</v>
      </c>
      <c r="AN24" s="360"/>
      <c r="AO24" s="360"/>
      <c r="AP24" s="360"/>
      <c r="AQ24" s="360"/>
      <c r="AR24" s="361"/>
      <c r="AS24" s="359">
        <v>2904</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6420956</v>
      </c>
      <c r="BO24" s="384"/>
      <c r="BP24" s="384"/>
      <c r="BQ24" s="384"/>
      <c r="BR24" s="384"/>
      <c r="BS24" s="384"/>
      <c r="BT24" s="384"/>
      <c r="BU24" s="385"/>
      <c r="BV24" s="383">
        <v>6488840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6500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855684</v>
      </c>
      <c r="BO25" s="379"/>
      <c r="BP25" s="379"/>
      <c r="BQ25" s="379"/>
      <c r="BR25" s="379"/>
      <c r="BS25" s="379"/>
      <c r="BT25" s="379"/>
      <c r="BU25" s="380"/>
      <c r="BV25" s="378">
        <v>358863</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5650</v>
      </c>
      <c r="R26" s="360"/>
      <c r="S26" s="360"/>
      <c r="T26" s="360"/>
      <c r="U26" s="360"/>
      <c r="V26" s="361"/>
      <c r="W26" s="425"/>
      <c r="X26" s="416"/>
      <c r="Y26" s="417"/>
      <c r="Z26" s="356" t="s">
        <v>160</v>
      </c>
      <c r="AA26" s="436"/>
      <c r="AB26" s="436"/>
      <c r="AC26" s="436"/>
      <c r="AD26" s="436"/>
      <c r="AE26" s="436"/>
      <c r="AF26" s="436"/>
      <c r="AG26" s="437"/>
      <c r="AH26" s="359">
        <v>18</v>
      </c>
      <c r="AI26" s="360"/>
      <c r="AJ26" s="360"/>
      <c r="AK26" s="360"/>
      <c r="AL26" s="361"/>
      <c r="AM26" s="359">
        <v>47304</v>
      </c>
      <c r="AN26" s="360"/>
      <c r="AO26" s="360"/>
      <c r="AP26" s="360"/>
      <c r="AQ26" s="360"/>
      <c r="AR26" s="361"/>
      <c r="AS26" s="359">
        <v>2628</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4200</v>
      </c>
      <c r="R27" s="360"/>
      <c r="S27" s="360"/>
      <c r="T27" s="360"/>
      <c r="U27" s="360"/>
      <c r="V27" s="361"/>
      <c r="W27" s="425"/>
      <c r="X27" s="416"/>
      <c r="Y27" s="417"/>
      <c r="Z27" s="356" t="s">
        <v>163</v>
      </c>
      <c r="AA27" s="357"/>
      <c r="AB27" s="357"/>
      <c r="AC27" s="357"/>
      <c r="AD27" s="357"/>
      <c r="AE27" s="357"/>
      <c r="AF27" s="357"/>
      <c r="AG27" s="358"/>
      <c r="AH27" s="359">
        <v>16</v>
      </c>
      <c r="AI27" s="360"/>
      <c r="AJ27" s="360"/>
      <c r="AK27" s="360"/>
      <c r="AL27" s="361"/>
      <c r="AM27" s="359">
        <v>47618</v>
      </c>
      <c r="AN27" s="360"/>
      <c r="AO27" s="360"/>
      <c r="AP27" s="360"/>
      <c r="AQ27" s="360"/>
      <c r="AR27" s="361"/>
      <c r="AS27" s="359">
        <v>2976</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3800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1934662</v>
      </c>
      <c r="BO28" s="379"/>
      <c r="BP28" s="379"/>
      <c r="BQ28" s="379"/>
      <c r="BR28" s="379"/>
      <c r="BS28" s="379"/>
      <c r="BT28" s="379"/>
      <c r="BU28" s="380"/>
      <c r="BV28" s="378">
        <v>1622808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18</v>
      </c>
      <c r="M29" s="360"/>
      <c r="N29" s="360"/>
      <c r="O29" s="360"/>
      <c r="P29" s="361"/>
      <c r="Q29" s="359">
        <v>3600</v>
      </c>
      <c r="R29" s="360"/>
      <c r="S29" s="360"/>
      <c r="T29" s="360"/>
      <c r="U29" s="360"/>
      <c r="V29" s="361"/>
      <c r="W29" s="425"/>
      <c r="X29" s="416"/>
      <c r="Y29" s="417"/>
      <c r="Z29" s="356" t="s">
        <v>170</v>
      </c>
      <c r="AA29" s="357"/>
      <c r="AB29" s="357"/>
      <c r="AC29" s="357"/>
      <c r="AD29" s="357"/>
      <c r="AE29" s="357"/>
      <c r="AF29" s="357"/>
      <c r="AG29" s="358"/>
      <c r="AH29" s="359">
        <v>269</v>
      </c>
      <c r="AI29" s="360"/>
      <c r="AJ29" s="360"/>
      <c r="AK29" s="360"/>
      <c r="AL29" s="361"/>
      <c r="AM29" s="359">
        <v>782330</v>
      </c>
      <c r="AN29" s="360"/>
      <c r="AO29" s="360"/>
      <c r="AP29" s="360"/>
      <c r="AQ29" s="360"/>
      <c r="AR29" s="361"/>
      <c r="AS29" s="359">
        <v>2908</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47</v>
      </c>
      <c r="BO29" s="384"/>
      <c r="BP29" s="384"/>
      <c r="BQ29" s="384"/>
      <c r="BR29" s="384"/>
      <c r="BS29" s="384"/>
      <c r="BT29" s="384"/>
      <c r="BU29" s="385"/>
      <c r="BV29" s="383">
        <v>46</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92.1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2062122</v>
      </c>
      <c r="BO30" s="387"/>
      <c r="BP30" s="387"/>
      <c r="BQ30" s="387"/>
      <c r="BR30" s="387"/>
      <c r="BS30" s="387"/>
      <c r="BT30" s="387"/>
      <c r="BU30" s="388"/>
      <c r="BV30" s="386">
        <v>1070700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潟上市下水道事業特別会計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男鹿地区消防一部事務組合（一般会計）</v>
      </c>
      <c r="BZ34" s="342"/>
      <c r="CA34" s="342"/>
      <c r="CB34" s="342"/>
      <c r="CC34" s="342"/>
      <c r="CD34" s="342"/>
      <c r="CE34" s="342"/>
      <c r="CF34" s="342"/>
      <c r="CG34" s="342"/>
      <c r="CH34" s="342"/>
      <c r="CI34" s="342"/>
      <c r="CJ34" s="342"/>
      <c r="CK34" s="342"/>
      <c r="CL34" s="342"/>
      <c r="CM34" s="342"/>
      <c r="CN34" s="165"/>
      <c r="CO34" s="343">
        <f>IF(CQ34="","",MAX(C34:D43,U34:V43,AM34:AN43,BE34:BF43,BW34:BX43)+1)</f>
        <v>19</v>
      </c>
      <c r="CP34" s="343"/>
      <c r="CQ34" s="342" t="str">
        <f>IF('各会計、関係団体の財政状況及び健全化判断比率'!BS7="","",'各会計、関係団体の財政状況及び健全化判断比率'!BS7)</f>
        <v>昭和総合開発株式会社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潟上市農業集落排水事業特別会計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湖東地区行政一部事務組合（一般会計）</v>
      </c>
      <c r="BZ35" s="342"/>
      <c r="CA35" s="342"/>
      <c r="CB35" s="342"/>
      <c r="CC35" s="342"/>
      <c r="CD35" s="342"/>
      <c r="CE35" s="342"/>
      <c r="CF35" s="342"/>
      <c r="CG35" s="342"/>
      <c r="CH35" s="342"/>
      <c r="CI35" s="342"/>
      <c r="CJ35" s="342"/>
      <c r="CK35" s="342"/>
      <c r="CL35" s="342"/>
      <c r="CM35" s="342"/>
      <c r="CN35" s="165"/>
      <c r="CO35" s="343">
        <f t="shared" ref="CO35:CO43" si="3">IF(CQ35="","",CO34+1)</f>
        <v>20</v>
      </c>
      <c r="CP35" s="343"/>
      <c r="CQ35" s="342" t="str">
        <f>IF('各会計、関係団体の財政状況及び健全化判断比率'!BS8="","",'各会計、関係団体の財政状況及び健全化判断比率'!BS8)</f>
        <v>天王グリーンランド株式会社</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潟上市合併処理浄化槽事業特別会計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男鹿地区衛生処理一部事務組合（一般会計）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介護保険事業特別会計（サービス事業勘定）</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秋田県市町村総合事務組合（一般会計）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秋田県市町村総合事務組合（交通災害共済事業等特別会計）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秋田県市町村会館管理組合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井川町・潟上市共有財産管理組合（一般会計）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秋田県後期高齢者医療広域連合（一般会計）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秋田県後期高齢者医療広域連合（後期高齢者医療特別会計）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79" t="s">
        <v>24</v>
      </c>
      <c r="C41" s="1180"/>
      <c r="D41" s="81"/>
      <c r="E41" s="1181" t="s">
        <v>25</v>
      </c>
      <c r="F41" s="1181"/>
      <c r="G41" s="1181"/>
      <c r="H41" s="1182"/>
      <c r="I41" s="82">
        <v>12229</v>
      </c>
      <c r="J41" s="83">
        <v>12447</v>
      </c>
      <c r="K41" s="83">
        <v>12445</v>
      </c>
      <c r="L41" s="83">
        <v>12142</v>
      </c>
      <c r="M41" s="84">
        <v>13969</v>
      </c>
    </row>
    <row r="42" spans="2:13" ht="27.75" customHeight="1">
      <c r="B42" s="1169"/>
      <c r="C42" s="1170"/>
      <c r="D42" s="85"/>
      <c r="E42" s="1173" t="s">
        <v>26</v>
      </c>
      <c r="F42" s="1173"/>
      <c r="G42" s="1173"/>
      <c r="H42" s="1174"/>
      <c r="I42" s="86">
        <v>218</v>
      </c>
      <c r="J42" s="87">
        <v>136</v>
      </c>
      <c r="K42" s="87">
        <v>280</v>
      </c>
      <c r="L42" s="87">
        <v>220</v>
      </c>
      <c r="M42" s="88">
        <v>192</v>
      </c>
    </row>
    <row r="43" spans="2:13" ht="27.75" customHeight="1">
      <c r="B43" s="1169"/>
      <c r="C43" s="1170"/>
      <c r="D43" s="85"/>
      <c r="E43" s="1173" t="s">
        <v>27</v>
      </c>
      <c r="F43" s="1173"/>
      <c r="G43" s="1173"/>
      <c r="H43" s="1174"/>
      <c r="I43" s="86">
        <v>10363</v>
      </c>
      <c r="J43" s="87">
        <v>9607</v>
      </c>
      <c r="K43" s="87">
        <v>8900</v>
      </c>
      <c r="L43" s="87">
        <v>8124</v>
      </c>
      <c r="M43" s="88">
        <v>7348</v>
      </c>
    </row>
    <row r="44" spans="2:13" ht="27.75" customHeight="1">
      <c r="B44" s="1169"/>
      <c r="C44" s="1170"/>
      <c r="D44" s="85"/>
      <c r="E44" s="1173" t="s">
        <v>28</v>
      </c>
      <c r="F44" s="1173"/>
      <c r="G44" s="1173"/>
      <c r="H44" s="1174"/>
      <c r="I44" s="86">
        <v>114</v>
      </c>
      <c r="J44" s="87">
        <v>111</v>
      </c>
      <c r="K44" s="87">
        <v>105</v>
      </c>
      <c r="L44" s="87">
        <v>105</v>
      </c>
      <c r="M44" s="88">
        <v>189</v>
      </c>
    </row>
    <row r="45" spans="2:13" ht="27.75" customHeight="1">
      <c r="B45" s="1169"/>
      <c r="C45" s="1170"/>
      <c r="D45" s="85"/>
      <c r="E45" s="1173" t="s">
        <v>29</v>
      </c>
      <c r="F45" s="1173"/>
      <c r="G45" s="1173"/>
      <c r="H45" s="1174"/>
      <c r="I45" s="86">
        <v>2428</v>
      </c>
      <c r="J45" s="87">
        <v>2329</v>
      </c>
      <c r="K45" s="87">
        <v>2206</v>
      </c>
      <c r="L45" s="87">
        <v>2145</v>
      </c>
      <c r="M45" s="88">
        <v>1985</v>
      </c>
    </row>
    <row r="46" spans="2:13" ht="27.75" customHeight="1">
      <c r="B46" s="1169"/>
      <c r="C46" s="1170"/>
      <c r="D46" s="85"/>
      <c r="E46" s="1173" t="s">
        <v>30</v>
      </c>
      <c r="F46" s="1173"/>
      <c r="G46" s="1173"/>
      <c r="H46" s="1174"/>
      <c r="I46" s="86" t="s">
        <v>478</v>
      </c>
      <c r="J46" s="87" t="s">
        <v>478</v>
      </c>
      <c r="K46" s="87" t="s">
        <v>478</v>
      </c>
      <c r="L46" s="87" t="s">
        <v>478</v>
      </c>
      <c r="M46" s="88" t="s">
        <v>478</v>
      </c>
    </row>
    <row r="47" spans="2:13" ht="27.75" customHeight="1">
      <c r="B47" s="1169"/>
      <c r="C47" s="1170"/>
      <c r="D47" s="85"/>
      <c r="E47" s="1173" t="s">
        <v>31</v>
      </c>
      <c r="F47" s="1173"/>
      <c r="G47" s="1173"/>
      <c r="H47" s="1174"/>
      <c r="I47" s="86" t="s">
        <v>478</v>
      </c>
      <c r="J47" s="87" t="s">
        <v>478</v>
      </c>
      <c r="K47" s="87" t="s">
        <v>478</v>
      </c>
      <c r="L47" s="87" t="s">
        <v>478</v>
      </c>
      <c r="M47" s="88" t="s">
        <v>478</v>
      </c>
    </row>
    <row r="48" spans="2:13" ht="27.75" customHeight="1">
      <c r="B48" s="1171"/>
      <c r="C48" s="1172"/>
      <c r="D48" s="85"/>
      <c r="E48" s="1173" t="s">
        <v>32</v>
      </c>
      <c r="F48" s="1173"/>
      <c r="G48" s="1173"/>
      <c r="H48" s="1174"/>
      <c r="I48" s="86" t="s">
        <v>478</v>
      </c>
      <c r="J48" s="87" t="s">
        <v>478</v>
      </c>
      <c r="K48" s="87" t="s">
        <v>478</v>
      </c>
      <c r="L48" s="87" t="s">
        <v>478</v>
      </c>
      <c r="M48" s="88" t="s">
        <v>478</v>
      </c>
    </row>
    <row r="49" spans="2:13" ht="27.75" customHeight="1">
      <c r="B49" s="1167" t="s">
        <v>33</v>
      </c>
      <c r="C49" s="1168"/>
      <c r="D49" s="89"/>
      <c r="E49" s="1173" t="s">
        <v>34</v>
      </c>
      <c r="F49" s="1173"/>
      <c r="G49" s="1173"/>
      <c r="H49" s="1174"/>
      <c r="I49" s="86">
        <v>1955</v>
      </c>
      <c r="J49" s="87">
        <v>2277</v>
      </c>
      <c r="K49" s="87">
        <v>2706</v>
      </c>
      <c r="L49" s="87">
        <v>2906</v>
      </c>
      <c r="M49" s="88">
        <v>4193</v>
      </c>
    </row>
    <row r="50" spans="2:13" ht="27.75" customHeight="1">
      <c r="B50" s="1169"/>
      <c r="C50" s="1170"/>
      <c r="D50" s="85"/>
      <c r="E50" s="1173" t="s">
        <v>35</v>
      </c>
      <c r="F50" s="1173"/>
      <c r="G50" s="1173"/>
      <c r="H50" s="1174"/>
      <c r="I50" s="86">
        <v>380</v>
      </c>
      <c r="J50" s="87">
        <v>300</v>
      </c>
      <c r="K50" s="87">
        <v>233</v>
      </c>
      <c r="L50" s="87">
        <v>187</v>
      </c>
      <c r="M50" s="88">
        <v>145</v>
      </c>
    </row>
    <row r="51" spans="2:13" ht="27.75" customHeight="1">
      <c r="B51" s="1171"/>
      <c r="C51" s="1172"/>
      <c r="D51" s="85"/>
      <c r="E51" s="1173" t="s">
        <v>36</v>
      </c>
      <c r="F51" s="1173"/>
      <c r="G51" s="1173"/>
      <c r="H51" s="1174"/>
      <c r="I51" s="86">
        <v>14901</v>
      </c>
      <c r="J51" s="87">
        <v>15531</v>
      </c>
      <c r="K51" s="87">
        <v>15915</v>
      </c>
      <c r="L51" s="87">
        <v>15622</v>
      </c>
      <c r="M51" s="88">
        <v>16536</v>
      </c>
    </row>
    <row r="52" spans="2:13" ht="27.75" customHeight="1" thickBot="1">
      <c r="B52" s="1175" t="s">
        <v>37</v>
      </c>
      <c r="C52" s="1176"/>
      <c r="D52" s="90"/>
      <c r="E52" s="1177" t="s">
        <v>38</v>
      </c>
      <c r="F52" s="1177"/>
      <c r="G52" s="1177"/>
      <c r="H52" s="1178"/>
      <c r="I52" s="91">
        <v>8116</v>
      </c>
      <c r="J52" s="92">
        <v>6522</v>
      </c>
      <c r="K52" s="92">
        <v>5083</v>
      </c>
      <c r="L52" s="92">
        <v>4021</v>
      </c>
      <c r="M52" s="93">
        <v>2808</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33088</v>
      </c>
      <c r="E3" s="116"/>
      <c r="F3" s="117">
        <v>76282</v>
      </c>
      <c r="G3" s="118"/>
      <c r="H3" s="119"/>
    </row>
    <row r="4" spans="1:8">
      <c r="A4" s="120"/>
      <c r="B4" s="121"/>
      <c r="C4" s="122"/>
      <c r="D4" s="123">
        <v>30602</v>
      </c>
      <c r="E4" s="124"/>
      <c r="F4" s="125">
        <v>41092</v>
      </c>
      <c r="G4" s="126"/>
      <c r="H4" s="127"/>
    </row>
    <row r="5" spans="1:8">
      <c r="A5" s="108" t="s">
        <v>512</v>
      </c>
      <c r="B5" s="113"/>
      <c r="C5" s="114"/>
      <c r="D5" s="115">
        <v>55888</v>
      </c>
      <c r="E5" s="116"/>
      <c r="F5" s="117">
        <v>78670</v>
      </c>
      <c r="G5" s="118"/>
      <c r="H5" s="119"/>
    </row>
    <row r="6" spans="1:8">
      <c r="A6" s="120"/>
      <c r="B6" s="121"/>
      <c r="C6" s="122"/>
      <c r="D6" s="123">
        <v>41664</v>
      </c>
      <c r="E6" s="124"/>
      <c r="F6" s="125">
        <v>38094</v>
      </c>
      <c r="G6" s="126"/>
      <c r="H6" s="127"/>
    </row>
    <row r="7" spans="1:8">
      <c r="A7" s="108" t="s">
        <v>513</v>
      </c>
      <c r="B7" s="113"/>
      <c r="C7" s="114"/>
      <c r="D7" s="115">
        <v>62853</v>
      </c>
      <c r="E7" s="116"/>
      <c r="F7" s="117">
        <v>67201</v>
      </c>
      <c r="G7" s="118"/>
      <c r="H7" s="119"/>
    </row>
    <row r="8" spans="1:8">
      <c r="A8" s="120"/>
      <c r="B8" s="121"/>
      <c r="C8" s="122"/>
      <c r="D8" s="123">
        <v>40086</v>
      </c>
      <c r="E8" s="124"/>
      <c r="F8" s="125">
        <v>35210</v>
      </c>
      <c r="G8" s="126"/>
      <c r="H8" s="127"/>
    </row>
    <row r="9" spans="1:8">
      <c r="A9" s="108" t="s">
        <v>514</v>
      </c>
      <c r="B9" s="113"/>
      <c r="C9" s="114"/>
      <c r="D9" s="115">
        <v>62511</v>
      </c>
      <c r="E9" s="116"/>
      <c r="F9" s="117">
        <v>75709</v>
      </c>
      <c r="G9" s="118"/>
      <c r="H9" s="119"/>
    </row>
    <row r="10" spans="1:8">
      <c r="A10" s="120"/>
      <c r="B10" s="121"/>
      <c r="C10" s="122"/>
      <c r="D10" s="123">
        <v>33818</v>
      </c>
      <c r="E10" s="124"/>
      <c r="F10" s="125">
        <v>35212</v>
      </c>
      <c r="G10" s="126"/>
      <c r="H10" s="127"/>
    </row>
    <row r="11" spans="1:8">
      <c r="A11" s="108" t="s">
        <v>515</v>
      </c>
      <c r="B11" s="113"/>
      <c r="C11" s="114"/>
      <c r="D11" s="115">
        <v>106735</v>
      </c>
      <c r="E11" s="116"/>
      <c r="F11" s="117">
        <v>90961</v>
      </c>
      <c r="G11" s="118"/>
      <c r="H11" s="119"/>
    </row>
    <row r="12" spans="1:8">
      <c r="A12" s="120"/>
      <c r="B12" s="121"/>
      <c r="C12" s="128"/>
      <c r="D12" s="123">
        <v>44781</v>
      </c>
      <c r="E12" s="124"/>
      <c r="F12" s="125">
        <v>37720</v>
      </c>
      <c r="G12" s="126"/>
      <c r="H12" s="127"/>
    </row>
    <row r="13" spans="1:8">
      <c r="A13" s="108"/>
      <c r="B13" s="113"/>
      <c r="C13" s="129"/>
      <c r="D13" s="130">
        <v>64215</v>
      </c>
      <c r="E13" s="131"/>
      <c r="F13" s="132">
        <v>77765</v>
      </c>
      <c r="G13" s="133"/>
      <c r="H13" s="119"/>
    </row>
    <row r="14" spans="1:8">
      <c r="A14" s="120"/>
      <c r="B14" s="121"/>
      <c r="C14" s="122"/>
      <c r="D14" s="123">
        <v>38190</v>
      </c>
      <c r="E14" s="124"/>
      <c r="F14" s="125">
        <v>37466</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4.9000000000000004</v>
      </c>
      <c r="C19" s="134">
        <f>ROUND(VALUE(SUBSTITUTE(実質収支比率等に係る経年分析!G$48,"▲","-")),2)</f>
        <v>6.92</v>
      </c>
      <c r="D19" s="134">
        <f>ROUND(VALUE(SUBSTITUTE(実質収支比率等に係る経年分析!H$48,"▲","-")),2)</f>
        <v>6.34</v>
      </c>
      <c r="E19" s="134">
        <f>ROUND(VALUE(SUBSTITUTE(実質収支比率等に係る経年分析!I$48,"▲","-")),2)</f>
        <v>5.24</v>
      </c>
      <c r="F19" s="134">
        <f>ROUND(VALUE(SUBSTITUTE(実質収支比率等に係る経年分析!J$48,"▲","-")),2)</f>
        <v>6.84</v>
      </c>
    </row>
    <row r="20" spans="1:11">
      <c r="A20" s="134" t="s">
        <v>43</v>
      </c>
      <c r="B20" s="134">
        <f>ROUND(VALUE(SUBSTITUTE(実質収支比率等に係る経年分析!F$47,"▲","-")),2)</f>
        <v>9.41</v>
      </c>
      <c r="C20" s="134">
        <f>ROUND(VALUE(SUBSTITUTE(実質収支比率等に係る経年分析!G$47,"▲","-")),2)</f>
        <v>11.07</v>
      </c>
      <c r="D20" s="134">
        <f>ROUND(VALUE(SUBSTITUTE(実質収支比率等に係る経年分析!H$47,"▲","-")),2)</f>
        <v>14.49</v>
      </c>
      <c r="E20" s="134">
        <f>ROUND(VALUE(SUBSTITUTE(実質収支比率等に係る経年分析!I$47,"▲","-")),2)</f>
        <v>16.989999999999998</v>
      </c>
      <c r="F20" s="134">
        <f>ROUND(VALUE(SUBSTITUTE(実質収支比率等に係る経年分析!J$47,"▲","-")),2)</f>
        <v>20.13</v>
      </c>
    </row>
    <row r="21" spans="1:11">
      <c r="A21" s="134" t="s">
        <v>44</v>
      </c>
      <c r="B21" s="134">
        <f>IF(ISNUMBER(VALUE(SUBSTITUTE(実質収支比率等に係る経年分析!F$49,"▲","-"))),ROUND(VALUE(SUBSTITUTE(実質収支比率等に係る経年分析!F$49,"▲","-")),2),NA())</f>
        <v>1.71</v>
      </c>
      <c r="C21" s="134">
        <f>IF(ISNUMBER(VALUE(SUBSTITUTE(実質収支比率等に係る経年分析!G$49,"▲","-"))),ROUND(VALUE(SUBSTITUTE(実質収支比率等に係る経年分析!G$49,"▲","-")),2),NA())</f>
        <v>5.2</v>
      </c>
      <c r="D21" s="134">
        <f>IF(ISNUMBER(VALUE(SUBSTITUTE(実質収支比率等に係る経年分析!H$49,"▲","-"))),ROUND(VALUE(SUBSTITUTE(実質収支比率等に係る経年分析!H$49,"▲","-")),2),NA())</f>
        <v>4.8099999999999996</v>
      </c>
      <c r="E21" s="134">
        <f>IF(ISNUMBER(VALUE(SUBSTITUTE(実質収支比率等に係る経年分析!I$49,"▲","-"))),ROUND(VALUE(SUBSTITUTE(実質収支比率等に係る経年分析!I$49,"▲","-")),2),NA())</f>
        <v>3.12</v>
      </c>
      <c r="F21" s="134">
        <f>IF(ISNUMBER(VALUE(SUBSTITUTE(実質収支比率等に係る経年分析!J$49,"▲","-"))),ROUND(VALUE(SUBSTITUTE(実質収支比率等に係る経年分析!J$49,"▲","-")),2),NA())</f>
        <v>4.88</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0.03</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潟上市合併処理浄化槽事業特別会計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潟上市農業集落排水事業特別会計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0.13</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0.14000000000000001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0.08</v>
      </c>
    </row>
    <row r="32" spans="1:11">
      <c r="A32" s="135" t="str">
        <f>IF(連結実質赤字比率に係る赤字・黒字の構成分析!C$38="",NA(),連結実質赤字比率に係る赤字・黒字の構成分析!C$38)</f>
        <v>潟上市下水道事業特別会計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0.56000000000000005</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0.64</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0.63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0.37</v>
      </c>
    </row>
    <row r="33" spans="1:16">
      <c r="A33" s="135" t="str">
        <f>IF(連結実質赤字比率に係る赤字・黒字の構成分析!C$37="",NA(),連結実質赤字比率に係る赤字・黒字の構成分析!C$37)</f>
        <v>介護保険事業特別会計（保険事業勘定）</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0.54</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0.75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3.63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3.57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3.88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2.54</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2.76</v>
      </c>
    </row>
    <row r="35" spans="1:16">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2.69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2.59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3.31</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2.23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3.14</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4.8899999999999997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6.92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6.34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5.24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6.84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1360</v>
      </c>
      <c r="E42" s="136"/>
      <c r="F42" s="136"/>
      <c r="G42" s="136">
        <f>'実質公債費比率（分子）の構造'!L$52</f>
        <v>1348</v>
      </c>
      <c r="H42" s="136"/>
      <c r="I42" s="136"/>
      <c r="J42" s="136">
        <f>'実質公債費比率（分子）の構造'!M$52</f>
        <v>1340</v>
      </c>
      <c r="K42" s="136"/>
      <c r="L42" s="136"/>
      <c r="M42" s="136">
        <f>'実質公債費比率（分子）の構造'!N$52</f>
        <v>1372</v>
      </c>
      <c r="N42" s="136"/>
      <c r="O42" s="136"/>
      <c r="P42" s="136">
        <f>'実質公債費比率（分子）の構造'!O$52</f>
        <v>1418</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82</v>
      </c>
      <c r="C44" s="136"/>
      <c r="D44" s="136"/>
      <c r="E44" s="136">
        <f>'実質公債費比率（分子）の構造'!L$50</f>
        <v>66</v>
      </c>
      <c r="F44" s="136"/>
      <c r="G44" s="136"/>
      <c r="H44" s="136">
        <f>'実質公債費比率（分子）の構造'!M$50</f>
        <v>31</v>
      </c>
      <c r="I44" s="136"/>
      <c r="J44" s="136"/>
      <c r="K44" s="136">
        <f>'実質公債費比率（分子）の構造'!N$50</f>
        <v>61</v>
      </c>
      <c r="L44" s="136"/>
      <c r="M44" s="136"/>
      <c r="N44" s="136">
        <f>'実質公債費比率（分子）の構造'!O$50</f>
        <v>53</v>
      </c>
      <c r="O44" s="136"/>
      <c r="P44" s="136"/>
    </row>
    <row r="45" spans="1:16">
      <c r="A45" s="136" t="s">
        <v>54</v>
      </c>
      <c r="B45" s="136">
        <f>'実質公債費比率（分子）の構造'!K$49</f>
        <v>17</v>
      </c>
      <c r="C45" s="136"/>
      <c r="D45" s="136"/>
      <c r="E45" s="136">
        <f>'実質公債費比率（分子）の構造'!L$49</f>
        <v>19</v>
      </c>
      <c r="F45" s="136"/>
      <c r="G45" s="136"/>
      <c r="H45" s="136">
        <f>'実質公債費比率（分子）の構造'!M$49</f>
        <v>19</v>
      </c>
      <c r="I45" s="136"/>
      <c r="J45" s="136"/>
      <c r="K45" s="136">
        <f>'実質公債費比率（分子）の構造'!N$49</f>
        <v>22</v>
      </c>
      <c r="L45" s="136"/>
      <c r="M45" s="136"/>
      <c r="N45" s="136">
        <f>'実質公債費比率（分子）の構造'!O$49</f>
        <v>21</v>
      </c>
      <c r="O45" s="136"/>
      <c r="P45" s="136"/>
    </row>
    <row r="46" spans="1:16">
      <c r="A46" s="136" t="s">
        <v>55</v>
      </c>
      <c r="B46" s="136">
        <f>'実質公債費比率（分子）の構造'!K$48</f>
        <v>747</v>
      </c>
      <c r="C46" s="136"/>
      <c r="D46" s="136"/>
      <c r="E46" s="136">
        <f>'実質公債費比率（分子）の構造'!L$48</f>
        <v>675</v>
      </c>
      <c r="F46" s="136"/>
      <c r="G46" s="136"/>
      <c r="H46" s="136">
        <f>'実質公債費比率（分子）の構造'!M$48</f>
        <v>637</v>
      </c>
      <c r="I46" s="136"/>
      <c r="J46" s="136"/>
      <c r="K46" s="136">
        <f>'実質公債費比率（分子）の構造'!N$48</f>
        <v>601</v>
      </c>
      <c r="L46" s="136"/>
      <c r="M46" s="136"/>
      <c r="N46" s="136">
        <f>'実質公債費比率（分子）の構造'!O$48</f>
        <v>576</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1702</v>
      </c>
      <c r="C49" s="136"/>
      <c r="D49" s="136"/>
      <c r="E49" s="136">
        <f>'実質公債費比率（分子）の構造'!L$45</f>
        <v>1631</v>
      </c>
      <c r="F49" s="136"/>
      <c r="G49" s="136"/>
      <c r="H49" s="136">
        <f>'実質公債費比率（分子）の構造'!M$45</f>
        <v>1580</v>
      </c>
      <c r="I49" s="136"/>
      <c r="J49" s="136"/>
      <c r="K49" s="136">
        <f>'実質公債費比率（分子）の構造'!N$45</f>
        <v>1468</v>
      </c>
      <c r="L49" s="136"/>
      <c r="M49" s="136"/>
      <c r="N49" s="136">
        <f>'実質公債費比率（分子）の構造'!O$45</f>
        <v>1357</v>
      </c>
      <c r="O49" s="136"/>
      <c r="P49" s="136"/>
    </row>
    <row r="50" spans="1:16">
      <c r="A50" s="136" t="s">
        <v>59</v>
      </c>
      <c r="B50" s="136" t="e">
        <f>NA()</f>
        <v>#N/A</v>
      </c>
      <c r="C50" s="136">
        <f>IF(ISNUMBER('実質公債費比率（分子）の構造'!K$53),'実質公債費比率（分子）の構造'!K$53,NA())</f>
        <v>1188</v>
      </c>
      <c r="D50" s="136" t="e">
        <f>NA()</f>
        <v>#N/A</v>
      </c>
      <c r="E50" s="136" t="e">
        <f>NA()</f>
        <v>#N/A</v>
      </c>
      <c r="F50" s="136">
        <f>IF(ISNUMBER('実質公債費比率（分子）の構造'!L$53),'実質公債費比率（分子）の構造'!L$53,NA())</f>
        <v>1043</v>
      </c>
      <c r="G50" s="136" t="e">
        <f>NA()</f>
        <v>#N/A</v>
      </c>
      <c r="H50" s="136" t="e">
        <f>NA()</f>
        <v>#N/A</v>
      </c>
      <c r="I50" s="136">
        <f>IF(ISNUMBER('実質公債費比率（分子）の構造'!M$53),'実質公債費比率（分子）の構造'!M$53,NA())</f>
        <v>927</v>
      </c>
      <c r="J50" s="136" t="e">
        <f>NA()</f>
        <v>#N/A</v>
      </c>
      <c r="K50" s="136" t="e">
        <f>NA()</f>
        <v>#N/A</v>
      </c>
      <c r="L50" s="136">
        <f>IF(ISNUMBER('実質公債費比率（分子）の構造'!N$53),'実質公債費比率（分子）の構造'!N$53,NA())</f>
        <v>780</v>
      </c>
      <c r="M50" s="136" t="e">
        <f>NA()</f>
        <v>#N/A</v>
      </c>
      <c r="N50" s="136" t="e">
        <f>NA()</f>
        <v>#N/A</v>
      </c>
      <c r="O50" s="136">
        <f>IF(ISNUMBER('実質公債費比率（分子）の構造'!O$53),'実質公債費比率（分子）の構造'!O$53,NA())</f>
        <v>589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14901</v>
      </c>
      <c r="E56" s="135"/>
      <c r="F56" s="135"/>
      <c r="G56" s="135">
        <f>'将来負担比率（分子）の構造'!J$51</f>
        <v>15531</v>
      </c>
      <c r="H56" s="135"/>
      <c r="I56" s="135"/>
      <c r="J56" s="135">
        <f>'将来負担比率（分子）の構造'!K$51</f>
        <v>15915</v>
      </c>
      <c r="K56" s="135"/>
      <c r="L56" s="135"/>
      <c r="M56" s="135">
        <f>'将来負担比率（分子）の構造'!L$51</f>
        <v>15622</v>
      </c>
      <c r="N56" s="135"/>
      <c r="O56" s="135"/>
      <c r="P56" s="135">
        <f>'将来負担比率（分子）の構造'!M$51</f>
        <v>16536</v>
      </c>
    </row>
    <row r="57" spans="1:16">
      <c r="A57" s="135" t="s">
        <v>35</v>
      </c>
      <c r="B57" s="135"/>
      <c r="C57" s="135"/>
      <c r="D57" s="135">
        <f>'将来負担比率（分子）の構造'!I$50</f>
        <v>380</v>
      </c>
      <c r="E57" s="135"/>
      <c r="F57" s="135"/>
      <c r="G57" s="135">
        <f>'将来負担比率（分子）の構造'!J$50</f>
        <v>300</v>
      </c>
      <c r="H57" s="135"/>
      <c r="I57" s="135"/>
      <c r="J57" s="135">
        <f>'将来負担比率（分子）の構造'!K$50</f>
        <v>233</v>
      </c>
      <c r="K57" s="135"/>
      <c r="L57" s="135"/>
      <c r="M57" s="135">
        <f>'将来負担比率（分子）の構造'!L$50</f>
        <v>187</v>
      </c>
      <c r="N57" s="135"/>
      <c r="O57" s="135"/>
      <c r="P57" s="135">
        <f>'将来負担比率（分子）の構造'!M$50</f>
        <v>145</v>
      </c>
    </row>
    <row r="58" spans="1:16">
      <c r="A58" s="135" t="s">
        <v>34</v>
      </c>
      <c r="B58" s="135"/>
      <c r="C58" s="135"/>
      <c r="D58" s="135">
        <f>'将来負担比率（分子）の構造'!I$49</f>
        <v>1955</v>
      </c>
      <c r="E58" s="135"/>
      <c r="F58" s="135"/>
      <c r="G58" s="135">
        <f>'将来負担比率（分子）の構造'!J$49</f>
        <v>2277</v>
      </c>
      <c r="H58" s="135"/>
      <c r="I58" s="135"/>
      <c r="J58" s="135">
        <f>'将来負担比率（分子）の構造'!K$49</f>
        <v>2706</v>
      </c>
      <c r="K58" s="135"/>
      <c r="L58" s="135"/>
      <c r="M58" s="135">
        <f>'将来負担比率（分子）の構造'!L$49</f>
        <v>2906</v>
      </c>
      <c r="N58" s="135"/>
      <c r="O58" s="135"/>
      <c r="P58" s="135">
        <f>'将来負担比率（分子）の構造'!M$49</f>
        <v>4193</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2428</v>
      </c>
      <c r="C62" s="135"/>
      <c r="D62" s="135"/>
      <c r="E62" s="135">
        <f>'将来負担比率（分子）の構造'!J$45</f>
        <v>2329</v>
      </c>
      <c r="F62" s="135"/>
      <c r="G62" s="135"/>
      <c r="H62" s="135">
        <f>'将来負担比率（分子）の構造'!K$45</f>
        <v>2206</v>
      </c>
      <c r="I62" s="135"/>
      <c r="J62" s="135"/>
      <c r="K62" s="135">
        <f>'将来負担比率（分子）の構造'!L$45</f>
        <v>2145</v>
      </c>
      <c r="L62" s="135"/>
      <c r="M62" s="135"/>
      <c r="N62" s="135">
        <f>'将来負担比率（分子）の構造'!M$45</f>
        <v>1985</v>
      </c>
      <c r="O62" s="135"/>
      <c r="P62" s="135"/>
    </row>
    <row r="63" spans="1:16">
      <c r="A63" s="135" t="s">
        <v>28</v>
      </c>
      <c r="B63" s="135">
        <f>'将来負担比率（分子）の構造'!I$44</f>
        <v>114</v>
      </c>
      <c r="C63" s="135"/>
      <c r="D63" s="135"/>
      <c r="E63" s="135">
        <f>'将来負担比率（分子）の構造'!J$44</f>
        <v>111</v>
      </c>
      <c r="F63" s="135"/>
      <c r="G63" s="135"/>
      <c r="H63" s="135">
        <f>'将来負担比率（分子）の構造'!K$44</f>
        <v>105</v>
      </c>
      <c r="I63" s="135"/>
      <c r="J63" s="135"/>
      <c r="K63" s="135">
        <f>'将来負担比率（分子）の構造'!L$44</f>
        <v>105</v>
      </c>
      <c r="L63" s="135"/>
      <c r="M63" s="135"/>
      <c r="N63" s="135">
        <f>'将来負担比率（分子）の構造'!M$44</f>
        <v>189</v>
      </c>
      <c r="O63" s="135"/>
      <c r="P63" s="135"/>
    </row>
    <row r="64" spans="1:16">
      <c r="A64" s="135" t="s">
        <v>27</v>
      </c>
      <c r="B64" s="135">
        <f>'将来負担比率（分子）の構造'!I$43</f>
        <v>10363</v>
      </c>
      <c r="C64" s="135"/>
      <c r="D64" s="135"/>
      <c r="E64" s="135">
        <f>'将来負担比率（分子）の構造'!J$43</f>
        <v>9607</v>
      </c>
      <c r="F64" s="135"/>
      <c r="G64" s="135"/>
      <c r="H64" s="135">
        <f>'将来負担比率（分子）の構造'!K$43</f>
        <v>8900</v>
      </c>
      <c r="I64" s="135"/>
      <c r="J64" s="135"/>
      <c r="K64" s="135">
        <f>'将来負担比率（分子）の構造'!L$43</f>
        <v>8124</v>
      </c>
      <c r="L64" s="135"/>
      <c r="M64" s="135"/>
      <c r="N64" s="135">
        <f>'将来負担比率（分子）の構造'!M$43</f>
        <v>7348</v>
      </c>
      <c r="O64" s="135"/>
      <c r="P64" s="135"/>
    </row>
    <row r="65" spans="1:16">
      <c r="A65" s="135" t="s">
        <v>26</v>
      </c>
      <c r="B65" s="135">
        <f>'将来負担比率（分子）の構造'!I$42</f>
        <v>218</v>
      </c>
      <c r="C65" s="135"/>
      <c r="D65" s="135"/>
      <c r="E65" s="135">
        <f>'将来負担比率（分子）の構造'!J$42</f>
        <v>136</v>
      </c>
      <c r="F65" s="135"/>
      <c r="G65" s="135"/>
      <c r="H65" s="135">
        <f>'将来負担比率（分子）の構造'!K$42</f>
        <v>280</v>
      </c>
      <c r="I65" s="135"/>
      <c r="J65" s="135"/>
      <c r="K65" s="135">
        <f>'将来負担比率（分子）の構造'!L$42</f>
        <v>220</v>
      </c>
      <c r="L65" s="135"/>
      <c r="M65" s="135"/>
      <c r="N65" s="135">
        <f>'将来負担比率（分子）の構造'!M$42</f>
        <v>192</v>
      </c>
      <c r="O65" s="135"/>
      <c r="P65" s="135"/>
    </row>
    <row r="66" spans="1:16">
      <c r="A66" s="135" t="s">
        <v>25</v>
      </c>
      <c r="B66" s="135">
        <f>'将来負担比率（分子）の構造'!I$41</f>
        <v>12229</v>
      </c>
      <c r="C66" s="135"/>
      <c r="D66" s="135"/>
      <c r="E66" s="135">
        <f>'将来負担比率（分子）の構造'!J$41</f>
        <v>12447</v>
      </c>
      <c r="F66" s="135"/>
      <c r="G66" s="135"/>
      <c r="H66" s="135">
        <f>'将来負担比率（分子）の構造'!K$41</f>
        <v>12445</v>
      </c>
      <c r="I66" s="135"/>
      <c r="J66" s="135"/>
      <c r="K66" s="135">
        <f>'将来負担比率（分子）の構造'!L$41</f>
        <v>12142</v>
      </c>
      <c r="L66" s="135"/>
      <c r="M66" s="135"/>
      <c r="N66" s="135">
        <f>'将来負担比率（分子）の構造'!M$41</f>
        <v>13969</v>
      </c>
      <c r="O66" s="135"/>
      <c r="P66" s="135"/>
    </row>
    <row r="67" spans="1:16">
      <c r="A67" s="135" t="s">
        <v>63</v>
      </c>
      <c r="B67" s="135" t="e">
        <f>NA()</f>
        <v>#N/A</v>
      </c>
      <c r="C67" s="135">
        <f>IF(ISNUMBER('将来負担比率（分子）の構造'!I$52), IF('将来負担比率（分子）の構造'!I$52 &lt; 0, 0, '将来負担比率（分子）の構造'!I$52), NA())</f>
        <v>8116</v>
      </c>
      <c r="D67" s="135" t="e">
        <f>NA()</f>
        <v>#N/A</v>
      </c>
      <c r="E67" s="135" t="e">
        <f>NA()</f>
        <v>#N/A</v>
      </c>
      <c r="F67" s="135">
        <f>IF(ISNUMBER('将来負担比率（分子）の構造'!J$52), IF('将来負担比率（分子）の構造'!J$52 &lt; 0, 0, '将来負担比率（分子）の構造'!J$52), NA())</f>
        <v>6522</v>
      </c>
      <c r="G67" s="135" t="e">
        <f>NA()</f>
        <v>#N/A</v>
      </c>
      <c r="H67" s="135" t="e">
        <f>NA()</f>
        <v>#N/A</v>
      </c>
      <c r="I67" s="135">
        <f>IF(ISNUMBER('将来負担比率（分子）の構造'!K$52), IF('将来負担比率（分子）の構造'!K$52 &lt; 0, 0, '将来負担比率（分子）の構造'!K$52), NA())</f>
        <v>5083</v>
      </c>
      <c r="J67" s="135" t="e">
        <f>NA()</f>
        <v>#N/A</v>
      </c>
      <c r="K67" s="135" t="e">
        <f>NA()</f>
        <v>#N/A</v>
      </c>
      <c r="L67" s="135">
        <f>IF(ISNUMBER('将来負担比率（分子）の構造'!L$52), IF('将来負担比率（分子）の構造'!L$52 &lt; 0, 0, '将来負担比率（分子）の構造'!L$52), NA())</f>
        <v>4021</v>
      </c>
      <c r="M67" s="135" t="e">
        <f>NA()</f>
        <v>#N/A</v>
      </c>
      <c r="N67" s="135" t="e">
        <f>NA()</f>
        <v>#N/A</v>
      </c>
      <c r="O67" s="135">
        <f>IF(ISNUMBER('将来負担比率（分子）の構造'!M$52), IF('将来負担比率（分子）の構造'!M$52 &lt; 0, 0, '将来負担比率（分子）の構造'!M$52), NA())</f>
        <v>2808</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2529779</v>
      </c>
      <c r="S5" s="637"/>
      <c r="T5" s="637"/>
      <c r="U5" s="637"/>
      <c r="V5" s="637"/>
      <c r="W5" s="637"/>
      <c r="X5" s="637"/>
      <c r="Y5" s="684"/>
      <c r="Z5" s="697">
        <v>14.6</v>
      </c>
      <c r="AA5" s="697"/>
      <c r="AB5" s="697"/>
      <c r="AC5" s="697"/>
      <c r="AD5" s="698">
        <v>2529779</v>
      </c>
      <c r="AE5" s="698"/>
      <c r="AF5" s="698"/>
      <c r="AG5" s="698"/>
      <c r="AH5" s="698"/>
      <c r="AI5" s="698"/>
      <c r="AJ5" s="698"/>
      <c r="AK5" s="698"/>
      <c r="AL5" s="685">
        <v>27.8</v>
      </c>
      <c r="AM5" s="654"/>
      <c r="AN5" s="654"/>
      <c r="AO5" s="686"/>
      <c r="AP5" s="673" t="s">
        <v>208</v>
      </c>
      <c r="AQ5" s="674"/>
      <c r="AR5" s="674"/>
      <c r="AS5" s="674"/>
      <c r="AT5" s="674"/>
      <c r="AU5" s="674"/>
      <c r="AV5" s="674"/>
      <c r="AW5" s="674"/>
      <c r="AX5" s="674"/>
      <c r="AY5" s="674"/>
      <c r="AZ5" s="674"/>
      <c r="BA5" s="674"/>
      <c r="BB5" s="674"/>
      <c r="BC5" s="674"/>
      <c r="BD5" s="674"/>
      <c r="BE5" s="674"/>
      <c r="BF5" s="675"/>
      <c r="BG5" s="586">
        <v>2517212</v>
      </c>
      <c r="BH5" s="587"/>
      <c r="BI5" s="587"/>
      <c r="BJ5" s="587"/>
      <c r="BK5" s="587"/>
      <c r="BL5" s="587"/>
      <c r="BM5" s="587"/>
      <c r="BN5" s="588"/>
      <c r="BO5" s="639">
        <v>99.5</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139237</v>
      </c>
      <c r="S6" s="587"/>
      <c r="T6" s="587"/>
      <c r="U6" s="587"/>
      <c r="V6" s="587"/>
      <c r="W6" s="587"/>
      <c r="X6" s="587"/>
      <c r="Y6" s="588"/>
      <c r="Z6" s="639">
        <v>0.8</v>
      </c>
      <c r="AA6" s="639"/>
      <c r="AB6" s="639"/>
      <c r="AC6" s="639"/>
      <c r="AD6" s="640">
        <v>139237</v>
      </c>
      <c r="AE6" s="640"/>
      <c r="AF6" s="640"/>
      <c r="AG6" s="640"/>
      <c r="AH6" s="640"/>
      <c r="AI6" s="640"/>
      <c r="AJ6" s="640"/>
      <c r="AK6" s="640"/>
      <c r="AL6" s="609">
        <v>1.5</v>
      </c>
      <c r="AM6" s="641"/>
      <c r="AN6" s="641"/>
      <c r="AO6" s="642"/>
      <c r="AP6" s="583" t="s">
        <v>214</v>
      </c>
      <c r="AQ6" s="584"/>
      <c r="AR6" s="584"/>
      <c r="AS6" s="584"/>
      <c r="AT6" s="584"/>
      <c r="AU6" s="584"/>
      <c r="AV6" s="584"/>
      <c r="AW6" s="584"/>
      <c r="AX6" s="584"/>
      <c r="AY6" s="584"/>
      <c r="AZ6" s="584"/>
      <c r="BA6" s="584"/>
      <c r="BB6" s="584"/>
      <c r="BC6" s="584"/>
      <c r="BD6" s="584"/>
      <c r="BE6" s="584"/>
      <c r="BF6" s="585"/>
      <c r="BG6" s="586">
        <v>2517212</v>
      </c>
      <c r="BH6" s="587"/>
      <c r="BI6" s="587"/>
      <c r="BJ6" s="587"/>
      <c r="BK6" s="587"/>
      <c r="BL6" s="587"/>
      <c r="BM6" s="587"/>
      <c r="BN6" s="588"/>
      <c r="BO6" s="639">
        <v>99.5</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199772</v>
      </c>
      <c r="CS6" s="587"/>
      <c r="CT6" s="587"/>
      <c r="CU6" s="587"/>
      <c r="CV6" s="587"/>
      <c r="CW6" s="587"/>
      <c r="CX6" s="587"/>
      <c r="CY6" s="588"/>
      <c r="CZ6" s="639">
        <v>1.2</v>
      </c>
      <c r="DA6" s="639"/>
      <c r="DB6" s="639"/>
      <c r="DC6" s="639"/>
      <c r="DD6" s="592" t="s">
        <v>209</v>
      </c>
      <c r="DE6" s="587"/>
      <c r="DF6" s="587"/>
      <c r="DG6" s="587"/>
      <c r="DH6" s="587"/>
      <c r="DI6" s="587"/>
      <c r="DJ6" s="587"/>
      <c r="DK6" s="587"/>
      <c r="DL6" s="587"/>
      <c r="DM6" s="587"/>
      <c r="DN6" s="587"/>
      <c r="DO6" s="587"/>
      <c r="DP6" s="588"/>
      <c r="DQ6" s="592">
        <v>199772</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6348</v>
      </c>
      <c r="S7" s="587"/>
      <c r="T7" s="587"/>
      <c r="U7" s="587"/>
      <c r="V7" s="587"/>
      <c r="W7" s="587"/>
      <c r="X7" s="587"/>
      <c r="Y7" s="588"/>
      <c r="Z7" s="639">
        <v>0</v>
      </c>
      <c r="AA7" s="639"/>
      <c r="AB7" s="639"/>
      <c r="AC7" s="639"/>
      <c r="AD7" s="640">
        <v>6348</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1117538</v>
      </c>
      <c r="BH7" s="587"/>
      <c r="BI7" s="587"/>
      <c r="BJ7" s="587"/>
      <c r="BK7" s="587"/>
      <c r="BL7" s="587"/>
      <c r="BM7" s="587"/>
      <c r="BN7" s="588"/>
      <c r="BO7" s="639">
        <v>44.2</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3065033</v>
      </c>
      <c r="CS7" s="587"/>
      <c r="CT7" s="587"/>
      <c r="CU7" s="587"/>
      <c r="CV7" s="587"/>
      <c r="CW7" s="587"/>
      <c r="CX7" s="587"/>
      <c r="CY7" s="588"/>
      <c r="CZ7" s="639">
        <v>18.399999999999999</v>
      </c>
      <c r="DA7" s="639"/>
      <c r="DB7" s="639"/>
      <c r="DC7" s="639"/>
      <c r="DD7" s="592">
        <v>381078</v>
      </c>
      <c r="DE7" s="587"/>
      <c r="DF7" s="587"/>
      <c r="DG7" s="587"/>
      <c r="DH7" s="587"/>
      <c r="DI7" s="587"/>
      <c r="DJ7" s="587"/>
      <c r="DK7" s="587"/>
      <c r="DL7" s="587"/>
      <c r="DM7" s="587"/>
      <c r="DN7" s="587"/>
      <c r="DO7" s="587"/>
      <c r="DP7" s="588"/>
      <c r="DQ7" s="592">
        <v>1732589</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6992</v>
      </c>
      <c r="S8" s="587"/>
      <c r="T8" s="587"/>
      <c r="U8" s="587"/>
      <c r="V8" s="587"/>
      <c r="W8" s="587"/>
      <c r="X8" s="587"/>
      <c r="Y8" s="588"/>
      <c r="Z8" s="639">
        <v>0</v>
      </c>
      <c r="AA8" s="639"/>
      <c r="AB8" s="639"/>
      <c r="AC8" s="639"/>
      <c r="AD8" s="640">
        <v>6992</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44187</v>
      </c>
      <c r="BH8" s="587"/>
      <c r="BI8" s="587"/>
      <c r="BJ8" s="587"/>
      <c r="BK8" s="587"/>
      <c r="BL8" s="587"/>
      <c r="BM8" s="587"/>
      <c r="BN8" s="588"/>
      <c r="BO8" s="639">
        <v>1.7</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4640837</v>
      </c>
      <c r="CS8" s="587"/>
      <c r="CT8" s="587"/>
      <c r="CU8" s="587"/>
      <c r="CV8" s="587"/>
      <c r="CW8" s="587"/>
      <c r="CX8" s="587"/>
      <c r="CY8" s="588"/>
      <c r="CZ8" s="639">
        <v>27.9</v>
      </c>
      <c r="DA8" s="639"/>
      <c r="DB8" s="639"/>
      <c r="DC8" s="639"/>
      <c r="DD8" s="592">
        <v>122323</v>
      </c>
      <c r="DE8" s="587"/>
      <c r="DF8" s="587"/>
      <c r="DG8" s="587"/>
      <c r="DH8" s="587"/>
      <c r="DI8" s="587"/>
      <c r="DJ8" s="587"/>
      <c r="DK8" s="587"/>
      <c r="DL8" s="587"/>
      <c r="DM8" s="587"/>
      <c r="DN8" s="587"/>
      <c r="DO8" s="587"/>
      <c r="DP8" s="588"/>
      <c r="DQ8" s="592">
        <v>2517367</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7789</v>
      </c>
      <c r="S9" s="587"/>
      <c r="T9" s="587"/>
      <c r="U9" s="587"/>
      <c r="V9" s="587"/>
      <c r="W9" s="587"/>
      <c r="X9" s="587"/>
      <c r="Y9" s="588"/>
      <c r="Z9" s="639">
        <v>0</v>
      </c>
      <c r="AA9" s="639"/>
      <c r="AB9" s="639"/>
      <c r="AC9" s="639"/>
      <c r="AD9" s="640">
        <v>7789</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970837</v>
      </c>
      <c r="BH9" s="587"/>
      <c r="BI9" s="587"/>
      <c r="BJ9" s="587"/>
      <c r="BK9" s="587"/>
      <c r="BL9" s="587"/>
      <c r="BM9" s="587"/>
      <c r="BN9" s="588"/>
      <c r="BO9" s="639">
        <v>38.4</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1564540</v>
      </c>
      <c r="CS9" s="587"/>
      <c r="CT9" s="587"/>
      <c r="CU9" s="587"/>
      <c r="CV9" s="587"/>
      <c r="CW9" s="587"/>
      <c r="CX9" s="587"/>
      <c r="CY9" s="588"/>
      <c r="CZ9" s="639">
        <v>9.4</v>
      </c>
      <c r="DA9" s="639"/>
      <c r="DB9" s="639"/>
      <c r="DC9" s="639"/>
      <c r="DD9" s="592">
        <v>807294</v>
      </c>
      <c r="DE9" s="587"/>
      <c r="DF9" s="587"/>
      <c r="DG9" s="587"/>
      <c r="DH9" s="587"/>
      <c r="DI9" s="587"/>
      <c r="DJ9" s="587"/>
      <c r="DK9" s="587"/>
      <c r="DL9" s="587"/>
      <c r="DM9" s="587"/>
      <c r="DN9" s="587"/>
      <c r="DO9" s="587"/>
      <c r="DP9" s="588"/>
      <c r="DQ9" s="592">
        <v>800612</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261776</v>
      </c>
      <c r="S10" s="587"/>
      <c r="T10" s="587"/>
      <c r="U10" s="587"/>
      <c r="V10" s="587"/>
      <c r="W10" s="587"/>
      <c r="X10" s="587"/>
      <c r="Y10" s="588"/>
      <c r="Z10" s="639">
        <v>1.5</v>
      </c>
      <c r="AA10" s="639"/>
      <c r="AB10" s="639"/>
      <c r="AC10" s="639"/>
      <c r="AD10" s="640">
        <v>261776</v>
      </c>
      <c r="AE10" s="640"/>
      <c r="AF10" s="640"/>
      <c r="AG10" s="640"/>
      <c r="AH10" s="640"/>
      <c r="AI10" s="640"/>
      <c r="AJ10" s="640"/>
      <c r="AK10" s="640"/>
      <c r="AL10" s="609">
        <v>2.9</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49154</v>
      </c>
      <c r="BH10" s="587"/>
      <c r="BI10" s="587"/>
      <c r="BJ10" s="587"/>
      <c r="BK10" s="587"/>
      <c r="BL10" s="587"/>
      <c r="BM10" s="587"/>
      <c r="BN10" s="588"/>
      <c r="BO10" s="639">
        <v>1.9</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17952</v>
      </c>
      <c r="CS10" s="587"/>
      <c r="CT10" s="587"/>
      <c r="CU10" s="587"/>
      <c r="CV10" s="587"/>
      <c r="CW10" s="587"/>
      <c r="CX10" s="587"/>
      <c r="CY10" s="588"/>
      <c r="CZ10" s="639">
        <v>0.1</v>
      </c>
      <c r="DA10" s="639"/>
      <c r="DB10" s="639"/>
      <c r="DC10" s="639"/>
      <c r="DD10" s="592">
        <v>1208</v>
      </c>
      <c r="DE10" s="587"/>
      <c r="DF10" s="587"/>
      <c r="DG10" s="587"/>
      <c r="DH10" s="587"/>
      <c r="DI10" s="587"/>
      <c r="DJ10" s="587"/>
      <c r="DK10" s="587"/>
      <c r="DL10" s="587"/>
      <c r="DM10" s="587"/>
      <c r="DN10" s="587"/>
      <c r="DO10" s="587"/>
      <c r="DP10" s="588"/>
      <c r="DQ10" s="592">
        <v>6128</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53360</v>
      </c>
      <c r="BH11" s="587"/>
      <c r="BI11" s="587"/>
      <c r="BJ11" s="587"/>
      <c r="BK11" s="587"/>
      <c r="BL11" s="587"/>
      <c r="BM11" s="587"/>
      <c r="BN11" s="588"/>
      <c r="BO11" s="639">
        <v>2.1</v>
      </c>
      <c r="BP11" s="639"/>
      <c r="BQ11" s="639"/>
      <c r="BR11" s="639"/>
      <c r="BS11" s="592" t="s">
        <v>112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747571</v>
      </c>
      <c r="CS11" s="587"/>
      <c r="CT11" s="587"/>
      <c r="CU11" s="587"/>
      <c r="CV11" s="587"/>
      <c r="CW11" s="587"/>
      <c r="CX11" s="587"/>
      <c r="CY11" s="588"/>
      <c r="CZ11" s="639">
        <v>4.5</v>
      </c>
      <c r="DA11" s="639"/>
      <c r="DB11" s="639"/>
      <c r="DC11" s="639"/>
      <c r="DD11" s="592">
        <v>507612</v>
      </c>
      <c r="DE11" s="587"/>
      <c r="DF11" s="587"/>
      <c r="DG11" s="587"/>
      <c r="DH11" s="587"/>
      <c r="DI11" s="587"/>
      <c r="DJ11" s="587"/>
      <c r="DK11" s="587"/>
      <c r="DL11" s="587"/>
      <c r="DM11" s="587"/>
      <c r="DN11" s="587"/>
      <c r="DO11" s="587"/>
      <c r="DP11" s="588"/>
      <c r="DQ11" s="592">
        <v>246931</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1086518</v>
      </c>
      <c r="BH12" s="587"/>
      <c r="BI12" s="587"/>
      <c r="BJ12" s="587"/>
      <c r="BK12" s="587"/>
      <c r="BL12" s="587"/>
      <c r="BM12" s="587"/>
      <c r="BN12" s="588"/>
      <c r="BO12" s="639">
        <v>42.9</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273516</v>
      </c>
      <c r="CS12" s="587"/>
      <c r="CT12" s="587"/>
      <c r="CU12" s="587"/>
      <c r="CV12" s="587"/>
      <c r="CW12" s="587"/>
      <c r="CX12" s="587"/>
      <c r="CY12" s="588"/>
      <c r="CZ12" s="639">
        <v>1.6</v>
      </c>
      <c r="DA12" s="639"/>
      <c r="DB12" s="639"/>
      <c r="DC12" s="639"/>
      <c r="DD12" s="592">
        <v>25724</v>
      </c>
      <c r="DE12" s="587"/>
      <c r="DF12" s="587"/>
      <c r="DG12" s="587"/>
      <c r="DH12" s="587"/>
      <c r="DI12" s="587"/>
      <c r="DJ12" s="587"/>
      <c r="DK12" s="587"/>
      <c r="DL12" s="587"/>
      <c r="DM12" s="587"/>
      <c r="DN12" s="587"/>
      <c r="DO12" s="587"/>
      <c r="DP12" s="588"/>
      <c r="DQ12" s="592">
        <v>191276</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28379</v>
      </c>
      <c r="S13" s="587"/>
      <c r="T13" s="587"/>
      <c r="U13" s="587"/>
      <c r="V13" s="587"/>
      <c r="W13" s="587"/>
      <c r="X13" s="587"/>
      <c r="Y13" s="588"/>
      <c r="Z13" s="639">
        <v>0.2</v>
      </c>
      <c r="AA13" s="639"/>
      <c r="AB13" s="639"/>
      <c r="AC13" s="639"/>
      <c r="AD13" s="640">
        <v>28379</v>
      </c>
      <c r="AE13" s="640"/>
      <c r="AF13" s="640"/>
      <c r="AG13" s="640"/>
      <c r="AH13" s="640"/>
      <c r="AI13" s="640"/>
      <c r="AJ13" s="640"/>
      <c r="AK13" s="640"/>
      <c r="AL13" s="609">
        <v>0.3</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1081990</v>
      </c>
      <c r="BH13" s="587"/>
      <c r="BI13" s="587"/>
      <c r="BJ13" s="587"/>
      <c r="BK13" s="587"/>
      <c r="BL13" s="587"/>
      <c r="BM13" s="587"/>
      <c r="BN13" s="588"/>
      <c r="BO13" s="639">
        <v>42.8</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1766137</v>
      </c>
      <c r="CS13" s="587"/>
      <c r="CT13" s="587"/>
      <c r="CU13" s="587"/>
      <c r="CV13" s="587"/>
      <c r="CW13" s="587"/>
      <c r="CX13" s="587"/>
      <c r="CY13" s="588"/>
      <c r="CZ13" s="639">
        <v>10.6</v>
      </c>
      <c r="DA13" s="639"/>
      <c r="DB13" s="639"/>
      <c r="DC13" s="639"/>
      <c r="DD13" s="592">
        <v>760414</v>
      </c>
      <c r="DE13" s="587"/>
      <c r="DF13" s="587"/>
      <c r="DG13" s="587"/>
      <c r="DH13" s="587"/>
      <c r="DI13" s="587"/>
      <c r="DJ13" s="587"/>
      <c r="DK13" s="587"/>
      <c r="DL13" s="587"/>
      <c r="DM13" s="587"/>
      <c r="DN13" s="587"/>
      <c r="DO13" s="587"/>
      <c r="DP13" s="588"/>
      <c r="DQ13" s="592">
        <v>1328803</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74071</v>
      </c>
      <c r="BH14" s="587"/>
      <c r="BI14" s="587"/>
      <c r="BJ14" s="587"/>
      <c r="BK14" s="587"/>
      <c r="BL14" s="587"/>
      <c r="BM14" s="587"/>
      <c r="BN14" s="588"/>
      <c r="BO14" s="639">
        <v>2.9</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808123</v>
      </c>
      <c r="CS14" s="587"/>
      <c r="CT14" s="587"/>
      <c r="CU14" s="587"/>
      <c r="CV14" s="587"/>
      <c r="CW14" s="587"/>
      <c r="CX14" s="587"/>
      <c r="CY14" s="588"/>
      <c r="CZ14" s="639">
        <v>4.9000000000000004</v>
      </c>
      <c r="DA14" s="639"/>
      <c r="DB14" s="639"/>
      <c r="DC14" s="639"/>
      <c r="DD14" s="592">
        <v>30608</v>
      </c>
      <c r="DE14" s="587"/>
      <c r="DF14" s="587"/>
      <c r="DG14" s="587"/>
      <c r="DH14" s="587"/>
      <c r="DI14" s="587"/>
      <c r="DJ14" s="587"/>
      <c r="DK14" s="587"/>
      <c r="DL14" s="587"/>
      <c r="DM14" s="587"/>
      <c r="DN14" s="587"/>
      <c r="DO14" s="587"/>
      <c r="DP14" s="588"/>
      <c r="DQ14" s="592">
        <v>801523</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16126</v>
      </c>
      <c r="S15" s="587"/>
      <c r="T15" s="587"/>
      <c r="U15" s="587"/>
      <c r="V15" s="587"/>
      <c r="W15" s="587"/>
      <c r="X15" s="587"/>
      <c r="Y15" s="588"/>
      <c r="Z15" s="639">
        <v>0.1</v>
      </c>
      <c r="AA15" s="639"/>
      <c r="AB15" s="639"/>
      <c r="AC15" s="639"/>
      <c r="AD15" s="640">
        <v>16126</v>
      </c>
      <c r="AE15" s="640"/>
      <c r="AF15" s="640"/>
      <c r="AG15" s="640"/>
      <c r="AH15" s="640"/>
      <c r="AI15" s="640"/>
      <c r="AJ15" s="640"/>
      <c r="AK15" s="640"/>
      <c r="AL15" s="609">
        <v>0.2</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238978</v>
      </c>
      <c r="BH15" s="587"/>
      <c r="BI15" s="587"/>
      <c r="BJ15" s="587"/>
      <c r="BK15" s="587"/>
      <c r="BL15" s="587"/>
      <c r="BM15" s="587"/>
      <c r="BN15" s="588"/>
      <c r="BO15" s="639">
        <v>9.4</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2159029</v>
      </c>
      <c r="CS15" s="587"/>
      <c r="CT15" s="587"/>
      <c r="CU15" s="587"/>
      <c r="CV15" s="587"/>
      <c r="CW15" s="587"/>
      <c r="CX15" s="587"/>
      <c r="CY15" s="588"/>
      <c r="CZ15" s="639">
        <v>13</v>
      </c>
      <c r="DA15" s="639"/>
      <c r="DB15" s="639"/>
      <c r="DC15" s="639"/>
      <c r="DD15" s="592">
        <v>1007134</v>
      </c>
      <c r="DE15" s="587"/>
      <c r="DF15" s="587"/>
      <c r="DG15" s="587"/>
      <c r="DH15" s="587"/>
      <c r="DI15" s="587"/>
      <c r="DJ15" s="587"/>
      <c r="DK15" s="587"/>
      <c r="DL15" s="587"/>
      <c r="DM15" s="587"/>
      <c r="DN15" s="587"/>
      <c r="DO15" s="587"/>
      <c r="DP15" s="588"/>
      <c r="DQ15" s="592">
        <v>1276257</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6602703</v>
      </c>
      <c r="S16" s="587"/>
      <c r="T16" s="587"/>
      <c r="U16" s="587"/>
      <c r="V16" s="587"/>
      <c r="W16" s="587"/>
      <c r="X16" s="587"/>
      <c r="Y16" s="588"/>
      <c r="Z16" s="639">
        <v>38.1</v>
      </c>
      <c r="AA16" s="639"/>
      <c r="AB16" s="639"/>
      <c r="AC16" s="639"/>
      <c r="AD16" s="640">
        <v>6065148</v>
      </c>
      <c r="AE16" s="640"/>
      <c r="AF16" s="640"/>
      <c r="AG16" s="640"/>
      <c r="AH16" s="640"/>
      <c r="AI16" s="640"/>
      <c r="AJ16" s="640"/>
      <c r="AK16" s="640"/>
      <c r="AL16" s="609">
        <v>66.7</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v>107</v>
      </c>
      <c r="BH16" s="587"/>
      <c r="BI16" s="587"/>
      <c r="BJ16" s="587"/>
      <c r="BK16" s="587"/>
      <c r="BL16" s="587"/>
      <c r="BM16" s="587"/>
      <c r="BN16" s="588"/>
      <c r="BO16" s="639">
        <v>0</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36918</v>
      </c>
      <c r="CS16" s="587"/>
      <c r="CT16" s="587"/>
      <c r="CU16" s="587"/>
      <c r="CV16" s="587"/>
      <c r="CW16" s="587"/>
      <c r="CX16" s="587"/>
      <c r="CY16" s="588"/>
      <c r="CZ16" s="639">
        <v>0.2</v>
      </c>
      <c r="DA16" s="639"/>
      <c r="DB16" s="639"/>
      <c r="DC16" s="639"/>
      <c r="DD16" s="592" t="s">
        <v>112</v>
      </c>
      <c r="DE16" s="587"/>
      <c r="DF16" s="587"/>
      <c r="DG16" s="587"/>
      <c r="DH16" s="587"/>
      <c r="DI16" s="587"/>
      <c r="DJ16" s="587"/>
      <c r="DK16" s="587"/>
      <c r="DL16" s="587"/>
      <c r="DM16" s="587"/>
      <c r="DN16" s="587"/>
      <c r="DO16" s="587"/>
      <c r="DP16" s="588"/>
      <c r="DQ16" s="592">
        <v>31800</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6065148</v>
      </c>
      <c r="S17" s="587"/>
      <c r="T17" s="587"/>
      <c r="U17" s="587"/>
      <c r="V17" s="587"/>
      <c r="W17" s="587"/>
      <c r="X17" s="587"/>
      <c r="Y17" s="588"/>
      <c r="Z17" s="639">
        <v>35</v>
      </c>
      <c r="AA17" s="639"/>
      <c r="AB17" s="639"/>
      <c r="AC17" s="639"/>
      <c r="AD17" s="640">
        <v>6065148</v>
      </c>
      <c r="AE17" s="640"/>
      <c r="AF17" s="640"/>
      <c r="AG17" s="640"/>
      <c r="AH17" s="640"/>
      <c r="AI17" s="640"/>
      <c r="AJ17" s="640"/>
      <c r="AK17" s="640"/>
      <c r="AL17" s="609">
        <v>66.7</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1356989</v>
      </c>
      <c r="CS17" s="587"/>
      <c r="CT17" s="587"/>
      <c r="CU17" s="587"/>
      <c r="CV17" s="587"/>
      <c r="CW17" s="587"/>
      <c r="CX17" s="587"/>
      <c r="CY17" s="588"/>
      <c r="CZ17" s="639">
        <v>8.1999999999999993</v>
      </c>
      <c r="DA17" s="639"/>
      <c r="DB17" s="639"/>
      <c r="DC17" s="639"/>
      <c r="DD17" s="592" t="s">
        <v>112</v>
      </c>
      <c r="DE17" s="587"/>
      <c r="DF17" s="587"/>
      <c r="DG17" s="587"/>
      <c r="DH17" s="587"/>
      <c r="DI17" s="587"/>
      <c r="DJ17" s="587"/>
      <c r="DK17" s="587"/>
      <c r="DL17" s="587"/>
      <c r="DM17" s="587"/>
      <c r="DN17" s="587"/>
      <c r="DO17" s="587"/>
      <c r="DP17" s="588"/>
      <c r="DQ17" s="592">
        <v>1304731</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537548</v>
      </c>
      <c r="S18" s="587"/>
      <c r="T18" s="587"/>
      <c r="U18" s="587"/>
      <c r="V18" s="587"/>
      <c r="W18" s="587"/>
      <c r="X18" s="587"/>
      <c r="Y18" s="588"/>
      <c r="Z18" s="639">
        <v>3.1</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v>7</v>
      </c>
      <c r="S19" s="587"/>
      <c r="T19" s="587"/>
      <c r="U19" s="587"/>
      <c r="V19" s="587"/>
      <c r="W19" s="587"/>
      <c r="X19" s="587"/>
      <c r="Y19" s="588"/>
      <c r="Z19" s="639">
        <v>0</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v>12567</v>
      </c>
      <c r="BH19" s="587"/>
      <c r="BI19" s="587"/>
      <c r="BJ19" s="587"/>
      <c r="BK19" s="587"/>
      <c r="BL19" s="587"/>
      <c r="BM19" s="587"/>
      <c r="BN19" s="588"/>
      <c r="BO19" s="639">
        <v>0.5</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9599129</v>
      </c>
      <c r="S20" s="587"/>
      <c r="T20" s="587"/>
      <c r="U20" s="587"/>
      <c r="V20" s="587"/>
      <c r="W20" s="587"/>
      <c r="X20" s="587"/>
      <c r="Y20" s="588"/>
      <c r="Z20" s="639">
        <v>55.3</v>
      </c>
      <c r="AA20" s="639"/>
      <c r="AB20" s="639"/>
      <c r="AC20" s="639"/>
      <c r="AD20" s="640">
        <v>9061574</v>
      </c>
      <c r="AE20" s="640"/>
      <c r="AF20" s="640"/>
      <c r="AG20" s="640"/>
      <c r="AH20" s="640"/>
      <c r="AI20" s="640"/>
      <c r="AJ20" s="640"/>
      <c r="AK20" s="640"/>
      <c r="AL20" s="609">
        <v>99.7</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v>12567</v>
      </c>
      <c r="BH20" s="587"/>
      <c r="BI20" s="587"/>
      <c r="BJ20" s="587"/>
      <c r="BK20" s="587"/>
      <c r="BL20" s="587"/>
      <c r="BM20" s="587"/>
      <c r="BN20" s="588"/>
      <c r="BO20" s="639">
        <v>0.5</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16636417</v>
      </c>
      <c r="CS20" s="587"/>
      <c r="CT20" s="587"/>
      <c r="CU20" s="587"/>
      <c r="CV20" s="587"/>
      <c r="CW20" s="587"/>
      <c r="CX20" s="587"/>
      <c r="CY20" s="588"/>
      <c r="CZ20" s="639">
        <v>100</v>
      </c>
      <c r="DA20" s="639"/>
      <c r="DB20" s="639"/>
      <c r="DC20" s="639"/>
      <c r="DD20" s="592">
        <v>3643395</v>
      </c>
      <c r="DE20" s="587"/>
      <c r="DF20" s="587"/>
      <c r="DG20" s="587"/>
      <c r="DH20" s="587"/>
      <c r="DI20" s="587"/>
      <c r="DJ20" s="587"/>
      <c r="DK20" s="587"/>
      <c r="DL20" s="587"/>
      <c r="DM20" s="587"/>
      <c r="DN20" s="587"/>
      <c r="DO20" s="587"/>
      <c r="DP20" s="588"/>
      <c r="DQ20" s="592">
        <v>10437789</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3726</v>
      </c>
      <c r="S21" s="587"/>
      <c r="T21" s="587"/>
      <c r="U21" s="587"/>
      <c r="V21" s="587"/>
      <c r="W21" s="587"/>
      <c r="X21" s="587"/>
      <c r="Y21" s="588"/>
      <c r="Z21" s="639">
        <v>0</v>
      </c>
      <c r="AA21" s="639"/>
      <c r="AB21" s="639"/>
      <c r="AC21" s="639"/>
      <c r="AD21" s="640">
        <v>3726</v>
      </c>
      <c r="AE21" s="640"/>
      <c r="AF21" s="640"/>
      <c r="AG21" s="640"/>
      <c r="AH21" s="640"/>
      <c r="AI21" s="640"/>
      <c r="AJ21" s="640"/>
      <c r="AK21" s="640"/>
      <c r="AL21" s="609">
        <v>0</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v>12567</v>
      </c>
      <c r="BH21" s="587"/>
      <c r="BI21" s="587"/>
      <c r="BJ21" s="587"/>
      <c r="BK21" s="587"/>
      <c r="BL21" s="587"/>
      <c r="BM21" s="587"/>
      <c r="BN21" s="588"/>
      <c r="BO21" s="639">
        <v>0.5</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23475</v>
      </c>
      <c r="S22" s="587"/>
      <c r="T22" s="587"/>
      <c r="U22" s="587"/>
      <c r="V22" s="587"/>
      <c r="W22" s="587"/>
      <c r="X22" s="587"/>
      <c r="Y22" s="588"/>
      <c r="Z22" s="639">
        <v>0.1</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240375</v>
      </c>
      <c r="S23" s="587"/>
      <c r="T23" s="587"/>
      <c r="U23" s="587"/>
      <c r="V23" s="587"/>
      <c r="W23" s="587"/>
      <c r="X23" s="587"/>
      <c r="Y23" s="588"/>
      <c r="Z23" s="639">
        <v>1.4</v>
      </c>
      <c r="AA23" s="639"/>
      <c r="AB23" s="639"/>
      <c r="AC23" s="639"/>
      <c r="AD23" s="640">
        <v>7117</v>
      </c>
      <c r="AE23" s="640"/>
      <c r="AF23" s="640"/>
      <c r="AG23" s="640"/>
      <c r="AH23" s="640"/>
      <c r="AI23" s="640"/>
      <c r="AJ23" s="640"/>
      <c r="AK23" s="640"/>
      <c r="AL23" s="609">
        <v>0.1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95221</v>
      </c>
      <c r="S24" s="587"/>
      <c r="T24" s="587"/>
      <c r="U24" s="587"/>
      <c r="V24" s="587"/>
      <c r="W24" s="587"/>
      <c r="X24" s="587"/>
      <c r="Y24" s="588"/>
      <c r="Z24" s="639">
        <v>0.5</v>
      </c>
      <c r="AA24" s="639"/>
      <c r="AB24" s="639"/>
      <c r="AC24" s="639"/>
      <c r="AD24" s="640" t="s">
        <v>112</v>
      </c>
      <c r="AE24" s="640"/>
      <c r="AF24" s="640"/>
      <c r="AG24" s="640"/>
      <c r="AH24" s="640"/>
      <c r="AI24" s="640"/>
      <c r="AJ24" s="640"/>
      <c r="AK24" s="640"/>
      <c r="AL24" s="609" t="s">
        <v>112</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6667586</v>
      </c>
      <c r="CS24" s="637"/>
      <c r="CT24" s="637"/>
      <c r="CU24" s="637"/>
      <c r="CV24" s="637"/>
      <c r="CW24" s="637"/>
      <c r="CX24" s="637"/>
      <c r="CY24" s="684"/>
      <c r="CZ24" s="688">
        <v>40.1</v>
      </c>
      <c r="DA24" s="689"/>
      <c r="DB24" s="689"/>
      <c r="DC24" s="690"/>
      <c r="DD24" s="683">
        <v>4672543</v>
      </c>
      <c r="DE24" s="637"/>
      <c r="DF24" s="637"/>
      <c r="DG24" s="637"/>
      <c r="DH24" s="637"/>
      <c r="DI24" s="637"/>
      <c r="DJ24" s="637"/>
      <c r="DK24" s="684"/>
      <c r="DL24" s="683">
        <v>4646305</v>
      </c>
      <c r="DM24" s="637"/>
      <c r="DN24" s="637"/>
      <c r="DO24" s="637"/>
      <c r="DP24" s="637"/>
      <c r="DQ24" s="637"/>
      <c r="DR24" s="637"/>
      <c r="DS24" s="637"/>
      <c r="DT24" s="637"/>
      <c r="DU24" s="637"/>
      <c r="DV24" s="684"/>
      <c r="DW24" s="685">
        <v>48.1</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2565273</v>
      </c>
      <c r="S25" s="587"/>
      <c r="T25" s="587"/>
      <c r="U25" s="587"/>
      <c r="V25" s="587"/>
      <c r="W25" s="587"/>
      <c r="X25" s="587"/>
      <c r="Y25" s="588"/>
      <c r="Z25" s="639">
        <v>14.8</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2871525</v>
      </c>
      <c r="CS25" s="605"/>
      <c r="CT25" s="605"/>
      <c r="CU25" s="605"/>
      <c r="CV25" s="605"/>
      <c r="CW25" s="605"/>
      <c r="CX25" s="605"/>
      <c r="CY25" s="606"/>
      <c r="CZ25" s="589">
        <v>17.3</v>
      </c>
      <c r="DA25" s="607"/>
      <c r="DB25" s="607"/>
      <c r="DC25" s="608"/>
      <c r="DD25" s="592">
        <v>2582668</v>
      </c>
      <c r="DE25" s="605"/>
      <c r="DF25" s="605"/>
      <c r="DG25" s="605"/>
      <c r="DH25" s="605"/>
      <c r="DI25" s="605"/>
      <c r="DJ25" s="605"/>
      <c r="DK25" s="606"/>
      <c r="DL25" s="592">
        <v>2564973</v>
      </c>
      <c r="DM25" s="605"/>
      <c r="DN25" s="605"/>
      <c r="DO25" s="605"/>
      <c r="DP25" s="605"/>
      <c r="DQ25" s="605"/>
      <c r="DR25" s="605"/>
      <c r="DS25" s="605"/>
      <c r="DT25" s="605"/>
      <c r="DU25" s="605"/>
      <c r="DV25" s="606"/>
      <c r="DW25" s="609">
        <v>26.5</v>
      </c>
      <c r="DX25" s="610"/>
      <c r="DY25" s="610"/>
      <c r="DZ25" s="610"/>
      <c r="EA25" s="610"/>
      <c r="EB25" s="610"/>
      <c r="EC25" s="611"/>
    </row>
    <row r="26" spans="2:133" ht="11.25" customHeight="1">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1409811</v>
      </c>
      <c r="CS26" s="587"/>
      <c r="CT26" s="587"/>
      <c r="CU26" s="587"/>
      <c r="CV26" s="587"/>
      <c r="CW26" s="587"/>
      <c r="CX26" s="587"/>
      <c r="CY26" s="588"/>
      <c r="CZ26" s="589">
        <v>8.5</v>
      </c>
      <c r="DA26" s="607"/>
      <c r="DB26" s="607"/>
      <c r="DC26" s="608"/>
      <c r="DD26" s="592">
        <v>1208431</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1022013</v>
      </c>
      <c r="S27" s="587"/>
      <c r="T27" s="587"/>
      <c r="U27" s="587"/>
      <c r="V27" s="587"/>
      <c r="W27" s="587"/>
      <c r="X27" s="587"/>
      <c r="Y27" s="588"/>
      <c r="Z27" s="639">
        <v>5.9</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2529779</v>
      </c>
      <c r="BH27" s="587"/>
      <c r="BI27" s="587"/>
      <c r="BJ27" s="587"/>
      <c r="BK27" s="587"/>
      <c r="BL27" s="587"/>
      <c r="BM27" s="587"/>
      <c r="BN27" s="588"/>
      <c r="BO27" s="639">
        <v>100</v>
      </c>
      <c r="BP27" s="639"/>
      <c r="BQ27" s="639"/>
      <c r="BR27" s="639"/>
      <c r="BS27" s="592" t="s">
        <v>112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2439072</v>
      </c>
      <c r="CS27" s="605"/>
      <c r="CT27" s="605"/>
      <c r="CU27" s="605"/>
      <c r="CV27" s="605"/>
      <c r="CW27" s="605"/>
      <c r="CX27" s="605"/>
      <c r="CY27" s="606"/>
      <c r="CZ27" s="589">
        <v>14.7</v>
      </c>
      <c r="DA27" s="607"/>
      <c r="DB27" s="607"/>
      <c r="DC27" s="608"/>
      <c r="DD27" s="592">
        <v>785144</v>
      </c>
      <c r="DE27" s="605"/>
      <c r="DF27" s="605"/>
      <c r="DG27" s="605"/>
      <c r="DH27" s="605"/>
      <c r="DI27" s="605"/>
      <c r="DJ27" s="605"/>
      <c r="DK27" s="606"/>
      <c r="DL27" s="592">
        <v>776601</v>
      </c>
      <c r="DM27" s="605"/>
      <c r="DN27" s="605"/>
      <c r="DO27" s="605"/>
      <c r="DP27" s="605"/>
      <c r="DQ27" s="605"/>
      <c r="DR27" s="605"/>
      <c r="DS27" s="605"/>
      <c r="DT27" s="605"/>
      <c r="DU27" s="605"/>
      <c r="DV27" s="606"/>
      <c r="DW27" s="609">
        <v>8</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4320</v>
      </c>
      <c r="S28" s="587"/>
      <c r="T28" s="587"/>
      <c r="U28" s="587"/>
      <c r="V28" s="587"/>
      <c r="W28" s="587"/>
      <c r="X28" s="587"/>
      <c r="Y28" s="588"/>
      <c r="Z28" s="639">
        <v>0</v>
      </c>
      <c r="AA28" s="639"/>
      <c r="AB28" s="639"/>
      <c r="AC28" s="639"/>
      <c r="AD28" s="640">
        <v>2868</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1356989</v>
      </c>
      <c r="CS28" s="587"/>
      <c r="CT28" s="587"/>
      <c r="CU28" s="587"/>
      <c r="CV28" s="587"/>
      <c r="CW28" s="587"/>
      <c r="CX28" s="587"/>
      <c r="CY28" s="588"/>
      <c r="CZ28" s="589">
        <v>8.1999999999999993</v>
      </c>
      <c r="DA28" s="607"/>
      <c r="DB28" s="607"/>
      <c r="DC28" s="608"/>
      <c r="DD28" s="592">
        <v>1304731</v>
      </c>
      <c r="DE28" s="587"/>
      <c r="DF28" s="587"/>
      <c r="DG28" s="587"/>
      <c r="DH28" s="587"/>
      <c r="DI28" s="587"/>
      <c r="DJ28" s="587"/>
      <c r="DK28" s="588"/>
      <c r="DL28" s="592">
        <v>1304731</v>
      </c>
      <c r="DM28" s="587"/>
      <c r="DN28" s="587"/>
      <c r="DO28" s="587"/>
      <c r="DP28" s="587"/>
      <c r="DQ28" s="587"/>
      <c r="DR28" s="587"/>
      <c r="DS28" s="587"/>
      <c r="DT28" s="587"/>
      <c r="DU28" s="587"/>
      <c r="DV28" s="588"/>
      <c r="DW28" s="609">
        <v>13.5</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1101</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1356989</v>
      </c>
      <c r="CS29" s="605"/>
      <c r="CT29" s="605"/>
      <c r="CU29" s="605"/>
      <c r="CV29" s="605"/>
      <c r="CW29" s="605"/>
      <c r="CX29" s="605"/>
      <c r="CY29" s="606"/>
      <c r="CZ29" s="589">
        <v>8.1999999999999993</v>
      </c>
      <c r="DA29" s="607"/>
      <c r="DB29" s="607"/>
      <c r="DC29" s="608"/>
      <c r="DD29" s="592">
        <v>1304731</v>
      </c>
      <c r="DE29" s="605"/>
      <c r="DF29" s="605"/>
      <c r="DG29" s="605"/>
      <c r="DH29" s="605"/>
      <c r="DI29" s="605"/>
      <c r="DJ29" s="605"/>
      <c r="DK29" s="606"/>
      <c r="DL29" s="592">
        <v>1304731</v>
      </c>
      <c r="DM29" s="605"/>
      <c r="DN29" s="605"/>
      <c r="DO29" s="605"/>
      <c r="DP29" s="605"/>
      <c r="DQ29" s="605"/>
      <c r="DR29" s="605"/>
      <c r="DS29" s="605"/>
      <c r="DT29" s="605"/>
      <c r="DU29" s="605"/>
      <c r="DV29" s="606"/>
      <c r="DW29" s="609">
        <v>13.5</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26597</v>
      </c>
      <c r="S30" s="587"/>
      <c r="T30" s="587"/>
      <c r="U30" s="587"/>
      <c r="V30" s="587"/>
      <c r="W30" s="587"/>
      <c r="X30" s="587"/>
      <c r="Y30" s="588"/>
      <c r="Z30" s="639">
        <v>0.2</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97.1</v>
      </c>
      <c r="BH30" s="653"/>
      <c r="BI30" s="653"/>
      <c r="BJ30" s="653"/>
      <c r="BK30" s="653"/>
      <c r="BL30" s="653"/>
      <c r="BM30" s="654">
        <v>87.8</v>
      </c>
      <c r="BN30" s="653"/>
      <c r="BO30" s="653"/>
      <c r="BP30" s="653"/>
      <c r="BQ30" s="655"/>
      <c r="BR30" s="652">
        <v>96.6</v>
      </c>
      <c r="BS30" s="653"/>
      <c r="BT30" s="653"/>
      <c r="BU30" s="653"/>
      <c r="BV30" s="653"/>
      <c r="BW30" s="653"/>
      <c r="BX30" s="654">
        <v>87</v>
      </c>
      <c r="BY30" s="653"/>
      <c r="BZ30" s="653"/>
      <c r="CA30" s="653"/>
      <c r="CB30" s="655"/>
      <c r="CD30" s="658"/>
      <c r="CE30" s="659"/>
      <c r="CF30" s="623" t="s">
        <v>292</v>
      </c>
      <c r="CG30" s="620"/>
      <c r="CH30" s="620"/>
      <c r="CI30" s="620"/>
      <c r="CJ30" s="620"/>
      <c r="CK30" s="620"/>
      <c r="CL30" s="620"/>
      <c r="CM30" s="620"/>
      <c r="CN30" s="620"/>
      <c r="CO30" s="620"/>
      <c r="CP30" s="620"/>
      <c r="CQ30" s="621"/>
      <c r="CR30" s="586">
        <v>1179525</v>
      </c>
      <c r="CS30" s="587"/>
      <c r="CT30" s="587"/>
      <c r="CU30" s="587"/>
      <c r="CV30" s="587"/>
      <c r="CW30" s="587"/>
      <c r="CX30" s="587"/>
      <c r="CY30" s="588"/>
      <c r="CZ30" s="589">
        <v>7.1</v>
      </c>
      <c r="DA30" s="607"/>
      <c r="DB30" s="607"/>
      <c r="DC30" s="608"/>
      <c r="DD30" s="592">
        <v>1127267</v>
      </c>
      <c r="DE30" s="587"/>
      <c r="DF30" s="587"/>
      <c r="DG30" s="587"/>
      <c r="DH30" s="587"/>
      <c r="DI30" s="587"/>
      <c r="DJ30" s="587"/>
      <c r="DK30" s="588"/>
      <c r="DL30" s="592">
        <v>1127267</v>
      </c>
      <c r="DM30" s="587"/>
      <c r="DN30" s="587"/>
      <c r="DO30" s="587"/>
      <c r="DP30" s="587"/>
      <c r="DQ30" s="587"/>
      <c r="DR30" s="587"/>
      <c r="DS30" s="587"/>
      <c r="DT30" s="587"/>
      <c r="DU30" s="587"/>
      <c r="DV30" s="588"/>
      <c r="DW30" s="609">
        <v>11.7</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553265</v>
      </c>
      <c r="S31" s="587"/>
      <c r="T31" s="587"/>
      <c r="U31" s="587"/>
      <c r="V31" s="587"/>
      <c r="W31" s="587"/>
      <c r="X31" s="587"/>
      <c r="Y31" s="588"/>
      <c r="Z31" s="639">
        <v>3.2</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97.1</v>
      </c>
      <c r="BH31" s="605"/>
      <c r="BI31" s="605"/>
      <c r="BJ31" s="605"/>
      <c r="BK31" s="605"/>
      <c r="BL31" s="605"/>
      <c r="BM31" s="641">
        <v>89.8</v>
      </c>
      <c r="BN31" s="651"/>
      <c r="BO31" s="651"/>
      <c r="BP31" s="651"/>
      <c r="BQ31" s="615"/>
      <c r="BR31" s="650">
        <v>97.2</v>
      </c>
      <c r="BS31" s="605"/>
      <c r="BT31" s="605"/>
      <c r="BU31" s="605"/>
      <c r="BV31" s="605"/>
      <c r="BW31" s="605"/>
      <c r="BX31" s="641">
        <v>89.7</v>
      </c>
      <c r="BY31" s="651"/>
      <c r="BZ31" s="651"/>
      <c r="CA31" s="651"/>
      <c r="CB31" s="615"/>
      <c r="CD31" s="658"/>
      <c r="CE31" s="659"/>
      <c r="CF31" s="623" t="s">
        <v>296</v>
      </c>
      <c r="CG31" s="620"/>
      <c r="CH31" s="620"/>
      <c r="CI31" s="620"/>
      <c r="CJ31" s="620"/>
      <c r="CK31" s="620"/>
      <c r="CL31" s="620"/>
      <c r="CM31" s="620"/>
      <c r="CN31" s="620"/>
      <c r="CO31" s="620"/>
      <c r="CP31" s="620"/>
      <c r="CQ31" s="621"/>
      <c r="CR31" s="586">
        <v>177464</v>
      </c>
      <c r="CS31" s="605"/>
      <c r="CT31" s="605"/>
      <c r="CU31" s="605"/>
      <c r="CV31" s="605"/>
      <c r="CW31" s="605"/>
      <c r="CX31" s="605"/>
      <c r="CY31" s="606"/>
      <c r="CZ31" s="589">
        <v>1.1000000000000001</v>
      </c>
      <c r="DA31" s="607"/>
      <c r="DB31" s="607"/>
      <c r="DC31" s="608"/>
      <c r="DD31" s="592">
        <v>177464</v>
      </c>
      <c r="DE31" s="605"/>
      <c r="DF31" s="605"/>
      <c r="DG31" s="605"/>
      <c r="DH31" s="605"/>
      <c r="DI31" s="605"/>
      <c r="DJ31" s="605"/>
      <c r="DK31" s="606"/>
      <c r="DL31" s="592">
        <v>177464</v>
      </c>
      <c r="DM31" s="605"/>
      <c r="DN31" s="605"/>
      <c r="DO31" s="605"/>
      <c r="DP31" s="605"/>
      <c r="DQ31" s="605"/>
      <c r="DR31" s="605"/>
      <c r="DS31" s="605"/>
      <c r="DT31" s="605"/>
      <c r="DU31" s="605"/>
      <c r="DV31" s="606"/>
      <c r="DW31" s="609">
        <v>1.8</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205938</v>
      </c>
      <c r="S32" s="587"/>
      <c r="T32" s="587"/>
      <c r="U32" s="587"/>
      <c r="V32" s="587"/>
      <c r="W32" s="587"/>
      <c r="X32" s="587"/>
      <c r="Y32" s="588"/>
      <c r="Z32" s="639">
        <v>1.2</v>
      </c>
      <c r="AA32" s="639"/>
      <c r="AB32" s="639"/>
      <c r="AC32" s="639"/>
      <c r="AD32" s="640">
        <v>17925</v>
      </c>
      <c r="AE32" s="640"/>
      <c r="AF32" s="640"/>
      <c r="AG32" s="640"/>
      <c r="AH32" s="640"/>
      <c r="AI32" s="640"/>
      <c r="AJ32" s="640"/>
      <c r="AK32" s="640"/>
      <c r="AL32" s="609">
        <v>0.2</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96.5</v>
      </c>
      <c r="BH32" s="571"/>
      <c r="BI32" s="571"/>
      <c r="BJ32" s="571"/>
      <c r="BK32" s="571"/>
      <c r="BL32" s="571"/>
      <c r="BM32" s="634">
        <v>83.4</v>
      </c>
      <c r="BN32" s="571"/>
      <c r="BO32" s="571"/>
      <c r="BP32" s="571"/>
      <c r="BQ32" s="628"/>
      <c r="BR32" s="649">
        <v>95.1</v>
      </c>
      <c r="BS32" s="571"/>
      <c r="BT32" s="571"/>
      <c r="BU32" s="571"/>
      <c r="BV32" s="571"/>
      <c r="BW32" s="571"/>
      <c r="BX32" s="634">
        <v>82</v>
      </c>
      <c r="BY32" s="571"/>
      <c r="BZ32" s="571"/>
      <c r="CA32" s="571"/>
      <c r="CB32" s="628"/>
      <c r="CD32" s="660"/>
      <c r="CE32" s="661"/>
      <c r="CF32" s="623" t="s">
        <v>299</v>
      </c>
      <c r="CG32" s="620"/>
      <c r="CH32" s="620"/>
      <c r="CI32" s="620"/>
      <c r="CJ32" s="620"/>
      <c r="CK32" s="620"/>
      <c r="CL32" s="620"/>
      <c r="CM32" s="620"/>
      <c r="CN32" s="620"/>
      <c r="CO32" s="620"/>
      <c r="CP32" s="620"/>
      <c r="CQ32" s="621"/>
      <c r="CR32" s="586" t="s">
        <v>112</v>
      </c>
      <c r="CS32" s="587"/>
      <c r="CT32" s="587"/>
      <c r="CU32" s="587"/>
      <c r="CV32" s="587"/>
      <c r="CW32" s="587"/>
      <c r="CX32" s="587"/>
      <c r="CY32" s="588"/>
      <c r="CZ32" s="589" t="s">
        <v>112</v>
      </c>
      <c r="DA32" s="607"/>
      <c r="DB32" s="607"/>
      <c r="DC32" s="608"/>
      <c r="DD32" s="592" t="s">
        <v>112</v>
      </c>
      <c r="DE32" s="587"/>
      <c r="DF32" s="587"/>
      <c r="DG32" s="587"/>
      <c r="DH32" s="587"/>
      <c r="DI32" s="587"/>
      <c r="DJ32" s="587"/>
      <c r="DK32" s="588"/>
      <c r="DL32" s="592" t="s">
        <v>112</v>
      </c>
      <c r="DM32" s="587"/>
      <c r="DN32" s="587"/>
      <c r="DO32" s="587"/>
      <c r="DP32" s="587"/>
      <c r="DQ32" s="587"/>
      <c r="DR32" s="587"/>
      <c r="DS32" s="587"/>
      <c r="DT32" s="587"/>
      <c r="DU32" s="587"/>
      <c r="DV32" s="588"/>
      <c r="DW32" s="609" t="s">
        <v>112</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3007200</v>
      </c>
      <c r="S33" s="587"/>
      <c r="T33" s="587"/>
      <c r="U33" s="587"/>
      <c r="V33" s="587"/>
      <c r="W33" s="587"/>
      <c r="X33" s="587"/>
      <c r="Y33" s="588"/>
      <c r="Z33" s="639">
        <v>17.3</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6288518</v>
      </c>
      <c r="CS33" s="605"/>
      <c r="CT33" s="605"/>
      <c r="CU33" s="605"/>
      <c r="CV33" s="605"/>
      <c r="CW33" s="605"/>
      <c r="CX33" s="605"/>
      <c r="CY33" s="606"/>
      <c r="CZ33" s="589">
        <v>37.799999999999997</v>
      </c>
      <c r="DA33" s="607"/>
      <c r="DB33" s="607"/>
      <c r="DC33" s="608"/>
      <c r="DD33" s="592">
        <v>4827603</v>
      </c>
      <c r="DE33" s="605"/>
      <c r="DF33" s="605"/>
      <c r="DG33" s="605"/>
      <c r="DH33" s="605"/>
      <c r="DI33" s="605"/>
      <c r="DJ33" s="605"/>
      <c r="DK33" s="606"/>
      <c r="DL33" s="592">
        <v>3901758</v>
      </c>
      <c r="DM33" s="605"/>
      <c r="DN33" s="605"/>
      <c r="DO33" s="605"/>
      <c r="DP33" s="605"/>
      <c r="DQ33" s="605"/>
      <c r="DR33" s="605"/>
      <c r="DS33" s="605"/>
      <c r="DT33" s="605"/>
      <c r="DU33" s="605"/>
      <c r="DV33" s="606"/>
      <c r="DW33" s="609">
        <v>40.4</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1450119</v>
      </c>
      <c r="CS34" s="587"/>
      <c r="CT34" s="587"/>
      <c r="CU34" s="587"/>
      <c r="CV34" s="587"/>
      <c r="CW34" s="587"/>
      <c r="CX34" s="587"/>
      <c r="CY34" s="588"/>
      <c r="CZ34" s="589">
        <v>8.6999999999999993</v>
      </c>
      <c r="DA34" s="607"/>
      <c r="DB34" s="607"/>
      <c r="DC34" s="608"/>
      <c r="DD34" s="592">
        <v>1265452</v>
      </c>
      <c r="DE34" s="587"/>
      <c r="DF34" s="587"/>
      <c r="DG34" s="587"/>
      <c r="DH34" s="587"/>
      <c r="DI34" s="587"/>
      <c r="DJ34" s="587"/>
      <c r="DK34" s="588"/>
      <c r="DL34" s="592">
        <v>1111152</v>
      </c>
      <c r="DM34" s="587"/>
      <c r="DN34" s="587"/>
      <c r="DO34" s="587"/>
      <c r="DP34" s="587"/>
      <c r="DQ34" s="587"/>
      <c r="DR34" s="587"/>
      <c r="DS34" s="587"/>
      <c r="DT34" s="587"/>
      <c r="DU34" s="587"/>
      <c r="DV34" s="588"/>
      <c r="DW34" s="609">
        <v>11.5</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573400</v>
      </c>
      <c r="S35" s="587"/>
      <c r="T35" s="587"/>
      <c r="U35" s="587"/>
      <c r="V35" s="587"/>
      <c r="W35" s="587"/>
      <c r="X35" s="587"/>
      <c r="Y35" s="588"/>
      <c r="Z35" s="639">
        <v>3.3</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1787559</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301998</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306108</v>
      </c>
      <c r="CS35" s="605"/>
      <c r="CT35" s="605"/>
      <c r="CU35" s="605"/>
      <c r="CV35" s="605"/>
      <c r="CW35" s="605"/>
      <c r="CX35" s="605"/>
      <c r="CY35" s="606"/>
      <c r="CZ35" s="589">
        <v>1.8</v>
      </c>
      <c r="DA35" s="607"/>
      <c r="DB35" s="607"/>
      <c r="DC35" s="608"/>
      <c r="DD35" s="592">
        <v>294684</v>
      </c>
      <c r="DE35" s="605"/>
      <c r="DF35" s="605"/>
      <c r="DG35" s="605"/>
      <c r="DH35" s="605"/>
      <c r="DI35" s="605"/>
      <c r="DJ35" s="605"/>
      <c r="DK35" s="606"/>
      <c r="DL35" s="592">
        <v>192841</v>
      </c>
      <c r="DM35" s="605"/>
      <c r="DN35" s="605"/>
      <c r="DO35" s="605"/>
      <c r="DP35" s="605"/>
      <c r="DQ35" s="605"/>
      <c r="DR35" s="605"/>
      <c r="DS35" s="605"/>
      <c r="DT35" s="605"/>
      <c r="DU35" s="605"/>
      <c r="DV35" s="606"/>
      <c r="DW35" s="609">
        <v>2</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17347633</v>
      </c>
      <c r="S36" s="627"/>
      <c r="T36" s="627"/>
      <c r="U36" s="627"/>
      <c r="V36" s="627"/>
      <c r="W36" s="627"/>
      <c r="X36" s="627"/>
      <c r="Y36" s="630"/>
      <c r="Z36" s="631">
        <v>100</v>
      </c>
      <c r="AA36" s="631"/>
      <c r="AB36" s="631"/>
      <c r="AC36" s="631"/>
      <c r="AD36" s="632">
        <v>9093210</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595362</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251989</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1378840</v>
      </c>
      <c r="CS36" s="587"/>
      <c r="CT36" s="587"/>
      <c r="CU36" s="587"/>
      <c r="CV36" s="587"/>
      <c r="CW36" s="587"/>
      <c r="CX36" s="587"/>
      <c r="CY36" s="588"/>
      <c r="CZ36" s="589">
        <v>8.3000000000000007</v>
      </c>
      <c r="DA36" s="607"/>
      <c r="DB36" s="607"/>
      <c r="DC36" s="608"/>
      <c r="DD36" s="592">
        <v>1320315</v>
      </c>
      <c r="DE36" s="587"/>
      <c r="DF36" s="587"/>
      <c r="DG36" s="587"/>
      <c r="DH36" s="587"/>
      <c r="DI36" s="587"/>
      <c r="DJ36" s="587"/>
      <c r="DK36" s="588"/>
      <c r="DL36" s="592">
        <v>1154676</v>
      </c>
      <c r="DM36" s="587"/>
      <c r="DN36" s="587"/>
      <c r="DO36" s="587"/>
      <c r="DP36" s="587"/>
      <c r="DQ36" s="587"/>
      <c r="DR36" s="587"/>
      <c r="DS36" s="587"/>
      <c r="DT36" s="587"/>
      <c r="DU36" s="587"/>
      <c r="DV36" s="588"/>
      <c r="DW36" s="609">
        <v>11.9</v>
      </c>
      <c r="DX36" s="610"/>
      <c r="DY36" s="610"/>
      <c r="DZ36" s="610"/>
      <c r="EA36" s="610"/>
      <c r="EB36" s="610"/>
      <c r="EC36" s="611"/>
    </row>
    <row r="37" spans="2:133" ht="11.25" customHeight="1">
      <c r="AQ37" s="612" t="s">
        <v>314</v>
      </c>
      <c r="AR37" s="613"/>
      <c r="AS37" s="613"/>
      <c r="AT37" s="613"/>
      <c r="AU37" s="613"/>
      <c r="AV37" s="613"/>
      <c r="AW37" s="613"/>
      <c r="AX37" s="613"/>
      <c r="AY37" s="614"/>
      <c r="AZ37" s="586">
        <v>27286</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4880</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814800</v>
      </c>
      <c r="CS37" s="605"/>
      <c r="CT37" s="605"/>
      <c r="CU37" s="605"/>
      <c r="CV37" s="605"/>
      <c r="CW37" s="605"/>
      <c r="CX37" s="605"/>
      <c r="CY37" s="606"/>
      <c r="CZ37" s="589">
        <v>4.9000000000000004</v>
      </c>
      <c r="DA37" s="607"/>
      <c r="DB37" s="607"/>
      <c r="DC37" s="608"/>
      <c r="DD37" s="592">
        <v>814800</v>
      </c>
      <c r="DE37" s="605"/>
      <c r="DF37" s="605"/>
      <c r="DG37" s="605"/>
      <c r="DH37" s="605"/>
      <c r="DI37" s="605"/>
      <c r="DJ37" s="605"/>
      <c r="DK37" s="606"/>
      <c r="DL37" s="592">
        <v>800796</v>
      </c>
      <c r="DM37" s="605"/>
      <c r="DN37" s="605"/>
      <c r="DO37" s="605"/>
      <c r="DP37" s="605"/>
      <c r="DQ37" s="605"/>
      <c r="DR37" s="605"/>
      <c r="DS37" s="605"/>
      <c r="DT37" s="605"/>
      <c r="DU37" s="605"/>
      <c r="DV37" s="606"/>
      <c r="DW37" s="609">
        <v>8.3000000000000007</v>
      </c>
      <c r="DX37" s="610"/>
      <c r="DY37" s="610"/>
      <c r="DZ37" s="610"/>
      <c r="EA37" s="610"/>
      <c r="EB37" s="610"/>
      <c r="EC37" s="611"/>
    </row>
    <row r="38" spans="2:133" ht="11.25" customHeight="1">
      <c r="AQ38" s="612" t="s">
        <v>317</v>
      </c>
      <c r="AR38" s="613"/>
      <c r="AS38" s="613"/>
      <c r="AT38" s="613"/>
      <c r="AU38" s="613"/>
      <c r="AV38" s="613"/>
      <c r="AW38" s="613"/>
      <c r="AX38" s="613"/>
      <c r="AY38" s="614"/>
      <c r="AZ38" s="586" t="s">
        <v>318</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8350</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1760273</v>
      </c>
      <c r="CS38" s="587"/>
      <c r="CT38" s="587"/>
      <c r="CU38" s="587"/>
      <c r="CV38" s="587"/>
      <c r="CW38" s="587"/>
      <c r="CX38" s="587"/>
      <c r="CY38" s="588"/>
      <c r="CZ38" s="589">
        <v>10.6</v>
      </c>
      <c r="DA38" s="607"/>
      <c r="DB38" s="607"/>
      <c r="DC38" s="608"/>
      <c r="DD38" s="592">
        <v>1586043</v>
      </c>
      <c r="DE38" s="587"/>
      <c r="DF38" s="587"/>
      <c r="DG38" s="587"/>
      <c r="DH38" s="587"/>
      <c r="DI38" s="587"/>
      <c r="DJ38" s="587"/>
      <c r="DK38" s="588"/>
      <c r="DL38" s="592">
        <v>1443089</v>
      </c>
      <c r="DM38" s="587"/>
      <c r="DN38" s="587"/>
      <c r="DO38" s="587"/>
      <c r="DP38" s="587"/>
      <c r="DQ38" s="587"/>
      <c r="DR38" s="587"/>
      <c r="DS38" s="587"/>
      <c r="DT38" s="587"/>
      <c r="DU38" s="587"/>
      <c r="DV38" s="588"/>
      <c r="DW38" s="609">
        <v>14.9</v>
      </c>
      <c r="DX38" s="610"/>
      <c r="DY38" s="610"/>
      <c r="DZ38" s="610"/>
      <c r="EA38" s="610"/>
      <c r="EB38" s="610"/>
      <c r="EC38" s="611"/>
    </row>
    <row r="39" spans="2:133" ht="11.25" customHeight="1">
      <c r="AQ39" s="612" t="s">
        <v>321</v>
      </c>
      <c r="AR39" s="613"/>
      <c r="AS39" s="613"/>
      <c r="AT39" s="613"/>
      <c r="AU39" s="613"/>
      <c r="AV39" s="613"/>
      <c r="AW39" s="613"/>
      <c r="AX39" s="613"/>
      <c r="AY39" s="614"/>
      <c r="AZ39" s="586" t="s">
        <v>318</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83</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1313178</v>
      </c>
      <c r="CS39" s="605"/>
      <c r="CT39" s="605"/>
      <c r="CU39" s="605"/>
      <c r="CV39" s="605"/>
      <c r="CW39" s="605"/>
      <c r="CX39" s="605"/>
      <c r="CY39" s="606"/>
      <c r="CZ39" s="589">
        <v>7.9</v>
      </c>
      <c r="DA39" s="607"/>
      <c r="DB39" s="607"/>
      <c r="DC39" s="608"/>
      <c r="DD39" s="592">
        <v>361109</v>
      </c>
      <c r="DE39" s="605"/>
      <c r="DF39" s="605"/>
      <c r="DG39" s="605"/>
      <c r="DH39" s="605"/>
      <c r="DI39" s="605"/>
      <c r="DJ39" s="605"/>
      <c r="DK39" s="606"/>
      <c r="DL39" s="592" t="s">
        <v>318</v>
      </c>
      <c r="DM39" s="605"/>
      <c r="DN39" s="605"/>
      <c r="DO39" s="605"/>
      <c r="DP39" s="605"/>
      <c r="DQ39" s="605"/>
      <c r="DR39" s="605"/>
      <c r="DS39" s="605"/>
      <c r="DT39" s="605"/>
      <c r="DU39" s="605"/>
      <c r="DV39" s="606"/>
      <c r="DW39" s="609" t="s">
        <v>318</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248894</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106</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80000</v>
      </c>
      <c r="CS40" s="587"/>
      <c r="CT40" s="587"/>
      <c r="CU40" s="587"/>
      <c r="CV40" s="587"/>
      <c r="CW40" s="587"/>
      <c r="CX40" s="587"/>
      <c r="CY40" s="588"/>
      <c r="CZ40" s="589">
        <v>0.5</v>
      </c>
      <c r="DA40" s="607"/>
      <c r="DB40" s="607"/>
      <c r="DC40" s="608"/>
      <c r="DD40" s="592" t="s">
        <v>318</v>
      </c>
      <c r="DE40" s="587"/>
      <c r="DF40" s="587"/>
      <c r="DG40" s="587"/>
      <c r="DH40" s="587"/>
      <c r="DI40" s="587"/>
      <c r="DJ40" s="587"/>
      <c r="DK40" s="588"/>
      <c r="DL40" s="592" t="s">
        <v>318</v>
      </c>
      <c r="DM40" s="587"/>
      <c r="DN40" s="587"/>
      <c r="DO40" s="587"/>
      <c r="DP40" s="587"/>
      <c r="DQ40" s="587"/>
      <c r="DR40" s="587"/>
      <c r="DS40" s="587"/>
      <c r="DT40" s="587"/>
      <c r="DU40" s="587"/>
      <c r="DV40" s="588"/>
      <c r="DW40" s="609" t="s">
        <v>318</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916017</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286</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3680313</v>
      </c>
      <c r="CS42" s="587"/>
      <c r="CT42" s="587"/>
      <c r="CU42" s="587"/>
      <c r="CV42" s="587"/>
      <c r="CW42" s="587"/>
      <c r="CX42" s="587"/>
      <c r="CY42" s="588"/>
      <c r="CZ42" s="589">
        <v>22.1</v>
      </c>
      <c r="DA42" s="590"/>
      <c r="DB42" s="590"/>
      <c r="DC42" s="591"/>
      <c r="DD42" s="592">
        <v>937643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v>43116</v>
      </c>
      <c r="CS43" s="605"/>
      <c r="CT43" s="605"/>
      <c r="CU43" s="605"/>
      <c r="CV43" s="605"/>
      <c r="CW43" s="605"/>
      <c r="CX43" s="605"/>
      <c r="CY43" s="606"/>
      <c r="CZ43" s="589">
        <v>0.3</v>
      </c>
      <c r="DA43" s="607"/>
      <c r="DB43" s="607"/>
      <c r="DC43" s="608"/>
      <c r="DD43" s="592">
        <v>43116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336</v>
      </c>
      <c r="CD44" s="599" t="s">
        <v>287</v>
      </c>
      <c r="CE44" s="600"/>
      <c r="CF44" s="583" t="s">
        <v>337</v>
      </c>
      <c r="CG44" s="584"/>
      <c r="CH44" s="584"/>
      <c r="CI44" s="584"/>
      <c r="CJ44" s="584"/>
      <c r="CK44" s="584"/>
      <c r="CL44" s="584"/>
      <c r="CM44" s="584"/>
      <c r="CN44" s="584"/>
      <c r="CO44" s="584"/>
      <c r="CP44" s="584"/>
      <c r="CQ44" s="585"/>
      <c r="CR44" s="586">
        <v>3643395</v>
      </c>
      <c r="CS44" s="587"/>
      <c r="CT44" s="587"/>
      <c r="CU44" s="587"/>
      <c r="CV44" s="587"/>
      <c r="CW44" s="587"/>
      <c r="CX44" s="587"/>
      <c r="CY44" s="588"/>
      <c r="CZ44" s="589">
        <v>21.9</v>
      </c>
      <c r="DA44" s="590"/>
      <c r="DB44" s="590"/>
      <c r="DC44" s="591"/>
      <c r="DD44" s="592">
        <v>905843</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338</v>
      </c>
      <c r="CG45" s="584"/>
      <c r="CH45" s="584"/>
      <c r="CI45" s="584"/>
      <c r="CJ45" s="584"/>
      <c r="CK45" s="584"/>
      <c r="CL45" s="584"/>
      <c r="CM45" s="584"/>
      <c r="CN45" s="584"/>
      <c r="CO45" s="584"/>
      <c r="CP45" s="584"/>
      <c r="CQ45" s="585"/>
      <c r="CR45" s="586">
        <v>2000062</v>
      </c>
      <c r="CS45" s="605"/>
      <c r="CT45" s="605"/>
      <c r="CU45" s="605"/>
      <c r="CV45" s="605"/>
      <c r="CW45" s="605"/>
      <c r="CX45" s="605"/>
      <c r="CY45" s="606"/>
      <c r="CZ45" s="589">
        <v>12</v>
      </c>
      <c r="DA45" s="607"/>
      <c r="DB45" s="607"/>
      <c r="DC45" s="608"/>
      <c r="DD45" s="592">
        <v>43758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339</v>
      </c>
      <c r="CG46" s="584"/>
      <c r="CH46" s="584"/>
      <c r="CI46" s="584"/>
      <c r="CJ46" s="584"/>
      <c r="CK46" s="584"/>
      <c r="CL46" s="584"/>
      <c r="CM46" s="584"/>
      <c r="CN46" s="584"/>
      <c r="CO46" s="584"/>
      <c r="CP46" s="584"/>
      <c r="CQ46" s="585"/>
      <c r="CR46" s="586">
        <v>1528588</v>
      </c>
      <c r="CS46" s="587"/>
      <c r="CT46" s="587"/>
      <c r="CU46" s="587"/>
      <c r="CV46" s="587"/>
      <c r="CW46" s="587"/>
      <c r="CX46" s="587"/>
      <c r="CY46" s="588"/>
      <c r="CZ46" s="589">
        <v>9.1999999999999993</v>
      </c>
      <c r="DA46" s="590"/>
      <c r="DB46" s="590"/>
      <c r="DC46" s="591"/>
      <c r="DD46" s="592">
        <v>860479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340</v>
      </c>
      <c r="CG47" s="584"/>
      <c r="CH47" s="584"/>
      <c r="CI47" s="584"/>
      <c r="CJ47" s="584"/>
      <c r="CK47" s="584"/>
      <c r="CL47" s="584"/>
      <c r="CM47" s="584"/>
      <c r="CN47" s="584"/>
      <c r="CO47" s="584"/>
      <c r="CP47" s="584"/>
      <c r="CQ47" s="585"/>
      <c r="CR47" s="586">
        <v>36918</v>
      </c>
      <c r="CS47" s="605"/>
      <c r="CT47" s="605"/>
      <c r="CU47" s="605"/>
      <c r="CV47" s="605"/>
      <c r="CW47" s="605"/>
      <c r="CX47" s="605"/>
      <c r="CY47" s="606"/>
      <c r="CZ47" s="589">
        <v>0.2</v>
      </c>
      <c r="DA47" s="607"/>
      <c r="DB47" s="607"/>
      <c r="DC47" s="608"/>
      <c r="DD47" s="592">
        <v>31800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341</v>
      </c>
      <c r="CG48" s="584"/>
      <c r="CH48" s="584"/>
      <c r="CI48" s="584"/>
      <c r="CJ48" s="584"/>
      <c r="CK48" s="584"/>
      <c r="CL48" s="584"/>
      <c r="CM48" s="584"/>
      <c r="CN48" s="584"/>
      <c r="CO48" s="584"/>
      <c r="CP48" s="584"/>
      <c r="CQ48" s="585"/>
      <c r="CR48" s="586" t="s">
        <v>342</v>
      </c>
      <c r="CS48" s="587"/>
      <c r="CT48" s="587"/>
      <c r="CU48" s="587"/>
      <c r="CV48" s="587"/>
      <c r="CW48" s="587"/>
      <c r="CX48" s="587"/>
      <c r="CY48" s="588"/>
      <c r="CZ48" s="589" t="s">
        <v>342</v>
      </c>
      <c r="DA48" s="590"/>
      <c r="DB48" s="590"/>
      <c r="DC48" s="591"/>
      <c r="DD48" s="592" t="s">
        <v>342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343</v>
      </c>
      <c r="CE49" s="568"/>
      <c r="CF49" s="568"/>
      <c r="CG49" s="568"/>
      <c r="CH49" s="568"/>
      <c r="CI49" s="568"/>
      <c r="CJ49" s="568"/>
      <c r="CK49" s="568"/>
      <c r="CL49" s="568"/>
      <c r="CM49" s="568"/>
      <c r="CN49" s="568"/>
      <c r="CO49" s="568"/>
      <c r="CP49" s="568"/>
      <c r="CQ49" s="569"/>
      <c r="CR49" s="570">
        <v>16636417</v>
      </c>
      <c r="CS49" s="571"/>
      <c r="CT49" s="571"/>
      <c r="CU49" s="571"/>
      <c r="CV49" s="571"/>
      <c r="CW49" s="571"/>
      <c r="CX49" s="571"/>
      <c r="CY49" s="572"/>
      <c r="CZ49" s="573">
        <v>100</v>
      </c>
      <c r="DA49" s="574"/>
      <c r="DB49" s="574"/>
      <c r="DC49" s="575"/>
      <c r="DD49" s="576">
        <v>10437789</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366</v>
      </c>
      <c r="C7" s="1045"/>
      <c r="D7" s="1045"/>
      <c r="E7" s="1045"/>
      <c r="F7" s="1045"/>
      <c r="G7" s="1045"/>
      <c r="H7" s="1045"/>
      <c r="I7" s="1045"/>
      <c r="J7" s="1045"/>
      <c r="K7" s="1045"/>
      <c r="L7" s="1045"/>
      <c r="M7" s="1045"/>
      <c r="N7" s="1045"/>
      <c r="O7" s="1045"/>
      <c r="P7" s="1046"/>
      <c r="Q7" s="1098">
        <v>17348</v>
      </c>
      <c r="R7" s="1099"/>
      <c r="S7" s="1099"/>
      <c r="T7" s="1099"/>
      <c r="U7" s="1099"/>
      <c r="V7" s="1099">
        <v>16636</v>
      </c>
      <c r="W7" s="1099"/>
      <c r="X7" s="1099"/>
      <c r="Y7" s="1099"/>
      <c r="Z7" s="1099"/>
      <c r="AA7" s="1099">
        <v>711</v>
      </c>
      <c r="AB7" s="1099"/>
      <c r="AC7" s="1099"/>
      <c r="AD7" s="1099"/>
      <c r="AE7" s="1100"/>
      <c r="AF7" s="1101">
        <v>658</v>
      </c>
      <c r="AG7" s="1102"/>
      <c r="AH7" s="1102"/>
      <c r="AI7" s="1102"/>
      <c r="AJ7" s="1103"/>
      <c r="AK7" s="1085">
        <v>47</v>
      </c>
      <c r="AL7" s="1086"/>
      <c r="AM7" s="1086"/>
      <c r="AN7" s="1086"/>
      <c r="AO7" s="1086"/>
      <c r="AP7" s="1086">
        <v>13969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533</v>
      </c>
      <c r="BT7" s="1090"/>
      <c r="BU7" s="1090"/>
      <c r="BV7" s="1090"/>
      <c r="BW7" s="1090"/>
      <c r="BX7" s="1090"/>
      <c r="BY7" s="1090"/>
      <c r="BZ7" s="1090"/>
      <c r="CA7" s="1090"/>
      <c r="CB7" s="1090"/>
      <c r="CC7" s="1090"/>
      <c r="CD7" s="1090"/>
      <c r="CE7" s="1090"/>
      <c r="CF7" s="1090"/>
      <c r="CG7" s="1091"/>
      <c r="CH7" s="1082">
        <v>2</v>
      </c>
      <c r="CI7" s="1083"/>
      <c r="CJ7" s="1083"/>
      <c r="CK7" s="1083"/>
      <c r="CL7" s="1084"/>
      <c r="CM7" s="1082">
        <v>51</v>
      </c>
      <c r="CN7" s="1083"/>
      <c r="CO7" s="1083"/>
      <c r="CP7" s="1083"/>
      <c r="CQ7" s="1084"/>
      <c r="CR7" s="1082">
        <v>35</v>
      </c>
      <c r="CS7" s="1083"/>
      <c r="CT7" s="1083"/>
      <c r="CU7" s="1083"/>
      <c r="CV7" s="1084"/>
      <c r="CW7" s="1082" t="s">
        <v>547</v>
      </c>
      <c r="CX7" s="1083"/>
      <c r="CY7" s="1083"/>
      <c r="CZ7" s="1083"/>
      <c r="DA7" s="1084"/>
      <c r="DB7" s="1082" t="s">
        <v>547</v>
      </c>
      <c r="DC7" s="1083"/>
      <c r="DD7" s="1083"/>
      <c r="DE7" s="1083"/>
      <c r="DF7" s="1084"/>
      <c r="DG7" s="1082" t="s">
        <v>547</v>
      </c>
      <c r="DH7" s="1083"/>
      <c r="DI7" s="1083"/>
      <c r="DJ7" s="1083"/>
      <c r="DK7" s="1084"/>
      <c r="DL7" s="1082" t="s">
        <v>548</v>
      </c>
      <c r="DM7" s="1083"/>
      <c r="DN7" s="1083"/>
      <c r="DO7" s="1083"/>
      <c r="DP7" s="1084"/>
      <c r="DQ7" s="1082" t="s">
        <v>548</v>
      </c>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534</v>
      </c>
      <c r="BT8" s="1009"/>
      <c r="BU8" s="1009"/>
      <c r="BV8" s="1009"/>
      <c r="BW8" s="1009"/>
      <c r="BX8" s="1009"/>
      <c r="BY8" s="1009"/>
      <c r="BZ8" s="1009"/>
      <c r="CA8" s="1009"/>
      <c r="CB8" s="1009"/>
      <c r="CC8" s="1009"/>
      <c r="CD8" s="1009"/>
      <c r="CE8" s="1009"/>
      <c r="CF8" s="1009"/>
      <c r="CG8" s="1010"/>
      <c r="CH8" s="983">
        <v>-10</v>
      </c>
      <c r="CI8" s="984"/>
      <c r="CJ8" s="984"/>
      <c r="CK8" s="984"/>
      <c r="CL8" s="985"/>
      <c r="CM8" s="983">
        <v>57</v>
      </c>
      <c r="CN8" s="984"/>
      <c r="CO8" s="984"/>
      <c r="CP8" s="984"/>
      <c r="CQ8" s="985"/>
      <c r="CR8" s="983">
        <v>53</v>
      </c>
      <c r="CS8" s="984"/>
      <c r="CT8" s="984"/>
      <c r="CU8" s="984"/>
      <c r="CV8" s="985"/>
      <c r="CW8" s="983" t="s">
        <v>547</v>
      </c>
      <c r="CX8" s="984"/>
      <c r="CY8" s="984"/>
      <c r="CZ8" s="984"/>
      <c r="DA8" s="985"/>
      <c r="DB8" s="983" t="s">
        <v>547</v>
      </c>
      <c r="DC8" s="984"/>
      <c r="DD8" s="984"/>
      <c r="DE8" s="984"/>
      <c r="DF8" s="985"/>
      <c r="DG8" s="983" t="s">
        <v>547</v>
      </c>
      <c r="DH8" s="984"/>
      <c r="DI8" s="984"/>
      <c r="DJ8" s="984"/>
      <c r="DK8" s="985"/>
      <c r="DL8" s="983" t="s">
        <v>547</v>
      </c>
      <c r="DM8" s="984"/>
      <c r="DN8" s="984"/>
      <c r="DO8" s="984"/>
      <c r="DP8" s="985"/>
      <c r="DQ8" s="983" t="s">
        <v>547</v>
      </c>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368</v>
      </c>
      <c r="B23" s="938" t="s">
        <v>369</v>
      </c>
      <c r="C23" s="939"/>
      <c r="D23" s="939"/>
      <c r="E23" s="939"/>
      <c r="F23" s="939"/>
      <c r="G23" s="939"/>
      <c r="H23" s="939"/>
      <c r="I23" s="939"/>
      <c r="J23" s="939"/>
      <c r="K23" s="939"/>
      <c r="L23" s="939"/>
      <c r="M23" s="939"/>
      <c r="N23" s="939"/>
      <c r="O23" s="939"/>
      <c r="P23" s="940"/>
      <c r="Q23" s="1062">
        <v>17348</v>
      </c>
      <c r="R23" s="1063"/>
      <c r="S23" s="1063"/>
      <c r="T23" s="1063"/>
      <c r="U23" s="1063"/>
      <c r="V23" s="1063">
        <v>16636</v>
      </c>
      <c r="W23" s="1063"/>
      <c r="X23" s="1063"/>
      <c r="Y23" s="1063"/>
      <c r="Z23" s="1063"/>
      <c r="AA23" s="1063">
        <v>711</v>
      </c>
      <c r="AB23" s="1063"/>
      <c r="AC23" s="1063"/>
      <c r="AD23" s="1063"/>
      <c r="AE23" s="1064"/>
      <c r="AF23" s="1065">
        <v>658</v>
      </c>
      <c r="AG23" s="1063"/>
      <c r="AH23" s="1063"/>
      <c r="AI23" s="1063"/>
      <c r="AJ23" s="1066"/>
      <c r="AK23" s="1067"/>
      <c r="AL23" s="1068"/>
      <c r="AM23" s="1068"/>
      <c r="AN23" s="1068"/>
      <c r="AO23" s="1068"/>
      <c r="AP23" s="1063">
        <v>13969</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349</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380</v>
      </c>
      <c r="C28" s="1045"/>
      <c r="D28" s="1045"/>
      <c r="E28" s="1045"/>
      <c r="F28" s="1045"/>
      <c r="G28" s="1045"/>
      <c r="H28" s="1045"/>
      <c r="I28" s="1045"/>
      <c r="J28" s="1045"/>
      <c r="K28" s="1045"/>
      <c r="L28" s="1045"/>
      <c r="M28" s="1045"/>
      <c r="N28" s="1045"/>
      <c r="O28" s="1045"/>
      <c r="P28" s="1046"/>
      <c r="Q28" s="1047">
        <v>3986</v>
      </c>
      <c r="R28" s="1048"/>
      <c r="S28" s="1048"/>
      <c r="T28" s="1048"/>
      <c r="U28" s="1048"/>
      <c r="V28" s="1048">
        <v>3684</v>
      </c>
      <c r="W28" s="1048"/>
      <c r="X28" s="1048"/>
      <c r="Y28" s="1048"/>
      <c r="Z28" s="1048"/>
      <c r="AA28" s="1048">
        <v>302</v>
      </c>
      <c r="AB28" s="1048"/>
      <c r="AC28" s="1048"/>
      <c r="AD28" s="1048"/>
      <c r="AE28" s="1049"/>
      <c r="AF28" s="1050">
        <v>302</v>
      </c>
      <c r="AG28" s="1048"/>
      <c r="AH28" s="1048"/>
      <c r="AI28" s="1048"/>
      <c r="AJ28" s="1051"/>
      <c r="AK28" s="1052">
        <v>249</v>
      </c>
      <c r="AL28" s="1040"/>
      <c r="AM28" s="1040"/>
      <c r="AN28" s="1040"/>
      <c r="AO28" s="1040"/>
      <c r="AP28" s="1040" t="s">
        <v>545</v>
      </c>
      <c r="AQ28" s="1040"/>
      <c r="AR28" s="1040"/>
      <c r="AS28" s="1040"/>
      <c r="AT28" s="1040"/>
      <c r="AU28" s="1040" t="s">
        <v>545</v>
      </c>
      <c r="AV28" s="1040"/>
      <c r="AW28" s="1040"/>
      <c r="AX28" s="1040"/>
      <c r="AY28" s="1040"/>
      <c r="AZ28" s="1041" t="s">
        <v>545</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381</v>
      </c>
      <c r="C29" s="1032"/>
      <c r="D29" s="1032"/>
      <c r="E29" s="1032"/>
      <c r="F29" s="1032"/>
      <c r="G29" s="1032"/>
      <c r="H29" s="1032"/>
      <c r="I29" s="1032"/>
      <c r="J29" s="1032"/>
      <c r="K29" s="1032"/>
      <c r="L29" s="1032"/>
      <c r="M29" s="1032"/>
      <c r="N29" s="1032"/>
      <c r="O29" s="1032"/>
      <c r="P29" s="1033"/>
      <c r="Q29" s="1037">
        <v>3259</v>
      </c>
      <c r="R29" s="1038"/>
      <c r="S29" s="1038"/>
      <c r="T29" s="1038"/>
      <c r="U29" s="1038"/>
      <c r="V29" s="1038">
        <v>3201</v>
      </c>
      <c r="W29" s="1038"/>
      <c r="X29" s="1038"/>
      <c r="Y29" s="1038"/>
      <c r="Z29" s="1038"/>
      <c r="AA29" s="1038">
        <v>58</v>
      </c>
      <c r="AB29" s="1038"/>
      <c r="AC29" s="1038"/>
      <c r="AD29" s="1038"/>
      <c r="AE29" s="1039"/>
      <c r="AF29" s="1013">
        <v>58</v>
      </c>
      <c r="AG29" s="1014"/>
      <c r="AH29" s="1014"/>
      <c r="AI29" s="1014"/>
      <c r="AJ29" s="1015"/>
      <c r="AK29" s="974">
        <v>508</v>
      </c>
      <c r="AL29" s="965"/>
      <c r="AM29" s="965"/>
      <c r="AN29" s="965"/>
      <c r="AO29" s="965"/>
      <c r="AP29" s="965" t="s">
        <v>545</v>
      </c>
      <c r="AQ29" s="965"/>
      <c r="AR29" s="965"/>
      <c r="AS29" s="965"/>
      <c r="AT29" s="965"/>
      <c r="AU29" s="965" t="s">
        <v>545</v>
      </c>
      <c r="AV29" s="965"/>
      <c r="AW29" s="965"/>
      <c r="AX29" s="965"/>
      <c r="AY29" s="965"/>
      <c r="AZ29" s="1036" t="s">
        <v>545</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382</v>
      </c>
      <c r="C30" s="1032"/>
      <c r="D30" s="1032"/>
      <c r="E30" s="1032"/>
      <c r="F30" s="1032"/>
      <c r="G30" s="1032"/>
      <c r="H30" s="1032"/>
      <c r="I30" s="1032"/>
      <c r="J30" s="1032"/>
      <c r="K30" s="1032"/>
      <c r="L30" s="1032"/>
      <c r="M30" s="1032"/>
      <c r="N30" s="1032"/>
      <c r="O30" s="1032"/>
      <c r="P30" s="1033"/>
      <c r="Q30" s="1037">
        <v>273</v>
      </c>
      <c r="R30" s="1038"/>
      <c r="S30" s="1038"/>
      <c r="T30" s="1038"/>
      <c r="U30" s="1038"/>
      <c r="V30" s="1038">
        <v>271</v>
      </c>
      <c r="W30" s="1038"/>
      <c r="X30" s="1038"/>
      <c r="Y30" s="1038"/>
      <c r="Z30" s="1038"/>
      <c r="AA30" s="1038">
        <v>2</v>
      </c>
      <c r="AB30" s="1038"/>
      <c r="AC30" s="1038"/>
      <c r="AD30" s="1038"/>
      <c r="AE30" s="1039"/>
      <c r="AF30" s="1013">
        <v>2</v>
      </c>
      <c r="AG30" s="1014"/>
      <c r="AH30" s="1014"/>
      <c r="AI30" s="1014"/>
      <c r="AJ30" s="1015"/>
      <c r="AK30" s="974">
        <v>106</v>
      </c>
      <c r="AL30" s="965"/>
      <c r="AM30" s="965"/>
      <c r="AN30" s="965"/>
      <c r="AO30" s="965"/>
      <c r="AP30" s="965" t="s">
        <v>545</v>
      </c>
      <c r="AQ30" s="965"/>
      <c r="AR30" s="965"/>
      <c r="AS30" s="965"/>
      <c r="AT30" s="965"/>
      <c r="AU30" s="965" t="s">
        <v>545</v>
      </c>
      <c r="AV30" s="965"/>
      <c r="AW30" s="965"/>
      <c r="AX30" s="965"/>
      <c r="AY30" s="965"/>
      <c r="AZ30" s="1036" t="s">
        <v>545</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383</v>
      </c>
      <c r="C31" s="1032"/>
      <c r="D31" s="1032"/>
      <c r="E31" s="1032"/>
      <c r="F31" s="1032"/>
      <c r="G31" s="1032"/>
      <c r="H31" s="1032"/>
      <c r="I31" s="1032"/>
      <c r="J31" s="1032"/>
      <c r="K31" s="1032"/>
      <c r="L31" s="1032"/>
      <c r="M31" s="1032"/>
      <c r="N31" s="1032"/>
      <c r="O31" s="1032"/>
      <c r="P31" s="1033"/>
      <c r="Q31" s="1037">
        <v>8</v>
      </c>
      <c r="R31" s="1038"/>
      <c r="S31" s="1038"/>
      <c r="T31" s="1038"/>
      <c r="U31" s="1038"/>
      <c r="V31" s="1038">
        <v>8</v>
      </c>
      <c r="W31" s="1038"/>
      <c r="X31" s="1038"/>
      <c r="Y31" s="1038"/>
      <c r="Z31" s="1038"/>
      <c r="AA31" s="1038" t="s">
        <v>545</v>
      </c>
      <c r="AB31" s="1038"/>
      <c r="AC31" s="1038"/>
      <c r="AD31" s="1038"/>
      <c r="AE31" s="1039"/>
      <c r="AF31" s="1013" t="s">
        <v>112</v>
      </c>
      <c r="AG31" s="1014"/>
      <c r="AH31" s="1014"/>
      <c r="AI31" s="1014"/>
      <c r="AJ31" s="1015"/>
      <c r="AK31" s="974" t="s">
        <v>545</v>
      </c>
      <c r="AL31" s="965"/>
      <c r="AM31" s="965"/>
      <c r="AN31" s="965"/>
      <c r="AO31" s="965"/>
      <c r="AP31" s="965" t="s">
        <v>545</v>
      </c>
      <c r="AQ31" s="965"/>
      <c r="AR31" s="965"/>
      <c r="AS31" s="965"/>
      <c r="AT31" s="965"/>
      <c r="AU31" s="965" t="s">
        <v>545</v>
      </c>
      <c r="AV31" s="965"/>
      <c r="AW31" s="965"/>
      <c r="AX31" s="965"/>
      <c r="AY31" s="965"/>
      <c r="AZ31" s="1036" t="s">
        <v>545</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384</v>
      </c>
      <c r="C32" s="1032"/>
      <c r="D32" s="1032"/>
      <c r="E32" s="1032"/>
      <c r="F32" s="1032"/>
      <c r="G32" s="1032"/>
      <c r="H32" s="1032"/>
      <c r="I32" s="1032"/>
      <c r="J32" s="1032"/>
      <c r="K32" s="1032"/>
      <c r="L32" s="1032"/>
      <c r="M32" s="1032"/>
      <c r="N32" s="1032"/>
      <c r="O32" s="1032"/>
      <c r="P32" s="1033"/>
      <c r="Q32" s="1037">
        <v>565</v>
      </c>
      <c r="R32" s="1038"/>
      <c r="S32" s="1038"/>
      <c r="T32" s="1038"/>
      <c r="U32" s="1038"/>
      <c r="V32" s="1038">
        <v>543</v>
      </c>
      <c r="W32" s="1038"/>
      <c r="X32" s="1038"/>
      <c r="Y32" s="1038"/>
      <c r="Z32" s="1038"/>
      <c r="AA32" s="1038">
        <v>22</v>
      </c>
      <c r="AB32" s="1038"/>
      <c r="AC32" s="1038"/>
      <c r="AD32" s="1038"/>
      <c r="AE32" s="1039"/>
      <c r="AF32" s="1013">
        <v>266</v>
      </c>
      <c r="AG32" s="1014"/>
      <c r="AH32" s="1014"/>
      <c r="AI32" s="1014"/>
      <c r="AJ32" s="1015"/>
      <c r="AK32" s="974">
        <v>68</v>
      </c>
      <c r="AL32" s="965"/>
      <c r="AM32" s="965"/>
      <c r="AN32" s="965"/>
      <c r="AO32" s="965"/>
      <c r="AP32" s="965">
        <v>3145</v>
      </c>
      <c r="AQ32" s="965"/>
      <c r="AR32" s="965"/>
      <c r="AS32" s="965"/>
      <c r="AT32" s="965"/>
      <c r="AU32" s="965">
        <v>337</v>
      </c>
      <c r="AV32" s="965"/>
      <c r="AW32" s="965"/>
      <c r="AX32" s="965"/>
      <c r="AY32" s="965"/>
      <c r="AZ32" s="1036" t="s">
        <v>545</v>
      </c>
      <c r="BA32" s="1036"/>
      <c r="BB32" s="1036"/>
      <c r="BC32" s="1036"/>
      <c r="BD32" s="1036"/>
      <c r="BE32" s="1026" t="s">
        <v>385</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386</v>
      </c>
      <c r="C33" s="1032"/>
      <c r="D33" s="1032"/>
      <c r="E33" s="1032"/>
      <c r="F33" s="1032"/>
      <c r="G33" s="1032"/>
      <c r="H33" s="1032"/>
      <c r="I33" s="1032"/>
      <c r="J33" s="1032"/>
      <c r="K33" s="1032"/>
      <c r="L33" s="1032"/>
      <c r="M33" s="1032"/>
      <c r="N33" s="1032"/>
      <c r="O33" s="1032"/>
      <c r="P33" s="1033"/>
      <c r="Q33" s="1037">
        <v>1202</v>
      </c>
      <c r="R33" s="1038"/>
      <c r="S33" s="1038"/>
      <c r="T33" s="1038"/>
      <c r="U33" s="1038"/>
      <c r="V33" s="1038">
        <v>1166</v>
      </c>
      <c r="W33" s="1038"/>
      <c r="X33" s="1038"/>
      <c r="Y33" s="1038"/>
      <c r="Z33" s="1038"/>
      <c r="AA33" s="1038">
        <v>36</v>
      </c>
      <c r="AB33" s="1038"/>
      <c r="AC33" s="1038"/>
      <c r="AD33" s="1038"/>
      <c r="AE33" s="1039"/>
      <c r="AF33" s="1013">
        <v>36</v>
      </c>
      <c r="AG33" s="1014"/>
      <c r="AH33" s="1014"/>
      <c r="AI33" s="1014"/>
      <c r="AJ33" s="1015"/>
      <c r="AK33" s="974">
        <v>516</v>
      </c>
      <c r="AL33" s="965"/>
      <c r="AM33" s="965"/>
      <c r="AN33" s="965"/>
      <c r="AO33" s="965"/>
      <c r="AP33" s="965">
        <v>8992</v>
      </c>
      <c r="AQ33" s="965"/>
      <c r="AR33" s="965"/>
      <c r="AS33" s="965"/>
      <c r="AT33" s="965"/>
      <c r="AU33" s="965">
        <v>5944</v>
      </c>
      <c r="AV33" s="965"/>
      <c r="AW33" s="965"/>
      <c r="AX33" s="965"/>
      <c r="AY33" s="965"/>
      <c r="AZ33" s="1036" t="s">
        <v>545</v>
      </c>
      <c r="BA33" s="1036"/>
      <c r="BB33" s="1036"/>
      <c r="BC33" s="1036"/>
      <c r="BD33" s="1036"/>
      <c r="BE33" s="1026" t="s">
        <v>387</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388</v>
      </c>
      <c r="C34" s="1032"/>
      <c r="D34" s="1032"/>
      <c r="E34" s="1032"/>
      <c r="F34" s="1032"/>
      <c r="G34" s="1032"/>
      <c r="H34" s="1032"/>
      <c r="I34" s="1032"/>
      <c r="J34" s="1032"/>
      <c r="K34" s="1032"/>
      <c r="L34" s="1032"/>
      <c r="M34" s="1032"/>
      <c r="N34" s="1032"/>
      <c r="O34" s="1032"/>
      <c r="P34" s="1033"/>
      <c r="Q34" s="1037">
        <v>105</v>
      </c>
      <c r="R34" s="1038"/>
      <c r="S34" s="1038"/>
      <c r="T34" s="1038"/>
      <c r="U34" s="1038"/>
      <c r="V34" s="1038">
        <v>98</v>
      </c>
      <c r="W34" s="1038"/>
      <c r="X34" s="1038"/>
      <c r="Y34" s="1038"/>
      <c r="Z34" s="1038"/>
      <c r="AA34" s="1038">
        <v>7</v>
      </c>
      <c r="AB34" s="1038"/>
      <c r="AC34" s="1038"/>
      <c r="AD34" s="1038"/>
      <c r="AE34" s="1039"/>
      <c r="AF34" s="1013">
        <v>7</v>
      </c>
      <c r="AG34" s="1014"/>
      <c r="AH34" s="1014"/>
      <c r="AI34" s="1014"/>
      <c r="AJ34" s="1015"/>
      <c r="AK34" s="974">
        <v>76</v>
      </c>
      <c r="AL34" s="965"/>
      <c r="AM34" s="965"/>
      <c r="AN34" s="965"/>
      <c r="AO34" s="965"/>
      <c r="AP34" s="965">
        <v>1064</v>
      </c>
      <c r="AQ34" s="965"/>
      <c r="AR34" s="965"/>
      <c r="AS34" s="965"/>
      <c r="AT34" s="965"/>
      <c r="AU34" s="965">
        <v>1033</v>
      </c>
      <c r="AV34" s="965"/>
      <c r="AW34" s="965"/>
      <c r="AX34" s="965"/>
      <c r="AY34" s="965"/>
      <c r="AZ34" s="1036" t="s">
        <v>545</v>
      </c>
      <c r="BA34" s="1036"/>
      <c r="BB34" s="1036"/>
      <c r="BC34" s="1036"/>
      <c r="BD34" s="1036"/>
      <c r="BE34" s="1026" t="s">
        <v>387</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389</v>
      </c>
      <c r="C35" s="1032"/>
      <c r="D35" s="1032"/>
      <c r="E35" s="1032"/>
      <c r="F35" s="1032"/>
      <c r="G35" s="1032"/>
      <c r="H35" s="1032"/>
      <c r="I35" s="1032"/>
      <c r="J35" s="1032"/>
      <c r="K35" s="1032"/>
      <c r="L35" s="1032"/>
      <c r="M35" s="1032"/>
      <c r="N35" s="1032"/>
      <c r="O35" s="1032"/>
      <c r="P35" s="1033"/>
      <c r="Q35" s="1037">
        <v>7</v>
      </c>
      <c r="R35" s="1038"/>
      <c r="S35" s="1038"/>
      <c r="T35" s="1038"/>
      <c r="U35" s="1038"/>
      <c r="V35" s="1038">
        <v>6</v>
      </c>
      <c r="W35" s="1038"/>
      <c r="X35" s="1038"/>
      <c r="Y35" s="1038"/>
      <c r="Z35" s="1038"/>
      <c r="AA35" s="1038">
        <v>0</v>
      </c>
      <c r="AB35" s="1038"/>
      <c r="AC35" s="1038"/>
      <c r="AD35" s="1038"/>
      <c r="AE35" s="1039"/>
      <c r="AF35" s="1013">
        <v>0</v>
      </c>
      <c r="AG35" s="1014"/>
      <c r="AH35" s="1014"/>
      <c r="AI35" s="1014"/>
      <c r="AJ35" s="1015"/>
      <c r="AK35" s="974">
        <v>3</v>
      </c>
      <c r="AL35" s="965"/>
      <c r="AM35" s="965"/>
      <c r="AN35" s="965"/>
      <c r="AO35" s="965"/>
      <c r="AP35" s="965">
        <v>36</v>
      </c>
      <c r="AQ35" s="965"/>
      <c r="AR35" s="965"/>
      <c r="AS35" s="965"/>
      <c r="AT35" s="965"/>
      <c r="AU35" s="965">
        <v>34</v>
      </c>
      <c r="AV35" s="965"/>
      <c r="AW35" s="965"/>
      <c r="AX35" s="965"/>
      <c r="AY35" s="965"/>
      <c r="AZ35" s="1036" t="s">
        <v>545</v>
      </c>
      <c r="BA35" s="1036"/>
      <c r="BB35" s="1036"/>
      <c r="BC35" s="1036"/>
      <c r="BD35" s="1036"/>
      <c r="BE35" s="1026" t="s">
        <v>387</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390</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368</v>
      </c>
      <c r="B63" s="938" t="s">
        <v>391</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670</v>
      </c>
      <c r="AG63" s="953"/>
      <c r="AH63" s="953"/>
      <c r="AI63" s="953"/>
      <c r="AJ63" s="1024"/>
      <c r="AK63" s="1025"/>
      <c r="AL63" s="957"/>
      <c r="AM63" s="957"/>
      <c r="AN63" s="957"/>
      <c r="AO63" s="957"/>
      <c r="AP63" s="953">
        <v>13238</v>
      </c>
      <c r="AQ63" s="953"/>
      <c r="AR63" s="953"/>
      <c r="AS63" s="953"/>
      <c r="AT63" s="953"/>
      <c r="AU63" s="953">
        <v>7348</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393</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394</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535</v>
      </c>
      <c r="C68" s="980"/>
      <c r="D68" s="980"/>
      <c r="E68" s="980"/>
      <c r="F68" s="980"/>
      <c r="G68" s="980"/>
      <c r="H68" s="980"/>
      <c r="I68" s="980"/>
      <c r="J68" s="980"/>
      <c r="K68" s="980"/>
      <c r="L68" s="980"/>
      <c r="M68" s="980"/>
      <c r="N68" s="980"/>
      <c r="O68" s="980"/>
      <c r="P68" s="981"/>
      <c r="Q68" s="982">
        <v>1542</v>
      </c>
      <c r="R68" s="976"/>
      <c r="S68" s="976"/>
      <c r="T68" s="976"/>
      <c r="U68" s="976"/>
      <c r="V68" s="976">
        <v>1528</v>
      </c>
      <c r="W68" s="976"/>
      <c r="X68" s="976"/>
      <c r="Y68" s="976"/>
      <c r="Z68" s="976"/>
      <c r="AA68" s="976">
        <v>15</v>
      </c>
      <c r="AB68" s="976"/>
      <c r="AC68" s="976"/>
      <c r="AD68" s="976"/>
      <c r="AE68" s="976"/>
      <c r="AF68" s="976">
        <v>8</v>
      </c>
      <c r="AG68" s="976"/>
      <c r="AH68" s="976"/>
      <c r="AI68" s="976"/>
      <c r="AJ68" s="976"/>
      <c r="AK68" s="976" t="s">
        <v>546</v>
      </c>
      <c r="AL68" s="976"/>
      <c r="AM68" s="976"/>
      <c r="AN68" s="976"/>
      <c r="AO68" s="976"/>
      <c r="AP68" s="976">
        <v>421</v>
      </c>
      <c r="AQ68" s="976"/>
      <c r="AR68" s="976"/>
      <c r="AS68" s="976"/>
      <c r="AT68" s="976"/>
      <c r="AU68" s="976">
        <v>166</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536</v>
      </c>
      <c r="C69" s="969"/>
      <c r="D69" s="969"/>
      <c r="E69" s="969"/>
      <c r="F69" s="969"/>
      <c r="G69" s="969"/>
      <c r="H69" s="969"/>
      <c r="I69" s="969"/>
      <c r="J69" s="969"/>
      <c r="K69" s="969"/>
      <c r="L69" s="969"/>
      <c r="M69" s="969"/>
      <c r="N69" s="969"/>
      <c r="O69" s="969"/>
      <c r="P69" s="970"/>
      <c r="Q69" s="971">
        <v>575</v>
      </c>
      <c r="R69" s="965"/>
      <c r="S69" s="965"/>
      <c r="T69" s="965"/>
      <c r="U69" s="965"/>
      <c r="V69" s="965">
        <v>546</v>
      </c>
      <c r="W69" s="965"/>
      <c r="X69" s="965"/>
      <c r="Y69" s="965"/>
      <c r="Z69" s="965"/>
      <c r="AA69" s="965">
        <v>29</v>
      </c>
      <c r="AB69" s="965"/>
      <c r="AC69" s="965"/>
      <c r="AD69" s="965"/>
      <c r="AE69" s="965"/>
      <c r="AF69" s="965">
        <v>29</v>
      </c>
      <c r="AG69" s="965"/>
      <c r="AH69" s="965"/>
      <c r="AI69" s="965"/>
      <c r="AJ69" s="965"/>
      <c r="AK69" s="965" t="s">
        <v>546</v>
      </c>
      <c r="AL69" s="965"/>
      <c r="AM69" s="965"/>
      <c r="AN69" s="965"/>
      <c r="AO69" s="965"/>
      <c r="AP69" s="965">
        <v>66</v>
      </c>
      <c r="AQ69" s="965"/>
      <c r="AR69" s="965"/>
      <c r="AS69" s="965"/>
      <c r="AT69" s="965"/>
      <c r="AU69" s="965">
        <v>23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537</v>
      </c>
      <c r="C70" s="969"/>
      <c r="D70" s="969"/>
      <c r="E70" s="969"/>
      <c r="F70" s="969"/>
      <c r="G70" s="969"/>
      <c r="H70" s="969"/>
      <c r="I70" s="969"/>
      <c r="J70" s="969"/>
      <c r="K70" s="969"/>
      <c r="L70" s="969"/>
      <c r="M70" s="969"/>
      <c r="N70" s="969"/>
      <c r="O70" s="969"/>
      <c r="P70" s="970"/>
      <c r="Q70" s="971">
        <v>249</v>
      </c>
      <c r="R70" s="965"/>
      <c r="S70" s="965"/>
      <c r="T70" s="965"/>
      <c r="U70" s="965"/>
      <c r="V70" s="965">
        <v>245</v>
      </c>
      <c r="W70" s="965"/>
      <c r="X70" s="965"/>
      <c r="Y70" s="965"/>
      <c r="Z70" s="965"/>
      <c r="AA70" s="965">
        <v>3</v>
      </c>
      <c r="AB70" s="965"/>
      <c r="AC70" s="965"/>
      <c r="AD70" s="965"/>
      <c r="AE70" s="965"/>
      <c r="AF70" s="965">
        <v>3</v>
      </c>
      <c r="AG70" s="965"/>
      <c r="AH70" s="965"/>
      <c r="AI70" s="965"/>
      <c r="AJ70" s="965"/>
      <c r="AK70" s="965" t="s">
        <v>546</v>
      </c>
      <c r="AL70" s="965"/>
      <c r="AM70" s="965"/>
      <c r="AN70" s="965"/>
      <c r="AO70" s="965"/>
      <c r="AP70" s="965" t="s">
        <v>546</v>
      </c>
      <c r="AQ70" s="965"/>
      <c r="AR70" s="965"/>
      <c r="AS70" s="965"/>
      <c r="AT70" s="965"/>
      <c r="AU70" s="965" t="s">
        <v>546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538</v>
      </c>
      <c r="C71" s="969"/>
      <c r="D71" s="969"/>
      <c r="E71" s="969"/>
      <c r="F71" s="969"/>
      <c r="G71" s="969"/>
      <c r="H71" s="969"/>
      <c r="I71" s="969"/>
      <c r="J71" s="969"/>
      <c r="K71" s="969"/>
      <c r="L71" s="969"/>
      <c r="M71" s="969"/>
      <c r="N71" s="969"/>
      <c r="O71" s="969"/>
      <c r="P71" s="970"/>
      <c r="Q71" s="971">
        <v>14592</v>
      </c>
      <c r="R71" s="965"/>
      <c r="S71" s="965"/>
      <c r="T71" s="965"/>
      <c r="U71" s="965"/>
      <c r="V71" s="965">
        <v>14009</v>
      </c>
      <c r="W71" s="965"/>
      <c r="X71" s="965"/>
      <c r="Y71" s="965"/>
      <c r="Z71" s="965"/>
      <c r="AA71" s="965">
        <v>583</v>
      </c>
      <c r="AB71" s="965"/>
      <c r="AC71" s="965"/>
      <c r="AD71" s="965"/>
      <c r="AE71" s="965"/>
      <c r="AF71" s="965">
        <v>583</v>
      </c>
      <c r="AG71" s="965"/>
      <c r="AH71" s="965"/>
      <c r="AI71" s="965"/>
      <c r="AJ71" s="965"/>
      <c r="AK71" s="965">
        <v>35</v>
      </c>
      <c r="AL71" s="965"/>
      <c r="AM71" s="965"/>
      <c r="AN71" s="965"/>
      <c r="AO71" s="965"/>
      <c r="AP71" s="965" t="s">
        <v>543</v>
      </c>
      <c r="AQ71" s="965"/>
      <c r="AR71" s="965"/>
      <c r="AS71" s="965"/>
      <c r="AT71" s="965"/>
      <c r="AU71" s="965" t="s">
        <v>543</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539</v>
      </c>
      <c r="C72" s="969"/>
      <c r="D72" s="969"/>
      <c r="E72" s="969"/>
      <c r="F72" s="969"/>
      <c r="G72" s="969"/>
      <c r="H72" s="969"/>
      <c r="I72" s="969"/>
      <c r="J72" s="969"/>
      <c r="K72" s="969"/>
      <c r="L72" s="969"/>
      <c r="M72" s="969"/>
      <c r="N72" s="969"/>
      <c r="O72" s="969"/>
      <c r="P72" s="970"/>
      <c r="Q72" s="971">
        <v>143</v>
      </c>
      <c r="R72" s="965"/>
      <c r="S72" s="965"/>
      <c r="T72" s="965"/>
      <c r="U72" s="965"/>
      <c r="V72" s="965">
        <v>125</v>
      </c>
      <c r="W72" s="965"/>
      <c r="X72" s="965"/>
      <c r="Y72" s="965"/>
      <c r="Z72" s="965"/>
      <c r="AA72" s="965">
        <v>18</v>
      </c>
      <c r="AB72" s="965"/>
      <c r="AC72" s="965"/>
      <c r="AD72" s="965"/>
      <c r="AE72" s="965"/>
      <c r="AF72" s="965">
        <v>18</v>
      </c>
      <c r="AG72" s="965"/>
      <c r="AH72" s="965"/>
      <c r="AI72" s="965"/>
      <c r="AJ72" s="965"/>
      <c r="AK72" s="965">
        <v>10</v>
      </c>
      <c r="AL72" s="965"/>
      <c r="AM72" s="965"/>
      <c r="AN72" s="965"/>
      <c r="AO72" s="965"/>
      <c r="AP72" s="965" t="s">
        <v>543</v>
      </c>
      <c r="AQ72" s="965"/>
      <c r="AR72" s="965"/>
      <c r="AS72" s="965"/>
      <c r="AT72" s="965"/>
      <c r="AU72" s="965" t="s">
        <v>543</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544</v>
      </c>
      <c r="C73" s="969"/>
      <c r="D73" s="969"/>
      <c r="E73" s="969"/>
      <c r="F73" s="969"/>
      <c r="G73" s="969"/>
      <c r="H73" s="969"/>
      <c r="I73" s="969"/>
      <c r="J73" s="969"/>
      <c r="K73" s="969"/>
      <c r="L73" s="969"/>
      <c r="M73" s="969"/>
      <c r="N73" s="969"/>
      <c r="O73" s="969"/>
      <c r="P73" s="970"/>
      <c r="Q73" s="971">
        <v>203</v>
      </c>
      <c r="R73" s="965"/>
      <c r="S73" s="965"/>
      <c r="T73" s="965"/>
      <c r="U73" s="965"/>
      <c r="V73" s="965">
        <v>181</v>
      </c>
      <c r="W73" s="965"/>
      <c r="X73" s="965"/>
      <c r="Y73" s="965"/>
      <c r="Z73" s="965"/>
      <c r="AA73" s="965">
        <v>22</v>
      </c>
      <c r="AB73" s="965"/>
      <c r="AC73" s="965"/>
      <c r="AD73" s="965"/>
      <c r="AE73" s="965"/>
      <c r="AF73" s="965">
        <v>22</v>
      </c>
      <c r="AG73" s="965"/>
      <c r="AH73" s="965"/>
      <c r="AI73" s="965"/>
      <c r="AJ73" s="965"/>
      <c r="AK73" s="965">
        <v>80</v>
      </c>
      <c r="AL73" s="965"/>
      <c r="AM73" s="965"/>
      <c r="AN73" s="965"/>
      <c r="AO73" s="965"/>
      <c r="AP73" s="965" t="s">
        <v>543</v>
      </c>
      <c r="AQ73" s="965"/>
      <c r="AR73" s="965"/>
      <c r="AS73" s="965"/>
      <c r="AT73" s="965"/>
      <c r="AU73" s="965" t="s">
        <v>543</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540</v>
      </c>
      <c r="C74" s="969"/>
      <c r="D74" s="969"/>
      <c r="E74" s="969"/>
      <c r="F74" s="969"/>
      <c r="G74" s="969"/>
      <c r="H74" s="969"/>
      <c r="I74" s="969"/>
      <c r="J74" s="969"/>
      <c r="K74" s="969"/>
      <c r="L74" s="969"/>
      <c r="M74" s="969"/>
      <c r="N74" s="969"/>
      <c r="O74" s="969"/>
      <c r="P74" s="970"/>
      <c r="Q74" s="971">
        <v>5</v>
      </c>
      <c r="R74" s="965"/>
      <c r="S74" s="965"/>
      <c r="T74" s="965"/>
      <c r="U74" s="965"/>
      <c r="V74" s="965">
        <v>1</v>
      </c>
      <c r="W74" s="965"/>
      <c r="X74" s="965"/>
      <c r="Y74" s="965"/>
      <c r="Z74" s="965"/>
      <c r="AA74" s="965">
        <v>4</v>
      </c>
      <c r="AB74" s="965"/>
      <c r="AC74" s="965"/>
      <c r="AD74" s="965"/>
      <c r="AE74" s="965"/>
      <c r="AF74" s="965">
        <v>4</v>
      </c>
      <c r="AG74" s="965"/>
      <c r="AH74" s="965"/>
      <c r="AI74" s="965"/>
      <c r="AJ74" s="965"/>
      <c r="AK74" s="965" t="s">
        <v>546</v>
      </c>
      <c r="AL74" s="965"/>
      <c r="AM74" s="965"/>
      <c r="AN74" s="965"/>
      <c r="AO74" s="965"/>
      <c r="AP74" s="965" t="s">
        <v>546</v>
      </c>
      <c r="AQ74" s="965"/>
      <c r="AR74" s="965"/>
      <c r="AS74" s="965"/>
      <c r="AT74" s="965"/>
      <c r="AU74" s="965" t="s">
        <v>546</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541</v>
      </c>
      <c r="C75" s="969"/>
      <c r="D75" s="969"/>
      <c r="E75" s="969"/>
      <c r="F75" s="969"/>
      <c r="G75" s="969"/>
      <c r="H75" s="969"/>
      <c r="I75" s="969"/>
      <c r="J75" s="969"/>
      <c r="K75" s="969"/>
      <c r="L75" s="969"/>
      <c r="M75" s="969"/>
      <c r="N75" s="969"/>
      <c r="O75" s="969"/>
      <c r="P75" s="970"/>
      <c r="Q75" s="972">
        <v>402</v>
      </c>
      <c r="R75" s="973"/>
      <c r="S75" s="973"/>
      <c r="T75" s="973"/>
      <c r="U75" s="974"/>
      <c r="V75" s="975">
        <v>388</v>
      </c>
      <c r="W75" s="973"/>
      <c r="X75" s="973"/>
      <c r="Y75" s="973"/>
      <c r="Z75" s="974"/>
      <c r="AA75" s="975">
        <v>14</v>
      </c>
      <c r="AB75" s="973"/>
      <c r="AC75" s="973"/>
      <c r="AD75" s="973"/>
      <c r="AE75" s="974"/>
      <c r="AF75" s="975">
        <v>14</v>
      </c>
      <c r="AG75" s="973"/>
      <c r="AH75" s="973"/>
      <c r="AI75" s="973"/>
      <c r="AJ75" s="974"/>
      <c r="AK75" s="975" t="s">
        <v>543</v>
      </c>
      <c r="AL75" s="973"/>
      <c r="AM75" s="973"/>
      <c r="AN75" s="973"/>
      <c r="AO75" s="974"/>
      <c r="AP75" s="975" t="s">
        <v>543</v>
      </c>
      <c r="AQ75" s="973"/>
      <c r="AR75" s="973"/>
      <c r="AS75" s="973"/>
      <c r="AT75" s="974"/>
      <c r="AU75" s="975" t="s">
        <v>543</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542</v>
      </c>
      <c r="C76" s="969"/>
      <c r="D76" s="969"/>
      <c r="E76" s="969"/>
      <c r="F76" s="969"/>
      <c r="G76" s="969"/>
      <c r="H76" s="969"/>
      <c r="I76" s="969"/>
      <c r="J76" s="969"/>
      <c r="K76" s="969"/>
      <c r="L76" s="969"/>
      <c r="M76" s="969"/>
      <c r="N76" s="969"/>
      <c r="O76" s="969"/>
      <c r="P76" s="970"/>
      <c r="Q76" s="972">
        <v>148779</v>
      </c>
      <c r="R76" s="973"/>
      <c r="S76" s="973"/>
      <c r="T76" s="973"/>
      <c r="U76" s="974"/>
      <c r="V76" s="975">
        <v>142235</v>
      </c>
      <c r="W76" s="973"/>
      <c r="X76" s="973"/>
      <c r="Y76" s="973"/>
      <c r="Z76" s="974"/>
      <c r="AA76" s="975">
        <v>6544</v>
      </c>
      <c r="AB76" s="973"/>
      <c r="AC76" s="973"/>
      <c r="AD76" s="973"/>
      <c r="AE76" s="974"/>
      <c r="AF76" s="975">
        <v>6544</v>
      </c>
      <c r="AG76" s="973"/>
      <c r="AH76" s="973"/>
      <c r="AI76" s="973"/>
      <c r="AJ76" s="974"/>
      <c r="AK76" s="975">
        <v>224</v>
      </c>
      <c r="AL76" s="973"/>
      <c r="AM76" s="973"/>
      <c r="AN76" s="973"/>
      <c r="AO76" s="974"/>
      <c r="AP76" s="975" t="s">
        <v>543</v>
      </c>
      <c r="AQ76" s="973"/>
      <c r="AR76" s="973"/>
      <c r="AS76" s="973"/>
      <c r="AT76" s="974"/>
      <c r="AU76" s="975" t="s">
        <v>543</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368</v>
      </c>
      <c r="B88" s="938" t="s">
        <v>395</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7225</v>
      </c>
      <c r="AG88" s="953"/>
      <c r="AH88" s="953"/>
      <c r="AI88" s="953"/>
      <c r="AJ88" s="953"/>
      <c r="AK88" s="957"/>
      <c r="AL88" s="957"/>
      <c r="AM88" s="957"/>
      <c r="AN88" s="957"/>
      <c r="AO88" s="957"/>
      <c r="AP88" s="953">
        <v>487</v>
      </c>
      <c r="AQ88" s="953"/>
      <c r="AR88" s="953"/>
      <c r="AS88" s="953"/>
      <c r="AT88" s="953"/>
      <c r="AU88" s="953">
        <v>189</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396</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88</v>
      </c>
      <c r="CS102" s="945"/>
      <c r="CT102" s="945"/>
      <c r="CU102" s="945"/>
      <c r="CV102" s="946"/>
      <c r="CW102" s="944" t="s">
        <v>547</v>
      </c>
      <c r="CX102" s="945"/>
      <c r="CY102" s="945"/>
      <c r="CZ102" s="945"/>
      <c r="DA102" s="946"/>
      <c r="DB102" s="944" t="s">
        <v>547</v>
      </c>
      <c r="DC102" s="945"/>
      <c r="DD102" s="945"/>
      <c r="DE102" s="945"/>
      <c r="DF102" s="946"/>
      <c r="DG102" s="944" t="s">
        <v>547</v>
      </c>
      <c r="DH102" s="945"/>
      <c r="DI102" s="945"/>
      <c r="DJ102" s="945"/>
      <c r="DK102" s="946"/>
      <c r="DL102" s="944" t="s">
        <v>547</v>
      </c>
      <c r="DM102" s="945"/>
      <c r="DN102" s="945"/>
      <c r="DO102" s="945"/>
      <c r="DP102" s="946"/>
      <c r="DQ102" s="944" t="s">
        <v>547</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397</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398</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401</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402</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403</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404</v>
      </c>
      <c r="AB109" s="886"/>
      <c r="AC109" s="886"/>
      <c r="AD109" s="886"/>
      <c r="AE109" s="887"/>
      <c r="AF109" s="888" t="s">
        <v>286</v>
      </c>
      <c r="AG109" s="886"/>
      <c r="AH109" s="886"/>
      <c r="AI109" s="886"/>
      <c r="AJ109" s="887"/>
      <c r="AK109" s="888" t="s">
        <v>285</v>
      </c>
      <c r="AL109" s="886"/>
      <c r="AM109" s="886"/>
      <c r="AN109" s="886"/>
      <c r="AO109" s="887"/>
      <c r="AP109" s="888" t="s">
        <v>405</v>
      </c>
      <c r="AQ109" s="886"/>
      <c r="AR109" s="886"/>
      <c r="AS109" s="886"/>
      <c r="AT109" s="917"/>
      <c r="AU109" s="885" t="s">
        <v>403</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404</v>
      </c>
      <c r="BR109" s="886"/>
      <c r="BS109" s="886"/>
      <c r="BT109" s="886"/>
      <c r="BU109" s="887"/>
      <c r="BV109" s="888" t="s">
        <v>286</v>
      </c>
      <c r="BW109" s="886"/>
      <c r="BX109" s="886"/>
      <c r="BY109" s="886"/>
      <c r="BZ109" s="887"/>
      <c r="CA109" s="888" t="s">
        <v>285</v>
      </c>
      <c r="CB109" s="886"/>
      <c r="CC109" s="886"/>
      <c r="CD109" s="886"/>
      <c r="CE109" s="887"/>
      <c r="CF109" s="926" t="s">
        <v>405</v>
      </c>
      <c r="CG109" s="926"/>
      <c r="CH109" s="926"/>
      <c r="CI109" s="926"/>
      <c r="CJ109" s="926"/>
      <c r="CK109" s="888" t="s">
        <v>406</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404</v>
      </c>
      <c r="DH109" s="886"/>
      <c r="DI109" s="886"/>
      <c r="DJ109" s="886"/>
      <c r="DK109" s="887"/>
      <c r="DL109" s="888" t="s">
        <v>286</v>
      </c>
      <c r="DM109" s="886"/>
      <c r="DN109" s="886"/>
      <c r="DO109" s="886"/>
      <c r="DP109" s="887"/>
      <c r="DQ109" s="888" t="s">
        <v>285</v>
      </c>
      <c r="DR109" s="886"/>
      <c r="DS109" s="886"/>
      <c r="DT109" s="886"/>
      <c r="DU109" s="887"/>
      <c r="DV109" s="888" t="s">
        <v>405</v>
      </c>
      <c r="DW109" s="886"/>
      <c r="DX109" s="886"/>
      <c r="DY109" s="886"/>
      <c r="DZ109" s="917"/>
    </row>
    <row r="110" spans="1:131" s="197" customFormat="1" ht="26.25" customHeight="1">
      <c r="A110" s="755" t="s">
        <v>407</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1579841</v>
      </c>
      <c r="AB110" s="871"/>
      <c r="AC110" s="871"/>
      <c r="AD110" s="871"/>
      <c r="AE110" s="872"/>
      <c r="AF110" s="873">
        <v>1468214</v>
      </c>
      <c r="AG110" s="871"/>
      <c r="AH110" s="871"/>
      <c r="AI110" s="871"/>
      <c r="AJ110" s="872"/>
      <c r="AK110" s="873">
        <v>1356989</v>
      </c>
      <c r="AL110" s="871"/>
      <c r="AM110" s="871"/>
      <c r="AN110" s="871"/>
      <c r="AO110" s="872"/>
      <c r="AP110" s="874">
        <v>16.5</v>
      </c>
      <c r="AQ110" s="875"/>
      <c r="AR110" s="875"/>
      <c r="AS110" s="875"/>
      <c r="AT110" s="876"/>
      <c r="AU110" s="918" t="s">
        <v>61</v>
      </c>
      <c r="AV110" s="919"/>
      <c r="AW110" s="919"/>
      <c r="AX110" s="919"/>
      <c r="AY110" s="920"/>
      <c r="AZ110" s="814" t="s">
        <v>408</v>
      </c>
      <c r="BA110" s="756"/>
      <c r="BB110" s="756"/>
      <c r="BC110" s="756"/>
      <c r="BD110" s="756"/>
      <c r="BE110" s="756"/>
      <c r="BF110" s="756"/>
      <c r="BG110" s="756"/>
      <c r="BH110" s="756"/>
      <c r="BI110" s="756"/>
      <c r="BJ110" s="756"/>
      <c r="BK110" s="756"/>
      <c r="BL110" s="756"/>
      <c r="BM110" s="756"/>
      <c r="BN110" s="756"/>
      <c r="BO110" s="756"/>
      <c r="BP110" s="757"/>
      <c r="BQ110" s="797">
        <v>12444773</v>
      </c>
      <c r="BR110" s="798"/>
      <c r="BS110" s="798"/>
      <c r="BT110" s="798"/>
      <c r="BU110" s="798"/>
      <c r="BV110" s="798">
        <v>12141556</v>
      </c>
      <c r="BW110" s="798"/>
      <c r="BX110" s="798"/>
      <c r="BY110" s="798"/>
      <c r="BZ110" s="798"/>
      <c r="CA110" s="798">
        <v>13969231</v>
      </c>
      <c r="CB110" s="798"/>
      <c r="CC110" s="798"/>
      <c r="CD110" s="798"/>
      <c r="CE110" s="798"/>
      <c r="CF110" s="859">
        <v>169.5</v>
      </c>
      <c r="CG110" s="860"/>
      <c r="CH110" s="860"/>
      <c r="CI110" s="860"/>
      <c r="CJ110" s="860"/>
      <c r="CK110" s="914" t="s">
        <v>409</v>
      </c>
      <c r="CL110" s="862"/>
      <c r="CM110" s="867" t="s">
        <v>410</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411</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412</v>
      </c>
      <c r="BA111" s="766"/>
      <c r="BB111" s="766"/>
      <c r="BC111" s="766"/>
      <c r="BD111" s="766"/>
      <c r="BE111" s="766"/>
      <c r="BF111" s="766"/>
      <c r="BG111" s="766"/>
      <c r="BH111" s="766"/>
      <c r="BI111" s="766"/>
      <c r="BJ111" s="766"/>
      <c r="BK111" s="766"/>
      <c r="BL111" s="766"/>
      <c r="BM111" s="766"/>
      <c r="BN111" s="766"/>
      <c r="BO111" s="766"/>
      <c r="BP111" s="767"/>
      <c r="BQ111" s="768">
        <v>279690</v>
      </c>
      <c r="BR111" s="769"/>
      <c r="BS111" s="769"/>
      <c r="BT111" s="769"/>
      <c r="BU111" s="769"/>
      <c r="BV111" s="769">
        <v>220068</v>
      </c>
      <c r="BW111" s="769"/>
      <c r="BX111" s="769"/>
      <c r="BY111" s="769"/>
      <c r="BZ111" s="769"/>
      <c r="CA111" s="769">
        <v>191866</v>
      </c>
      <c r="CB111" s="769"/>
      <c r="CC111" s="769"/>
      <c r="CD111" s="769"/>
      <c r="CE111" s="769"/>
      <c r="CF111" s="846">
        <v>2.2999999999999998</v>
      </c>
      <c r="CG111" s="847"/>
      <c r="CH111" s="847"/>
      <c r="CI111" s="847"/>
      <c r="CJ111" s="847"/>
      <c r="CK111" s="915"/>
      <c r="CL111" s="864"/>
      <c r="CM111" s="801" t="s">
        <v>413</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414</v>
      </c>
      <c r="B112" s="901"/>
      <c r="C112" s="766" t="s">
        <v>415</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416</v>
      </c>
      <c r="BA112" s="766"/>
      <c r="BB112" s="766"/>
      <c r="BC112" s="766"/>
      <c r="BD112" s="766"/>
      <c r="BE112" s="766"/>
      <c r="BF112" s="766"/>
      <c r="BG112" s="766"/>
      <c r="BH112" s="766"/>
      <c r="BI112" s="766"/>
      <c r="BJ112" s="766"/>
      <c r="BK112" s="766"/>
      <c r="BL112" s="766"/>
      <c r="BM112" s="766"/>
      <c r="BN112" s="766"/>
      <c r="BO112" s="766"/>
      <c r="BP112" s="767"/>
      <c r="BQ112" s="768">
        <v>8899915</v>
      </c>
      <c r="BR112" s="769"/>
      <c r="BS112" s="769"/>
      <c r="BT112" s="769"/>
      <c r="BU112" s="769"/>
      <c r="BV112" s="769">
        <v>8123782</v>
      </c>
      <c r="BW112" s="769"/>
      <c r="BX112" s="769"/>
      <c r="BY112" s="769"/>
      <c r="BZ112" s="769"/>
      <c r="CA112" s="769">
        <v>7347930</v>
      </c>
      <c r="CB112" s="769"/>
      <c r="CC112" s="769"/>
      <c r="CD112" s="769"/>
      <c r="CE112" s="769"/>
      <c r="CF112" s="846">
        <v>89.1</v>
      </c>
      <c r="CG112" s="847"/>
      <c r="CH112" s="847"/>
      <c r="CI112" s="847"/>
      <c r="CJ112" s="847"/>
      <c r="CK112" s="915"/>
      <c r="CL112" s="864"/>
      <c r="CM112" s="801" t="s">
        <v>417</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418</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637343</v>
      </c>
      <c r="AB113" s="907"/>
      <c r="AC113" s="907"/>
      <c r="AD113" s="907"/>
      <c r="AE113" s="908"/>
      <c r="AF113" s="909">
        <v>600922</v>
      </c>
      <c r="AG113" s="907"/>
      <c r="AH113" s="907"/>
      <c r="AI113" s="907"/>
      <c r="AJ113" s="908"/>
      <c r="AK113" s="909">
        <v>575842</v>
      </c>
      <c r="AL113" s="907"/>
      <c r="AM113" s="907"/>
      <c r="AN113" s="907"/>
      <c r="AO113" s="908"/>
      <c r="AP113" s="910">
        <v>7</v>
      </c>
      <c r="AQ113" s="911"/>
      <c r="AR113" s="911"/>
      <c r="AS113" s="911"/>
      <c r="AT113" s="912"/>
      <c r="AU113" s="921"/>
      <c r="AV113" s="922"/>
      <c r="AW113" s="922"/>
      <c r="AX113" s="922"/>
      <c r="AY113" s="923"/>
      <c r="AZ113" s="765" t="s">
        <v>419</v>
      </c>
      <c r="BA113" s="766"/>
      <c r="BB113" s="766"/>
      <c r="BC113" s="766"/>
      <c r="BD113" s="766"/>
      <c r="BE113" s="766"/>
      <c r="BF113" s="766"/>
      <c r="BG113" s="766"/>
      <c r="BH113" s="766"/>
      <c r="BI113" s="766"/>
      <c r="BJ113" s="766"/>
      <c r="BK113" s="766"/>
      <c r="BL113" s="766"/>
      <c r="BM113" s="766"/>
      <c r="BN113" s="766"/>
      <c r="BO113" s="766"/>
      <c r="BP113" s="767"/>
      <c r="BQ113" s="768">
        <v>105123</v>
      </c>
      <c r="BR113" s="769"/>
      <c r="BS113" s="769"/>
      <c r="BT113" s="769"/>
      <c r="BU113" s="769"/>
      <c r="BV113" s="769">
        <v>105202</v>
      </c>
      <c r="BW113" s="769"/>
      <c r="BX113" s="769"/>
      <c r="BY113" s="769"/>
      <c r="BZ113" s="769"/>
      <c r="CA113" s="769">
        <v>189142</v>
      </c>
      <c r="CB113" s="769"/>
      <c r="CC113" s="769"/>
      <c r="CD113" s="769"/>
      <c r="CE113" s="769"/>
      <c r="CF113" s="846">
        <v>2.2999999999999998</v>
      </c>
      <c r="CG113" s="847"/>
      <c r="CH113" s="847"/>
      <c r="CI113" s="847"/>
      <c r="CJ113" s="847"/>
      <c r="CK113" s="915"/>
      <c r="CL113" s="864"/>
      <c r="CM113" s="801" t="s">
        <v>420</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421</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19058</v>
      </c>
      <c r="AB114" s="782"/>
      <c r="AC114" s="782"/>
      <c r="AD114" s="782"/>
      <c r="AE114" s="783"/>
      <c r="AF114" s="784">
        <v>21638</v>
      </c>
      <c r="AG114" s="782"/>
      <c r="AH114" s="782"/>
      <c r="AI114" s="782"/>
      <c r="AJ114" s="783"/>
      <c r="AK114" s="784">
        <v>21219</v>
      </c>
      <c r="AL114" s="782"/>
      <c r="AM114" s="782"/>
      <c r="AN114" s="782"/>
      <c r="AO114" s="783"/>
      <c r="AP114" s="752">
        <v>0.3</v>
      </c>
      <c r="AQ114" s="753"/>
      <c r="AR114" s="753"/>
      <c r="AS114" s="753"/>
      <c r="AT114" s="754"/>
      <c r="AU114" s="921"/>
      <c r="AV114" s="922"/>
      <c r="AW114" s="922"/>
      <c r="AX114" s="922"/>
      <c r="AY114" s="923"/>
      <c r="AZ114" s="765" t="s">
        <v>422</v>
      </c>
      <c r="BA114" s="766"/>
      <c r="BB114" s="766"/>
      <c r="BC114" s="766"/>
      <c r="BD114" s="766"/>
      <c r="BE114" s="766"/>
      <c r="BF114" s="766"/>
      <c r="BG114" s="766"/>
      <c r="BH114" s="766"/>
      <c r="BI114" s="766"/>
      <c r="BJ114" s="766"/>
      <c r="BK114" s="766"/>
      <c r="BL114" s="766"/>
      <c r="BM114" s="766"/>
      <c r="BN114" s="766"/>
      <c r="BO114" s="766"/>
      <c r="BP114" s="767"/>
      <c r="BQ114" s="768">
        <v>2206489</v>
      </c>
      <c r="BR114" s="769"/>
      <c r="BS114" s="769"/>
      <c r="BT114" s="769"/>
      <c r="BU114" s="769"/>
      <c r="BV114" s="769">
        <v>2144848</v>
      </c>
      <c r="BW114" s="769"/>
      <c r="BX114" s="769"/>
      <c r="BY114" s="769"/>
      <c r="BZ114" s="769"/>
      <c r="CA114" s="769">
        <v>1984739</v>
      </c>
      <c r="CB114" s="769"/>
      <c r="CC114" s="769"/>
      <c r="CD114" s="769"/>
      <c r="CE114" s="769"/>
      <c r="CF114" s="846">
        <v>24.1</v>
      </c>
      <c r="CG114" s="847"/>
      <c r="CH114" s="847"/>
      <c r="CI114" s="847"/>
      <c r="CJ114" s="847"/>
      <c r="CK114" s="915"/>
      <c r="CL114" s="864"/>
      <c r="CM114" s="801" t="s">
        <v>423</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424</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31376</v>
      </c>
      <c r="AB115" s="907"/>
      <c r="AC115" s="907"/>
      <c r="AD115" s="907"/>
      <c r="AE115" s="908"/>
      <c r="AF115" s="909">
        <v>61416</v>
      </c>
      <c r="AG115" s="907"/>
      <c r="AH115" s="907"/>
      <c r="AI115" s="907"/>
      <c r="AJ115" s="908"/>
      <c r="AK115" s="909">
        <v>53431</v>
      </c>
      <c r="AL115" s="907"/>
      <c r="AM115" s="907"/>
      <c r="AN115" s="907"/>
      <c r="AO115" s="908"/>
      <c r="AP115" s="910">
        <v>0.6</v>
      </c>
      <c r="AQ115" s="911"/>
      <c r="AR115" s="911"/>
      <c r="AS115" s="911"/>
      <c r="AT115" s="912"/>
      <c r="AU115" s="921"/>
      <c r="AV115" s="922"/>
      <c r="AW115" s="922"/>
      <c r="AX115" s="922"/>
      <c r="AY115" s="923"/>
      <c r="AZ115" s="765" t="s">
        <v>425</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426</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427</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t="s">
        <v>112</v>
      </c>
      <c r="AL116" s="782"/>
      <c r="AM116" s="782"/>
      <c r="AN116" s="782"/>
      <c r="AO116" s="783"/>
      <c r="AP116" s="752" t="s">
        <v>112</v>
      </c>
      <c r="AQ116" s="753"/>
      <c r="AR116" s="753"/>
      <c r="AS116" s="753"/>
      <c r="AT116" s="754"/>
      <c r="AU116" s="921"/>
      <c r="AV116" s="922"/>
      <c r="AW116" s="922"/>
      <c r="AX116" s="922"/>
      <c r="AY116" s="923"/>
      <c r="AZ116" s="765" t="s">
        <v>428</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429</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48204</v>
      </c>
      <c r="DH116" s="782"/>
      <c r="DI116" s="782"/>
      <c r="DJ116" s="782"/>
      <c r="DK116" s="783"/>
      <c r="DL116" s="784">
        <v>37002</v>
      </c>
      <c r="DM116" s="782"/>
      <c r="DN116" s="782"/>
      <c r="DO116" s="782"/>
      <c r="DP116" s="783"/>
      <c r="DQ116" s="784">
        <v>54800</v>
      </c>
      <c r="DR116" s="782"/>
      <c r="DS116" s="782"/>
      <c r="DT116" s="782"/>
      <c r="DU116" s="783"/>
      <c r="DV116" s="752">
        <v>0.7</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430</v>
      </c>
      <c r="Z117" s="887"/>
      <c r="AA117" s="892">
        <v>2267618</v>
      </c>
      <c r="AB117" s="893"/>
      <c r="AC117" s="893"/>
      <c r="AD117" s="893"/>
      <c r="AE117" s="894"/>
      <c r="AF117" s="896">
        <v>2152190</v>
      </c>
      <c r="AG117" s="893"/>
      <c r="AH117" s="893"/>
      <c r="AI117" s="893"/>
      <c r="AJ117" s="894"/>
      <c r="AK117" s="896">
        <v>2007481</v>
      </c>
      <c r="AL117" s="893"/>
      <c r="AM117" s="893"/>
      <c r="AN117" s="893"/>
      <c r="AO117" s="894"/>
      <c r="AP117" s="897"/>
      <c r="AQ117" s="898"/>
      <c r="AR117" s="898"/>
      <c r="AS117" s="898"/>
      <c r="AT117" s="899"/>
      <c r="AU117" s="921"/>
      <c r="AV117" s="922"/>
      <c r="AW117" s="922"/>
      <c r="AX117" s="922"/>
      <c r="AY117" s="923"/>
      <c r="AZ117" s="843" t="s">
        <v>431</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432</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406</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404</v>
      </c>
      <c r="AB118" s="886"/>
      <c r="AC118" s="886"/>
      <c r="AD118" s="886"/>
      <c r="AE118" s="887"/>
      <c r="AF118" s="888" t="s">
        <v>286</v>
      </c>
      <c r="AG118" s="886"/>
      <c r="AH118" s="886"/>
      <c r="AI118" s="886"/>
      <c r="AJ118" s="887"/>
      <c r="AK118" s="888" t="s">
        <v>285</v>
      </c>
      <c r="AL118" s="886"/>
      <c r="AM118" s="886"/>
      <c r="AN118" s="886"/>
      <c r="AO118" s="887"/>
      <c r="AP118" s="889" t="s">
        <v>405</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433</v>
      </c>
      <c r="BP118" s="836"/>
      <c r="BQ118" s="855">
        <v>23935990</v>
      </c>
      <c r="BR118" s="856"/>
      <c r="BS118" s="856"/>
      <c r="BT118" s="856"/>
      <c r="BU118" s="856"/>
      <c r="BV118" s="856">
        <v>22735456</v>
      </c>
      <c r="BW118" s="856"/>
      <c r="BX118" s="856"/>
      <c r="BY118" s="856"/>
      <c r="BZ118" s="856"/>
      <c r="CA118" s="856">
        <v>23682908</v>
      </c>
      <c r="CB118" s="856"/>
      <c r="CC118" s="856"/>
      <c r="CD118" s="856"/>
      <c r="CE118" s="856"/>
      <c r="CF118" s="741"/>
      <c r="CG118" s="742"/>
      <c r="CH118" s="742"/>
      <c r="CI118" s="742"/>
      <c r="CJ118" s="839"/>
      <c r="CK118" s="915"/>
      <c r="CL118" s="864"/>
      <c r="CM118" s="801" t="s">
        <v>434</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409</v>
      </c>
      <c r="B119" s="862"/>
      <c r="C119" s="867" t="s">
        <v>410</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435</v>
      </c>
      <c r="AV119" s="878"/>
      <c r="AW119" s="878"/>
      <c r="AX119" s="878"/>
      <c r="AY119" s="879"/>
      <c r="AZ119" s="814" t="s">
        <v>436</v>
      </c>
      <c r="BA119" s="756"/>
      <c r="BB119" s="756"/>
      <c r="BC119" s="756"/>
      <c r="BD119" s="756"/>
      <c r="BE119" s="756"/>
      <c r="BF119" s="756"/>
      <c r="BG119" s="756"/>
      <c r="BH119" s="756"/>
      <c r="BI119" s="756"/>
      <c r="BJ119" s="756"/>
      <c r="BK119" s="756"/>
      <c r="BL119" s="756"/>
      <c r="BM119" s="756"/>
      <c r="BN119" s="756"/>
      <c r="BO119" s="756"/>
      <c r="BP119" s="757"/>
      <c r="BQ119" s="797">
        <v>2705852</v>
      </c>
      <c r="BR119" s="798"/>
      <c r="BS119" s="798"/>
      <c r="BT119" s="798"/>
      <c r="BU119" s="798"/>
      <c r="BV119" s="798">
        <v>2905691</v>
      </c>
      <c r="BW119" s="798"/>
      <c r="BX119" s="798"/>
      <c r="BY119" s="798"/>
      <c r="BZ119" s="798"/>
      <c r="CA119" s="798">
        <v>4193448</v>
      </c>
      <c r="CB119" s="798"/>
      <c r="CC119" s="798"/>
      <c r="CD119" s="798"/>
      <c r="CE119" s="798"/>
      <c r="CF119" s="859">
        <v>50.9</v>
      </c>
      <c r="CG119" s="860"/>
      <c r="CH119" s="860"/>
      <c r="CI119" s="860"/>
      <c r="CJ119" s="860"/>
      <c r="CK119" s="916"/>
      <c r="CL119" s="866"/>
      <c r="CM119" s="823" t="s">
        <v>437</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231486</v>
      </c>
      <c r="DH119" s="715"/>
      <c r="DI119" s="715"/>
      <c r="DJ119" s="715"/>
      <c r="DK119" s="716"/>
      <c r="DL119" s="717">
        <v>183066</v>
      </c>
      <c r="DM119" s="715"/>
      <c r="DN119" s="715"/>
      <c r="DO119" s="715"/>
      <c r="DP119" s="716"/>
      <c r="DQ119" s="717">
        <v>137066</v>
      </c>
      <c r="DR119" s="715"/>
      <c r="DS119" s="715"/>
      <c r="DT119" s="715"/>
      <c r="DU119" s="716"/>
      <c r="DV119" s="805">
        <v>1.7</v>
      </c>
      <c r="DW119" s="806"/>
      <c r="DX119" s="806"/>
      <c r="DY119" s="806"/>
      <c r="DZ119" s="807"/>
    </row>
    <row r="120" spans="1:130" s="197" customFormat="1" ht="26.25" customHeight="1">
      <c r="A120" s="863"/>
      <c r="B120" s="864"/>
      <c r="C120" s="801" t="s">
        <v>413</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438</v>
      </c>
      <c r="BA120" s="766"/>
      <c r="BB120" s="766"/>
      <c r="BC120" s="766"/>
      <c r="BD120" s="766"/>
      <c r="BE120" s="766"/>
      <c r="BF120" s="766"/>
      <c r="BG120" s="766"/>
      <c r="BH120" s="766"/>
      <c r="BI120" s="766"/>
      <c r="BJ120" s="766"/>
      <c r="BK120" s="766"/>
      <c r="BL120" s="766"/>
      <c r="BM120" s="766"/>
      <c r="BN120" s="766"/>
      <c r="BO120" s="766"/>
      <c r="BP120" s="767"/>
      <c r="BQ120" s="768">
        <v>232638</v>
      </c>
      <c r="BR120" s="769"/>
      <c r="BS120" s="769"/>
      <c r="BT120" s="769"/>
      <c r="BU120" s="769"/>
      <c r="BV120" s="769">
        <v>187030</v>
      </c>
      <c r="BW120" s="769"/>
      <c r="BX120" s="769"/>
      <c r="BY120" s="769"/>
      <c r="BZ120" s="769"/>
      <c r="CA120" s="769">
        <v>145119</v>
      </c>
      <c r="CB120" s="769"/>
      <c r="CC120" s="769"/>
      <c r="CD120" s="769"/>
      <c r="CE120" s="769"/>
      <c r="CF120" s="846">
        <v>1.8</v>
      </c>
      <c r="CG120" s="847"/>
      <c r="CH120" s="847"/>
      <c r="CI120" s="847"/>
      <c r="CJ120" s="847"/>
      <c r="CK120" s="848" t="s">
        <v>439</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7072975</v>
      </c>
      <c r="DH120" s="798"/>
      <c r="DI120" s="798"/>
      <c r="DJ120" s="798"/>
      <c r="DK120" s="798"/>
      <c r="DL120" s="798">
        <v>6328039</v>
      </c>
      <c r="DM120" s="798"/>
      <c r="DN120" s="798"/>
      <c r="DO120" s="798"/>
      <c r="DP120" s="798"/>
      <c r="DQ120" s="798">
        <v>5943990</v>
      </c>
      <c r="DR120" s="798"/>
      <c r="DS120" s="798"/>
      <c r="DT120" s="798"/>
      <c r="DU120" s="798"/>
      <c r="DV120" s="799">
        <v>72.099999999999994</v>
      </c>
      <c r="DW120" s="799"/>
      <c r="DX120" s="799"/>
      <c r="DY120" s="799"/>
      <c r="DZ120" s="800"/>
    </row>
    <row r="121" spans="1:130" s="197" customFormat="1" ht="26.25" customHeight="1">
      <c r="A121" s="863"/>
      <c r="B121" s="864"/>
      <c r="C121" s="840" t="s">
        <v>440</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441</v>
      </c>
      <c r="BA121" s="844"/>
      <c r="BB121" s="844"/>
      <c r="BC121" s="844"/>
      <c r="BD121" s="844"/>
      <c r="BE121" s="844"/>
      <c r="BF121" s="844"/>
      <c r="BG121" s="844"/>
      <c r="BH121" s="844"/>
      <c r="BI121" s="844"/>
      <c r="BJ121" s="844"/>
      <c r="BK121" s="844"/>
      <c r="BL121" s="844"/>
      <c r="BM121" s="844"/>
      <c r="BN121" s="844"/>
      <c r="BO121" s="844"/>
      <c r="BP121" s="845"/>
      <c r="BQ121" s="855">
        <v>15914748</v>
      </c>
      <c r="BR121" s="856"/>
      <c r="BS121" s="856"/>
      <c r="BT121" s="856"/>
      <c r="BU121" s="856"/>
      <c r="BV121" s="856">
        <v>15621802</v>
      </c>
      <c r="BW121" s="856"/>
      <c r="BX121" s="856"/>
      <c r="BY121" s="856"/>
      <c r="BZ121" s="856"/>
      <c r="CA121" s="856">
        <v>16536094</v>
      </c>
      <c r="CB121" s="856"/>
      <c r="CC121" s="856"/>
      <c r="CD121" s="856"/>
      <c r="CE121" s="856"/>
      <c r="CF121" s="857">
        <v>200.6</v>
      </c>
      <c r="CG121" s="858"/>
      <c r="CH121" s="858"/>
      <c r="CI121" s="858"/>
      <c r="CJ121" s="858"/>
      <c r="CK121" s="849"/>
      <c r="CL121" s="810"/>
      <c r="CM121" s="810"/>
      <c r="CN121" s="810"/>
      <c r="CO121" s="811"/>
      <c r="CP121" s="826" t="s">
        <v>388</v>
      </c>
      <c r="CQ121" s="827"/>
      <c r="CR121" s="827"/>
      <c r="CS121" s="827"/>
      <c r="CT121" s="827"/>
      <c r="CU121" s="827"/>
      <c r="CV121" s="827"/>
      <c r="CW121" s="827"/>
      <c r="CX121" s="827"/>
      <c r="CY121" s="827"/>
      <c r="CZ121" s="827"/>
      <c r="DA121" s="827"/>
      <c r="DB121" s="827"/>
      <c r="DC121" s="827"/>
      <c r="DD121" s="827"/>
      <c r="DE121" s="827"/>
      <c r="DF121" s="828"/>
      <c r="DG121" s="768">
        <v>1425459</v>
      </c>
      <c r="DH121" s="769"/>
      <c r="DI121" s="769"/>
      <c r="DJ121" s="769"/>
      <c r="DK121" s="769"/>
      <c r="DL121" s="769">
        <v>1392926</v>
      </c>
      <c r="DM121" s="769"/>
      <c r="DN121" s="769"/>
      <c r="DO121" s="769"/>
      <c r="DP121" s="769"/>
      <c r="DQ121" s="769">
        <v>1033492</v>
      </c>
      <c r="DR121" s="769"/>
      <c r="DS121" s="769"/>
      <c r="DT121" s="769"/>
      <c r="DU121" s="769"/>
      <c r="DV121" s="821">
        <v>12.5</v>
      </c>
      <c r="DW121" s="821"/>
      <c r="DX121" s="821"/>
      <c r="DY121" s="821"/>
      <c r="DZ121" s="822"/>
    </row>
    <row r="122" spans="1:130" s="197" customFormat="1" ht="26.25" customHeight="1">
      <c r="A122" s="863"/>
      <c r="B122" s="864"/>
      <c r="C122" s="801" t="s">
        <v>423</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442</v>
      </c>
      <c r="BP122" s="836"/>
      <c r="BQ122" s="837">
        <v>18853238</v>
      </c>
      <c r="BR122" s="838"/>
      <c r="BS122" s="838"/>
      <c r="BT122" s="838"/>
      <c r="BU122" s="838"/>
      <c r="BV122" s="838">
        <v>18714523</v>
      </c>
      <c r="BW122" s="838"/>
      <c r="BX122" s="838"/>
      <c r="BY122" s="838"/>
      <c r="BZ122" s="838"/>
      <c r="CA122" s="838">
        <v>20874661</v>
      </c>
      <c r="CB122" s="838"/>
      <c r="CC122" s="838"/>
      <c r="CD122" s="838"/>
      <c r="CE122" s="838"/>
      <c r="CF122" s="741"/>
      <c r="CG122" s="742"/>
      <c r="CH122" s="742"/>
      <c r="CI122" s="742"/>
      <c r="CJ122" s="839"/>
      <c r="CK122" s="849"/>
      <c r="CL122" s="810"/>
      <c r="CM122" s="810"/>
      <c r="CN122" s="810"/>
      <c r="CO122" s="811"/>
      <c r="CP122" s="826" t="s">
        <v>384</v>
      </c>
      <c r="CQ122" s="827"/>
      <c r="CR122" s="827"/>
      <c r="CS122" s="827"/>
      <c r="CT122" s="827"/>
      <c r="CU122" s="827"/>
      <c r="CV122" s="827"/>
      <c r="CW122" s="827"/>
      <c r="CX122" s="827"/>
      <c r="CY122" s="827"/>
      <c r="CZ122" s="827"/>
      <c r="DA122" s="827"/>
      <c r="DB122" s="827"/>
      <c r="DC122" s="827"/>
      <c r="DD122" s="827"/>
      <c r="DE122" s="827"/>
      <c r="DF122" s="828"/>
      <c r="DG122" s="768">
        <v>365573</v>
      </c>
      <c r="DH122" s="769"/>
      <c r="DI122" s="769"/>
      <c r="DJ122" s="769"/>
      <c r="DK122" s="769"/>
      <c r="DL122" s="769">
        <v>367662</v>
      </c>
      <c r="DM122" s="769"/>
      <c r="DN122" s="769"/>
      <c r="DO122" s="769"/>
      <c r="DP122" s="769"/>
      <c r="DQ122" s="769">
        <v>336546</v>
      </c>
      <c r="DR122" s="769"/>
      <c r="DS122" s="769"/>
      <c r="DT122" s="769"/>
      <c r="DU122" s="769"/>
      <c r="DV122" s="821">
        <v>4.0999999999999996</v>
      </c>
      <c r="DW122" s="821"/>
      <c r="DX122" s="821"/>
      <c r="DY122" s="821"/>
      <c r="DZ122" s="822"/>
    </row>
    <row r="123" spans="1:130" s="197" customFormat="1" ht="26.25" customHeight="1" thickBot="1">
      <c r="A123" s="863"/>
      <c r="B123" s="864"/>
      <c r="C123" s="801" t="s">
        <v>429</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443</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61.5</v>
      </c>
      <c r="BR123" s="830"/>
      <c r="BS123" s="830"/>
      <c r="BT123" s="830"/>
      <c r="BU123" s="830"/>
      <c r="BV123" s="830">
        <v>48.8</v>
      </c>
      <c r="BW123" s="830"/>
      <c r="BX123" s="830"/>
      <c r="BY123" s="830"/>
      <c r="BZ123" s="830"/>
      <c r="CA123" s="830">
        <v>34</v>
      </c>
      <c r="CB123" s="830"/>
      <c r="CC123" s="830"/>
      <c r="CD123" s="830"/>
      <c r="CE123" s="830"/>
      <c r="CF123" s="728"/>
      <c r="CG123" s="729"/>
      <c r="CH123" s="729"/>
      <c r="CI123" s="729"/>
      <c r="CJ123" s="831"/>
      <c r="CK123" s="849"/>
      <c r="CL123" s="810"/>
      <c r="CM123" s="810"/>
      <c r="CN123" s="810"/>
      <c r="CO123" s="811"/>
      <c r="CP123" s="826" t="s">
        <v>389</v>
      </c>
      <c r="CQ123" s="827"/>
      <c r="CR123" s="827"/>
      <c r="CS123" s="827"/>
      <c r="CT123" s="827"/>
      <c r="CU123" s="827"/>
      <c r="CV123" s="827"/>
      <c r="CW123" s="827"/>
      <c r="CX123" s="827"/>
      <c r="CY123" s="827"/>
      <c r="CZ123" s="827"/>
      <c r="DA123" s="827"/>
      <c r="DB123" s="827"/>
      <c r="DC123" s="827"/>
      <c r="DD123" s="827"/>
      <c r="DE123" s="827"/>
      <c r="DF123" s="828"/>
      <c r="DG123" s="781">
        <v>35908</v>
      </c>
      <c r="DH123" s="782"/>
      <c r="DI123" s="782"/>
      <c r="DJ123" s="782"/>
      <c r="DK123" s="783"/>
      <c r="DL123" s="784">
        <v>35155</v>
      </c>
      <c r="DM123" s="782"/>
      <c r="DN123" s="782"/>
      <c r="DO123" s="782"/>
      <c r="DP123" s="783"/>
      <c r="DQ123" s="784">
        <v>33902</v>
      </c>
      <c r="DR123" s="782"/>
      <c r="DS123" s="782"/>
      <c r="DT123" s="782"/>
      <c r="DU123" s="783"/>
      <c r="DV123" s="752">
        <v>0.4</v>
      </c>
      <c r="DW123" s="753"/>
      <c r="DX123" s="753"/>
      <c r="DY123" s="753"/>
      <c r="DZ123" s="754"/>
    </row>
    <row r="124" spans="1:130" s="197" customFormat="1" ht="26.25" customHeight="1">
      <c r="A124" s="863"/>
      <c r="B124" s="864"/>
      <c r="C124" s="801" t="s">
        <v>432</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444</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434</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445</v>
      </c>
      <c r="CL125" s="808"/>
      <c r="CM125" s="808"/>
      <c r="CN125" s="808"/>
      <c r="CO125" s="809"/>
      <c r="CP125" s="814" t="s">
        <v>446</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437</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101</v>
      </c>
      <c r="AB126" s="782"/>
      <c r="AC126" s="782"/>
      <c r="AD126" s="782"/>
      <c r="AE126" s="783"/>
      <c r="AF126" s="784">
        <v>34650</v>
      </c>
      <c r="AG126" s="782"/>
      <c r="AH126" s="782"/>
      <c r="AI126" s="782"/>
      <c r="AJ126" s="783"/>
      <c r="AK126" s="784">
        <v>34650</v>
      </c>
      <c r="AL126" s="782"/>
      <c r="AM126" s="782"/>
      <c r="AN126" s="782"/>
      <c r="AO126" s="783"/>
      <c r="AP126" s="752">
        <v>0.4</v>
      </c>
      <c r="AQ126" s="753"/>
      <c r="AR126" s="753"/>
      <c r="AS126" s="753"/>
      <c r="AT126" s="754"/>
      <c r="AU126" s="233"/>
      <c r="AV126" s="233"/>
      <c r="AW126" s="233"/>
      <c r="AX126" s="804" t="s">
        <v>447</v>
      </c>
      <c r="AY126" s="762"/>
      <c r="AZ126" s="762"/>
      <c r="BA126" s="762"/>
      <c r="BB126" s="762"/>
      <c r="BC126" s="762"/>
      <c r="BD126" s="762"/>
      <c r="BE126" s="763"/>
      <c r="BF126" s="761" t="s">
        <v>448</v>
      </c>
      <c r="BG126" s="762"/>
      <c r="BH126" s="762"/>
      <c r="BI126" s="762"/>
      <c r="BJ126" s="762"/>
      <c r="BK126" s="762"/>
      <c r="BL126" s="763"/>
      <c r="BM126" s="761" t="s">
        <v>449</v>
      </c>
      <c r="BN126" s="762"/>
      <c r="BO126" s="762"/>
      <c r="BP126" s="762"/>
      <c r="BQ126" s="762"/>
      <c r="BR126" s="762"/>
      <c r="BS126" s="763"/>
      <c r="BT126" s="761" t="s">
        <v>450</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451</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452</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31275</v>
      </c>
      <c r="AB127" s="782"/>
      <c r="AC127" s="782"/>
      <c r="AD127" s="782"/>
      <c r="AE127" s="783"/>
      <c r="AF127" s="784">
        <v>26766</v>
      </c>
      <c r="AG127" s="782"/>
      <c r="AH127" s="782"/>
      <c r="AI127" s="782"/>
      <c r="AJ127" s="783"/>
      <c r="AK127" s="784">
        <v>18781</v>
      </c>
      <c r="AL127" s="782"/>
      <c r="AM127" s="782"/>
      <c r="AN127" s="782"/>
      <c r="AO127" s="783"/>
      <c r="AP127" s="752">
        <v>0.2</v>
      </c>
      <c r="AQ127" s="753"/>
      <c r="AR127" s="753"/>
      <c r="AS127" s="753"/>
      <c r="AT127" s="754"/>
      <c r="AU127" s="233"/>
      <c r="AV127" s="233"/>
      <c r="AW127" s="233"/>
      <c r="AX127" s="755" t="s">
        <v>453</v>
      </c>
      <c r="AY127" s="756"/>
      <c r="AZ127" s="756"/>
      <c r="BA127" s="756"/>
      <c r="BB127" s="756"/>
      <c r="BC127" s="756"/>
      <c r="BD127" s="756"/>
      <c r="BE127" s="757"/>
      <c r="BF127" s="758" t="s">
        <v>112</v>
      </c>
      <c r="BG127" s="759"/>
      <c r="BH127" s="759"/>
      <c r="BI127" s="759"/>
      <c r="BJ127" s="759"/>
      <c r="BK127" s="759"/>
      <c r="BL127" s="760"/>
      <c r="BM127" s="758">
        <v>13.4</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454</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455</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456</v>
      </c>
      <c r="X128" s="795"/>
      <c r="Y128" s="795"/>
      <c r="Z128" s="796"/>
      <c r="AA128" s="721">
        <v>53624</v>
      </c>
      <c r="AB128" s="722"/>
      <c r="AC128" s="722"/>
      <c r="AD128" s="722"/>
      <c r="AE128" s="723"/>
      <c r="AF128" s="724">
        <v>55412</v>
      </c>
      <c r="AG128" s="722"/>
      <c r="AH128" s="722"/>
      <c r="AI128" s="722"/>
      <c r="AJ128" s="723"/>
      <c r="AK128" s="724">
        <v>52258</v>
      </c>
      <c r="AL128" s="722"/>
      <c r="AM128" s="722"/>
      <c r="AN128" s="722"/>
      <c r="AO128" s="723"/>
      <c r="AP128" s="725"/>
      <c r="AQ128" s="726"/>
      <c r="AR128" s="726"/>
      <c r="AS128" s="726"/>
      <c r="AT128" s="727"/>
      <c r="AU128" s="235"/>
      <c r="AV128" s="235"/>
      <c r="AW128" s="235"/>
      <c r="AX128" s="770" t="s">
        <v>457</v>
      </c>
      <c r="AY128" s="766"/>
      <c r="AZ128" s="766"/>
      <c r="BA128" s="766"/>
      <c r="BB128" s="766"/>
      <c r="BC128" s="766"/>
      <c r="BD128" s="766"/>
      <c r="BE128" s="767"/>
      <c r="BF128" s="788" t="s">
        <v>112</v>
      </c>
      <c r="BG128" s="789"/>
      <c r="BH128" s="789"/>
      <c r="BI128" s="789"/>
      <c r="BJ128" s="789"/>
      <c r="BK128" s="789"/>
      <c r="BL128" s="790"/>
      <c r="BM128" s="788">
        <v>18.399999999999999</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458</v>
      </c>
      <c r="X129" s="779"/>
      <c r="Y129" s="779"/>
      <c r="Z129" s="780"/>
      <c r="AA129" s="781">
        <v>9548998</v>
      </c>
      <c r="AB129" s="782"/>
      <c r="AC129" s="782"/>
      <c r="AD129" s="782"/>
      <c r="AE129" s="783"/>
      <c r="AF129" s="784">
        <v>9551499</v>
      </c>
      <c r="AG129" s="782"/>
      <c r="AH129" s="782"/>
      <c r="AI129" s="782"/>
      <c r="AJ129" s="783"/>
      <c r="AK129" s="784">
        <v>9609134</v>
      </c>
      <c r="AL129" s="782"/>
      <c r="AM129" s="782"/>
      <c r="AN129" s="782"/>
      <c r="AO129" s="783"/>
      <c r="AP129" s="785"/>
      <c r="AQ129" s="786"/>
      <c r="AR129" s="786"/>
      <c r="AS129" s="786"/>
      <c r="AT129" s="787"/>
      <c r="AU129" s="235"/>
      <c r="AV129" s="235"/>
      <c r="AW129" s="235"/>
      <c r="AX129" s="770" t="s">
        <v>459</v>
      </c>
      <c r="AY129" s="766"/>
      <c r="AZ129" s="766"/>
      <c r="BA129" s="766"/>
      <c r="BB129" s="766"/>
      <c r="BC129" s="766"/>
      <c r="BD129" s="766"/>
      <c r="BE129" s="767"/>
      <c r="BF129" s="771">
        <v>9.1999999999999993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460</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461</v>
      </c>
      <c r="X130" s="779"/>
      <c r="Y130" s="779"/>
      <c r="Z130" s="780"/>
      <c r="AA130" s="781">
        <v>1287001</v>
      </c>
      <c r="AB130" s="782"/>
      <c r="AC130" s="782"/>
      <c r="AD130" s="782"/>
      <c r="AE130" s="783"/>
      <c r="AF130" s="784">
        <v>1317270</v>
      </c>
      <c r="AG130" s="782"/>
      <c r="AH130" s="782"/>
      <c r="AI130" s="782"/>
      <c r="AJ130" s="783"/>
      <c r="AK130" s="784">
        <v>1365480</v>
      </c>
      <c r="AL130" s="782"/>
      <c r="AM130" s="782"/>
      <c r="AN130" s="782"/>
      <c r="AO130" s="783"/>
      <c r="AP130" s="785"/>
      <c r="AQ130" s="786"/>
      <c r="AR130" s="786"/>
      <c r="AS130" s="786"/>
      <c r="AT130" s="787"/>
      <c r="AU130" s="235"/>
      <c r="AV130" s="235"/>
      <c r="AW130" s="235"/>
      <c r="AX130" s="749" t="s">
        <v>462</v>
      </c>
      <c r="AY130" s="750"/>
      <c r="AZ130" s="750"/>
      <c r="BA130" s="750"/>
      <c r="BB130" s="750"/>
      <c r="BC130" s="750"/>
      <c r="BD130" s="750"/>
      <c r="BE130" s="751"/>
      <c r="BF130" s="703">
        <v>34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463</v>
      </c>
      <c r="X131" s="712"/>
      <c r="Y131" s="712"/>
      <c r="Z131" s="713"/>
      <c r="AA131" s="714">
        <v>8261997</v>
      </c>
      <c r="AB131" s="715"/>
      <c r="AC131" s="715"/>
      <c r="AD131" s="715"/>
      <c r="AE131" s="716"/>
      <c r="AF131" s="717">
        <v>8234229</v>
      </c>
      <c r="AG131" s="715"/>
      <c r="AH131" s="715"/>
      <c r="AI131" s="715"/>
      <c r="AJ131" s="716"/>
      <c r="AK131" s="717">
        <v>8243654</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464</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465</v>
      </c>
      <c r="W132" s="735"/>
      <c r="X132" s="735"/>
      <c r="Y132" s="735"/>
      <c r="Z132" s="736"/>
      <c r="AA132" s="737">
        <v>11.21996292</v>
      </c>
      <c r="AB132" s="738"/>
      <c r="AC132" s="738"/>
      <c r="AD132" s="738"/>
      <c r="AE132" s="739"/>
      <c r="AF132" s="740">
        <v>9.4666786649999999</v>
      </c>
      <c r="AG132" s="738"/>
      <c r="AH132" s="738"/>
      <c r="AI132" s="738"/>
      <c r="AJ132" s="739"/>
      <c r="AK132" s="740">
        <v>7.1539028690000004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466</v>
      </c>
      <c r="W133" s="744"/>
      <c r="X133" s="744"/>
      <c r="Y133" s="744"/>
      <c r="Z133" s="745"/>
      <c r="AA133" s="746">
        <v>12.8</v>
      </c>
      <c r="AB133" s="747"/>
      <c r="AC133" s="747"/>
      <c r="AD133" s="747"/>
      <c r="AE133" s="748"/>
      <c r="AF133" s="746">
        <v>11.1</v>
      </c>
      <c r="AG133" s="747"/>
      <c r="AH133" s="747"/>
      <c r="AI133" s="747"/>
      <c r="AJ133" s="748"/>
      <c r="AK133" s="746">
        <v>9.1999999999999993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17" t="s">
        <v>469</v>
      </c>
      <c r="L7" s="254"/>
      <c r="M7" s="255" t="s">
        <v>470</v>
      </c>
      <c r="N7" s="256"/>
    </row>
    <row r="8" spans="1:16">
      <c r="A8" s="248"/>
      <c r="B8" s="244"/>
      <c r="C8" s="244"/>
      <c r="D8" s="244"/>
      <c r="E8" s="244"/>
      <c r="F8" s="244"/>
      <c r="G8" s="257"/>
      <c r="H8" s="258"/>
      <c r="I8" s="258"/>
      <c r="J8" s="259"/>
      <c r="K8" s="1118"/>
      <c r="L8" s="260" t="s">
        <v>471</v>
      </c>
      <c r="M8" s="261" t="s">
        <v>472</v>
      </c>
      <c r="N8" s="262" t="s">
        <v>473</v>
      </c>
    </row>
    <row r="9" spans="1:16">
      <c r="A9" s="248"/>
      <c r="B9" s="244"/>
      <c r="C9" s="244"/>
      <c r="D9" s="244"/>
      <c r="E9" s="244"/>
      <c r="F9" s="244"/>
      <c r="G9" s="1131" t="s">
        <v>474</v>
      </c>
      <c r="H9" s="1132"/>
      <c r="I9" s="1132"/>
      <c r="J9" s="1133"/>
      <c r="K9" s="263">
        <v>2871525</v>
      </c>
      <c r="L9" s="264">
        <v>84123</v>
      </c>
      <c r="M9" s="265">
        <v>83170</v>
      </c>
      <c r="N9" s="266">
        <v>1.1000000000000001</v>
      </c>
    </row>
    <row r="10" spans="1:16">
      <c r="A10" s="248"/>
      <c r="B10" s="244"/>
      <c r="C10" s="244"/>
      <c r="D10" s="244"/>
      <c r="E10" s="244"/>
      <c r="F10" s="244"/>
      <c r="G10" s="1131" t="s">
        <v>475</v>
      </c>
      <c r="H10" s="1132"/>
      <c r="I10" s="1132"/>
      <c r="J10" s="1133"/>
      <c r="K10" s="267">
        <v>4667</v>
      </c>
      <c r="L10" s="268">
        <v>137</v>
      </c>
      <c r="M10" s="269">
        <v>7053</v>
      </c>
      <c r="N10" s="270">
        <v>-98.1</v>
      </c>
    </row>
    <row r="11" spans="1:16" ht="13.5" customHeight="1">
      <c r="A11" s="248"/>
      <c r="B11" s="244"/>
      <c r="C11" s="244"/>
      <c r="D11" s="244"/>
      <c r="E11" s="244"/>
      <c r="F11" s="244"/>
      <c r="G11" s="1131" t="s">
        <v>476</v>
      </c>
      <c r="H11" s="1132"/>
      <c r="I11" s="1132"/>
      <c r="J11" s="1133"/>
      <c r="K11" s="267">
        <v>649048</v>
      </c>
      <c r="L11" s="268">
        <v>19014</v>
      </c>
      <c r="M11" s="269">
        <v>8860</v>
      </c>
      <c r="N11" s="270">
        <v>114.6</v>
      </c>
    </row>
    <row r="12" spans="1:16" ht="13.5" customHeight="1">
      <c r="A12" s="248"/>
      <c r="B12" s="244"/>
      <c r="C12" s="244"/>
      <c r="D12" s="244"/>
      <c r="E12" s="244"/>
      <c r="F12" s="244"/>
      <c r="G12" s="1131" t="s">
        <v>477</v>
      </c>
      <c r="H12" s="1132"/>
      <c r="I12" s="1132"/>
      <c r="J12" s="1133"/>
      <c r="K12" s="267" t="s">
        <v>478</v>
      </c>
      <c r="L12" s="268" t="s">
        <v>478</v>
      </c>
      <c r="M12" s="269">
        <v>837</v>
      </c>
      <c r="N12" s="270" t="s">
        <v>478</v>
      </c>
    </row>
    <row r="13" spans="1:16" ht="13.5" customHeight="1">
      <c r="A13" s="248"/>
      <c r="B13" s="244"/>
      <c r="C13" s="244"/>
      <c r="D13" s="244"/>
      <c r="E13" s="244"/>
      <c r="F13" s="244"/>
      <c r="G13" s="1131" t="s">
        <v>479</v>
      </c>
      <c r="H13" s="1132"/>
      <c r="I13" s="1132"/>
      <c r="J13" s="1133"/>
      <c r="K13" s="267" t="s">
        <v>478</v>
      </c>
      <c r="L13" s="268" t="s">
        <v>478</v>
      </c>
      <c r="M13" s="269">
        <v>4</v>
      </c>
      <c r="N13" s="270" t="s">
        <v>478</v>
      </c>
    </row>
    <row r="14" spans="1:16" ht="13.5" customHeight="1">
      <c r="A14" s="248"/>
      <c r="B14" s="244"/>
      <c r="C14" s="244"/>
      <c r="D14" s="244"/>
      <c r="E14" s="244"/>
      <c r="F14" s="244"/>
      <c r="G14" s="1131" t="s">
        <v>480</v>
      </c>
      <c r="H14" s="1132"/>
      <c r="I14" s="1132"/>
      <c r="J14" s="1133"/>
      <c r="K14" s="267">
        <v>64498</v>
      </c>
      <c r="L14" s="268">
        <v>1889</v>
      </c>
      <c r="M14" s="269">
        <v>3453</v>
      </c>
      <c r="N14" s="270">
        <v>-45.3</v>
      </c>
    </row>
    <row r="15" spans="1:16" ht="13.5" customHeight="1">
      <c r="A15" s="248"/>
      <c r="B15" s="244"/>
      <c r="C15" s="244"/>
      <c r="D15" s="244"/>
      <c r="E15" s="244"/>
      <c r="F15" s="244"/>
      <c r="G15" s="1131" t="s">
        <v>481</v>
      </c>
      <c r="H15" s="1132"/>
      <c r="I15" s="1132"/>
      <c r="J15" s="1133"/>
      <c r="K15" s="267">
        <v>43116</v>
      </c>
      <c r="L15" s="268">
        <v>1263</v>
      </c>
      <c r="M15" s="269">
        <v>1923</v>
      </c>
      <c r="N15" s="270">
        <v>-34.299999999999997</v>
      </c>
    </row>
    <row r="16" spans="1:16">
      <c r="A16" s="248"/>
      <c r="B16" s="244"/>
      <c r="C16" s="244"/>
      <c r="D16" s="244"/>
      <c r="E16" s="244"/>
      <c r="F16" s="244"/>
      <c r="G16" s="1134" t="s">
        <v>482</v>
      </c>
      <c r="H16" s="1135"/>
      <c r="I16" s="1135"/>
      <c r="J16" s="1136"/>
      <c r="K16" s="268">
        <v>-295192</v>
      </c>
      <c r="L16" s="268">
        <v>-8648</v>
      </c>
      <c r="M16" s="269">
        <v>-10272</v>
      </c>
      <c r="N16" s="270">
        <v>-15.8</v>
      </c>
    </row>
    <row r="17" spans="1:16">
      <c r="A17" s="248"/>
      <c r="B17" s="244"/>
      <c r="C17" s="244"/>
      <c r="D17" s="244"/>
      <c r="E17" s="244"/>
      <c r="F17" s="244"/>
      <c r="G17" s="1134" t="s">
        <v>170</v>
      </c>
      <c r="H17" s="1135"/>
      <c r="I17" s="1135"/>
      <c r="J17" s="1136"/>
      <c r="K17" s="268">
        <v>3337662</v>
      </c>
      <c r="L17" s="268">
        <v>97778</v>
      </c>
      <c r="M17" s="269">
        <v>95028</v>
      </c>
      <c r="N17" s="270">
        <v>2.9</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28" t="s">
        <v>487</v>
      </c>
      <c r="H21" s="1129"/>
      <c r="I21" s="1129"/>
      <c r="J21" s="1130"/>
      <c r="K21" s="280">
        <v>7.88</v>
      </c>
      <c r="L21" s="281">
        <v>9.36</v>
      </c>
      <c r="M21" s="282">
        <v>-1.48</v>
      </c>
      <c r="N21" s="249"/>
      <c r="O21" s="283"/>
      <c r="P21" s="279"/>
    </row>
    <row r="22" spans="1:16" s="284" customFormat="1">
      <c r="A22" s="279"/>
      <c r="B22" s="249"/>
      <c r="C22" s="249"/>
      <c r="D22" s="249"/>
      <c r="E22" s="249"/>
      <c r="F22" s="249"/>
      <c r="G22" s="1128" t="s">
        <v>488</v>
      </c>
      <c r="H22" s="1129"/>
      <c r="I22" s="1129"/>
      <c r="J22" s="1130"/>
      <c r="K22" s="285">
        <v>92.1</v>
      </c>
      <c r="L22" s="286">
        <v>96.8</v>
      </c>
      <c r="M22" s="287">
        <v>-4.7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17" t="s">
        <v>469</v>
      </c>
      <c r="L30" s="254"/>
      <c r="M30" s="255" t="s">
        <v>470</v>
      </c>
      <c r="N30" s="256"/>
    </row>
    <row r="31" spans="1:16">
      <c r="A31" s="248"/>
      <c r="B31" s="244"/>
      <c r="C31" s="244"/>
      <c r="D31" s="244"/>
      <c r="E31" s="244"/>
      <c r="F31" s="244"/>
      <c r="G31" s="257"/>
      <c r="H31" s="258"/>
      <c r="I31" s="258"/>
      <c r="J31" s="259"/>
      <c r="K31" s="1118"/>
      <c r="L31" s="260" t="s">
        <v>471</v>
      </c>
      <c r="M31" s="261" t="s">
        <v>472</v>
      </c>
      <c r="N31" s="262" t="s">
        <v>473</v>
      </c>
    </row>
    <row r="32" spans="1:16" ht="27" customHeight="1">
      <c r="A32" s="248"/>
      <c r="B32" s="244"/>
      <c r="C32" s="244"/>
      <c r="D32" s="244"/>
      <c r="E32" s="244"/>
      <c r="F32" s="244"/>
      <c r="G32" s="1119" t="s">
        <v>492</v>
      </c>
      <c r="H32" s="1120"/>
      <c r="I32" s="1120"/>
      <c r="J32" s="1121"/>
      <c r="K32" s="294">
        <v>1356989</v>
      </c>
      <c r="L32" s="294">
        <v>39754</v>
      </c>
      <c r="M32" s="295">
        <v>65071</v>
      </c>
      <c r="N32" s="296">
        <v>-38.9</v>
      </c>
    </row>
    <row r="33" spans="1:16" ht="13.5" customHeight="1">
      <c r="A33" s="248"/>
      <c r="B33" s="244"/>
      <c r="C33" s="244"/>
      <c r="D33" s="244"/>
      <c r="E33" s="244"/>
      <c r="F33" s="244"/>
      <c r="G33" s="1119" t="s">
        <v>493</v>
      </c>
      <c r="H33" s="1120"/>
      <c r="I33" s="1120"/>
      <c r="J33" s="1121"/>
      <c r="K33" s="294" t="s">
        <v>478</v>
      </c>
      <c r="L33" s="294" t="s">
        <v>478</v>
      </c>
      <c r="M33" s="295" t="s">
        <v>478</v>
      </c>
      <c r="N33" s="296" t="s">
        <v>478</v>
      </c>
    </row>
    <row r="34" spans="1:16" ht="27" customHeight="1">
      <c r="A34" s="248"/>
      <c r="B34" s="244"/>
      <c r="C34" s="244"/>
      <c r="D34" s="244"/>
      <c r="E34" s="244"/>
      <c r="F34" s="244"/>
      <c r="G34" s="1119" t="s">
        <v>494</v>
      </c>
      <c r="H34" s="1120"/>
      <c r="I34" s="1120"/>
      <c r="J34" s="1121"/>
      <c r="K34" s="294" t="s">
        <v>478</v>
      </c>
      <c r="L34" s="294" t="s">
        <v>478</v>
      </c>
      <c r="M34" s="295">
        <v>23</v>
      </c>
      <c r="N34" s="296" t="s">
        <v>478</v>
      </c>
    </row>
    <row r="35" spans="1:16" ht="27" customHeight="1">
      <c r="A35" s="248"/>
      <c r="B35" s="244"/>
      <c r="C35" s="244"/>
      <c r="D35" s="244"/>
      <c r="E35" s="244"/>
      <c r="F35" s="244"/>
      <c r="G35" s="1119" t="s">
        <v>495</v>
      </c>
      <c r="H35" s="1120"/>
      <c r="I35" s="1120"/>
      <c r="J35" s="1121"/>
      <c r="K35" s="294">
        <v>575842</v>
      </c>
      <c r="L35" s="294">
        <v>16870</v>
      </c>
      <c r="M35" s="295">
        <v>17560</v>
      </c>
      <c r="N35" s="296">
        <v>-3.9</v>
      </c>
    </row>
    <row r="36" spans="1:16" ht="27" customHeight="1">
      <c r="A36" s="248"/>
      <c r="B36" s="244"/>
      <c r="C36" s="244"/>
      <c r="D36" s="244"/>
      <c r="E36" s="244"/>
      <c r="F36" s="244"/>
      <c r="G36" s="1119" t="s">
        <v>496</v>
      </c>
      <c r="H36" s="1120"/>
      <c r="I36" s="1120"/>
      <c r="J36" s="1121"/>
      <c r="K36" s="294">
        <v>21219</v>
      </c>
      <c r="L36" s="294">
        <v>622</v>
      </c>
      <c r="M36" s="295">
        <v>3274</v>
      </c>
      <c r="N36" s="296">
        <v>-81</v>
      </c>
    </row>
    <row r="37" spans="1:16" ht="13.5" customHeight="1">
      <c r="A37" s="248"/>
      <c r="B37" s="244"/>
      <c r="C37" s="244"/>
      <c r="D37" s="244"/>
      <c r="E37" s="244"/>
      <c r="F37" s="244"/>
      <c r="G37" s="1119" t="s">
        <v>497</v>
      </c>
      <c r="H37" s="1120"/>
      <c r="I37" s="1120"/>
      <c r="J37" s="1121"/>
      <c r="K37" s="294">
        <v>53431</v>
      </c>
      <c r="L37" s="294">
        <v>1565</v>
      </c>
      <c r="M37" s="295">
        <v>1387</v>
      </c>
      <c r="N37" s="296">
        <v>12.8</v>
      </c>
    </row>
    <row r="38" spans="1:16" ht="27" customHeight="1">
      <c r="A38" s="248"/>
      <c r="B38" s="244"/>
      <c r="C38" s="244"/>
      <c r="D38" s="244"/>
      <c r="E38" s="244"/>
      <c r="F38" s="244"/>
      <c r="G38" s="1122" t="s">
        <v>498</v>
      </c>
      <c r="H38" s="1123"/>
      <c r="I38" s="1123"/>
      <c r="J38" s="1124"/>
      <c r="K38" s="297" t="s">
        <v>478</v>
      </c>
      <c r="L38" s="297" t="s">
        <v>478</v>
      </c>
      <c r="M38" s="298">
        <v>7</v>
      </c>
      <c r="N38" s="299" t="s">
        <v>478</v>
      </c>
      <c r="O38" s="293"/>
    </row>
    <row r="39" spans="1:16">
      <c r="A39" s="248"/>
      <c r="B39" s="244"/>
      <c r="C39" s="244"/>
      <c r="D39" s="244"/>
      <c r="E39" s="244"/>
      <c r="F39" s="244"/>
      <c r="G39" s="1122" t="s">
        <v>499</v>
      </c>
      <c r="H39" s="1123"/>
      <c r="I39" s="1123"/>
      <c r="J39" s="1124"/>
      <c r="K39" s="300">
        <v>-52258</v>
      </c>
      <c r="L39" s="300">
        <v>-1531</v>
      </c>
      <c r="M39" s="301">
        <v>-4282</v>
      </c>
      <c r="N39" s="302">
        <v>-64.2</v>
      </c>
      <c r="O39" s="293"/>
    </row>
    <row r="40" spans="1:16" ht="27" customHeight="1">
      <c r="A40" s="248"/>
      <c r="B40" s="244"/>
      <c r="C40" s="244"/>
      <c r="D40" s="244"/>
      <c r="E40" s="244"/>
      <c r="F40" s="244"/>
      <c r="G40" s="1119" t="s">
        <v>500</v>
      </c>
      <c r="H40" s="1120"/>
      <c r="I40" s="1120"/>
      <c r="J40" s="1121"/>
      <c r="K40" s="300">
        <v>-1365480</v>
      </c>
      <c r="L40" s="300">
        <v>-40002</v>
      </c>
      <c r="M40" s="301">
        <v>-54179</v>
      </c>
      <c r="N40" s="302">
        <v>-26.2</v>
      </c>
      <c r="O40" s="293"/>
    </row>
    <row r="41" spans="1:16">
      <c r="A41" s="248"/>
      <c r="B41" s="244"/>
      <c r="C41" s="244"/>
      <c r="D41" s="244"/>
      <c r="E41" s="244"/>
      <c r="F41" s="244"/>
      <c r="G41" s="1125" t="s">
        <v>280</v>
      </c>
      <c r="H41" s="1126"/>
      <c r="I41" s="1126"/>
      <c r="J41" s="1127"/>
      <c r="K41" s="294">
        <v>589743</v>
      </c>
      <c r="L41" s="300">
        <v>17277</v>
      </c>
      <c r="M41" s="301">
        <v>28861</v>
      </c>
      <c r="N41" s="302">
        <v>-40.1</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12" t="s">
        <v>469</v>
      </c>
      <c r="J49" s="1114" t="s">
        <v>504</v>
      </c>
      <c r="K49" s="1115"/>
      <c r="L49" s="1115"/>
      <c r="M49" s="1115"/>
      <c r="N49" s="1116"/>
    </row>
    <row r="50" spans="1:14">
      <c r="A50" s="248"/>
      <c r="B50" s="244"/>
      <c r="C50" s="244"/>
      <c r="D50" s="244"/>
      <c r="E50" s="244"/>
      <c r="F50" s="244"/>
      <c r="G50" s="312"/>
      <c r="H50" s="313"/>
      <c r="I50" s="1113"/>
      <c r="J50" s="314" t="s">
        <v>505</v>
      </c>
      <c r="K50" s="315" t="s">
        <v>506</v>
      </c>
      <c r="L50" s="316" t="s">
        <v>507</v>
      </c>
      <c r="M50" s="317" t="s">
        <v>508</v>
      </c>
      <c r="N50" s="318" t="s">
        <v>509</v>
      </c>
    </row>
    <row r="51" spans="1:14">
      <c r="A51" s="248"/>
      <c r="B51" s="244"/>
      <c r="C51" s="244"/>
      <c r="D51" s="244"/>
      <c r="E51" s="244"/>
      <c r="F51" s="244"/>
      <c r="G51" s="310" t="s">
        <v>510</v>
      </c>
      <c r="H51" s="311"/>
      <c r="I51" s="319">
        <v>1159220</v>
      </c>
      <c r="J51" s="320">
        <v>33088</v>
      </c>
      <c r="K51" s="321">
        <v>94.5</v>
      </c>
      <c r="L51" s="322">
        <v>76282</v>
      </c>
      <c r="M51" s="323">
        <v>25</v>
      </c>
      <c r="N51" s="324">
        <v>69.5</v>
      </c>
    </row>
    <row r="52" spans="1:14">
      <c r="A52" s="248"/>
      <c r="B52" s="244"/>
      <c r="C52" s="244"/>
      <c r="D52" s="244"/>
      <c r="E52" s="244"/>
      <c r="F52" s="244"/>
      <c r="G52" s="325"/>
      <c r="H52" s="326" t="s">
        <v>511</v>
      </c>
      <c r="I52" s="327">
        <v>1072096</v>
      </c>
      <c r="J52" s="328">
        <v>30602</v>
      </c>
      <c r="K52" s="329">
        <v>81</v>
      </c>
      <c r="L52" s="330">
        <v>41092</v>
      </c>
      <c r="M52" s="331">
        <v>31.8</v>
      </c>
      <c r="N52" s="332">
        <v>49.2</v>
      </c>
    </row>
    <row r="53" spans="1:14">
      <c r="A53" s="248"/>
      <c r="B53" s="244"/>
      <c r="C53" s="244"/>
      <c r="D53" s="244"/>
      <c r="E53" s="244"/>
      <c r="F53" s="244"/>
      <c r="G53" s="310" t="s">
        <v>512</v>
      </c>
      <c r="H53" s="311"/>
      <c r="I53" s="319">
        <v>1948438</v>
      </c>
      <c r="J53" s="320">
        <v>55888</v>
      </c>
      <c r="K53" s="321">
        <v>68.900000000000006</v>
      </c>
      <c r="L53" s="322">
        <v>78670</v>
      </c>
      <c r="M53" s="323">
        <v>3.1</v>
      </c>
      <c r="N53" s="324">
        <v>65.8</v>
      </c>
    </row>
    <row r="54" spans="1:14">
      <c r="A54" s="248"/>
      <c r="B54" s="244"/>
      <c r="C54" s="244"/>
      <c r="D54" s="244"/>
      <c r="E54" s="244"/>
      <c r="F54" s="244"/>
      <c r="G54" s="325"/>
      <c r="H54" s="326" t="s">
        <v>511</v>
      </c>
      <c r="I54" s="327">
        <v>1452538</v>
      </c>
      <c r="J54" s="328">
        <v>41664</v>
      </c>
      <c r="K54" s="329">
        <v>36.1</v>
      </c>
      <c r="L54" s="330">
        <v>38094</v>
      </c>
      <c r="M54" s="331">
        <v>-7.3</v>
      </c>
      <c r="N54" s="332">
        <v>43.4</v>
      </c>
    </row>
    <row r="55" spans="1:14">
      <c r="A55" s="248"/>
      <c r="B55" s="244"/>
      <c r="C55" s="244"/>
      <c r="D55" s="244"/>
      <c r="E55" s="244"/>
      <c r="F55" s="244"/>
      <c r="G55" s="310" t="s">
        <v>513</v>
      </c>
      <c r="H55" s="311"/>
      <c r="I55" s="319">
        <v>2176154</v>
      </c>
      <c r="J55" s="320">
        <v>62853</v>
      </c>
      <c r="K55" s="321">
        <v>12.5</v>
      </c>
      <c r="L55" s="322">
        <v>67201</v>
      </c>
      <c r="M55" s="323">
        <v>-14.6</v>
      </c>
      <c r="N55" s="324">
        <v>27.1</v>
      </c>
    </row>
    <row r="56" spans="1:14">
      <c r="A56" s="248"/>
      <c r="B56" s="244"/>
      <c r="C56" s="244"/>
      <c r="D56" s="244"/>
      <c r="E56" s="244"/>
      <c r="F56" s="244"/>
      <c r="G56" s="325"/>
      <c r="H56" s="326" t="s">
        <v>511</v>
      </c>
      <c r="I56" s="327">
        <v>1387893</v>
      </c>
      <c r="J56" s="328">
        <v>40086</v>
      </c>
      <c r="K56" s="329">
        <v>-3.8</v>
      </c>
      <c r="L56" s="330">
        <v>35210</v>
      </c>
      <c r="M56" s="331">
        <v>-7.6</v>
      </c>
      <c r="N56" s="332">
        <v>3.8</v>
      </c>
    </row>
    <row r="57" spans="1:14">
      <c r="A57" s="248"/>
      <c r="B57" s="244"/>
      <c r="C57" s="244"/>
      <c r="D57" s="244"/>
      <c r="E57" s="244"/>
      <c r="F57" s="244"/>
      <c r="G57" s="310" t="s">
        <v>514</v>
      </c>
      <c r="H57" s="311"/>
      <c r="I57" s="319">
        <v>2143881</v>
      </c>
      <c r="J57" s="320">
        <v>62511</v>
      </c>
      <c r="K57" s="321">
        <v>-0.5</v>
      </c>
      <c r="L57" s="322">
        <v>75709</v>
      </c>
      <c r="M57" s="323">
        <v>12.7</v>
      </c>
      <c r="N57" s="324">
        <v>-13.2</v>
      </c>
    </row>
    <row r="58" spans="1:14">
      <c r="A58" s="248"/>
      <c r="B58" s="244"/>
      <c r="C58" s="244"/>
      <c r="D58" s="244"/>
      <c r="E58" s="244"/>
      <c r="F58" s="244"/>
      <c r="G58" s="325"/>
      <c r="H58" s="326" t="s">
        <v>511</v>
      </c>
      <c r="I58" s="327">
        <v>1159818</v>
      </c>
      <c r="J58" s="328">
        <v>33818</v>
      </c>
      <c r="K58" s="329">
        <v>-15.6</v>
      </c>
      <c r="L58" s="330">
        <v>35212</v>
      </c>
      <c r="M58" s="331">
        <v>0</v>
      </c>
      <c r="N58" s="332">
        <v>-15.6</v>
      </c>
    </row>
    <row r="59" spans="1:14">
      <c r="A59" s="248"/>
      <c r="B59" s="244"/>
      <c r="C59" s="244"/>
      <c r="D59" s="244"/>
      <c r="E59" s="244"/>
      <c r="F59" s="244"/>
      <c r="G59" s="310" t="s">
        <v>515</v>
      </c>
      <c r="H59" s="311"/>
      <c r="I59" s="319">
        <v>3643395</v>
      </c>
      <c r="J59" s="320">
        <v>106735</v>
      </c>
      <c r="K59" s="321">
        <v>70.7</v>
      </c>
      <c r="L59" s="322">
        <v>90961</v>
      </c>
      <c r="M59" s="323">
        <v>20.100000000000001</v>
      </c>
      <c r="N59" s="324">
        <v>50.6</v>
      </c>
    </row>
    <row r="60" spans="1:14">
      <c r="A60" s="248"/>
      <c r="B60" s="244"/>
      <c r="C60" s="244"/>
      <c r="D60" s="244"/>
      <c r="E60" s="244"/>
      <c r="F60" s="244"/>
      <c r="G60" s="325"/>
      <c r="H60" s="326" t="s">
        <v>511</v>
      </c>
      <c r="I60" s="333">
        <v>1528588</v>
      </c>
      <c r="J60" s="328">
        <v>44781</v>
      </c>
      <c r="K60" s="329">
        <v>32.4</v>
      </c>
      <c r="L60" s="330">
        <v>37720</v>
      </c>
      <c r="M60" s="331">
        <v>7.1</v>
      </c>
      <c r="N60" s="332">
        <v>25.3</v>
      </c>
    </row>
    <row r="61" spans="1:14">
      <c r="A61" s="248"/>
      <c r="B61" s="244"/>
      <c r="C61" s="244"/>
      <c r="D61" s="244"/>
      <c r="E61" s="244"/>
      <c r="F61" s="244"/>
      <c r="G61" s="310" t="s">
        <v>516</v>
      </c>
      <c r="H61" s="334"/>
      <c r="I61" s="335">
        <v>2214218</v>
      </c>
      <c r="J61" s="336">
        <v>64215</v>
      </c>
      <c r="K61" s="337">
        <v>49.2</v>
      </c>
      <c r="L61" s="338">
        <v>77765</v>
      </c>
      <c r="M61" s="339">
        <v>9.3000000000000007</v>
      </c>
      <c r="N61" s="324">
        <v>39.9</v>
      </c>
    </row>
    <row r="62" spans="1:14">
      <c r="A62" s="248"/>
      <c r="B62" s="244"/>
      <c r="C62" s="244"/>
      <c r="D62" s="244"/>
      <c r="E62" s="244"/>
      <c r="F62" s="244"/>
      <c r="G62" s="325"/>
      <c r="H62" s="326" t="s">
        <v>511</v>
      </c>
      <c r="I62" s="327">
        <v>1320187</v>
      </c>
      <c r="J62" s="328">
        <v>38190</v>
      </c>
      <c r="K62" s="329">
        <v>26</v>
      </c>
      <c r="L62" s="330">
        <v>37466</v>
      </c>
      <c r="M62" s="331">
        <v>4.8</v>
      </c>
      <c r="N62" s="332">
        <v>21.2</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37" t="s">
        <v>3</v>
      </c>
      <c r="D47" s="1137"/>
      <c r="E47" s="1138"/>
      <c r="F47" s="11">
        <v>9.41</v>
      </c>
      <c r="G47" s="12">
        <v>11.07</v>
      </c>
      <c r="H47" s="12">
        <v>14.49</v>
      </c>
      <c r="I47" s="12">
        <v>16.989999999999998</v>
      </c>
      <c r="J47" s="13">
        <v>20.13</v>
      </c>
    </row>
    <row r="48" spans="2:10" ht="57.75" customHeight="1">
      <c r="B48" s="14"/>
      <c r="C48" s="1139" t="s">
        <v>4</v>
      </c>
      <c r="D48" s="1139"/>
      <c r="E48" s="1140"/>
      <c r="F48" s="15">
        <v>4.9000000000000004</v>
      </c>
      <c r="G48" s="16">
        <v>6.92</v>
      </c>
      <c r="H48" s="16">
        <v>6.34</v>
      </c>
      <c r="I48" s="16">
        <v>5.24</v>
      </c>
      <c r="J48" s="17">
        <v>6.84</v>
      </c>
    </row>
    <row r="49" spans="2:10" ht="57.75" customHeight="1" thickBot="1">
      <c r="B49" s="18"/>
      <c r="C49" s="1141" t="s">
        <v>5</v>
      </c>
      <c r="D49" s="1141"/>
      <c r="E49" s="1142"/>
      <c r="F49" s="19">
        <v>1.71</v>
      </c>
      <c r="G49" s="20">
        <v>5.2</v>
      </c>
      <c r="H49" s="20">
        <v>4.8099999999999996</v>
      </c>
      <c r="I49" s="20">
        <v>3.12</v>
      </c>
      <c r="J49" s="21">
        <v>4.88</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49" t="s">
        <v>523</v>
      </c>
      <c r="D34" s="1149"/>
      <c r="E34" s="1150"/>
      <c r="F34" s="32">
        <v>4.8899999999999997</v>
      </c>
      <c r="G34" s="33">
        <v>6.92</v>
      </c>
      <c r="H34" s="33">
        <v>6.34</v>
      </c>
      <c r="I34" s="33">
        <v>5.24</v>
      </c>
      <c r="J34" s="34">
        <v>6.84</v>
      </c>
      <c r="K34" s="22"/>
      <c r="L34" s="22"/>
      <c r="M34" s="22"/>
      <c r="N34" s="22"/>
      <c r="O34" s="22"/>
      <c r="P34" s="22"/>
    </row>
    <row r="35" spans="1:16" ht="39" customHeight="1">
      <c r="A35" s="22"/>
      <c r="B35" s="35"/>
      <c r="C35" s="1143" t="s">
        <v>524</v>
      </c>
      <c r="D35" s="1144"/>
      <c r="E35" s="1145"/>
      <c r="F35" s="36">
        <v>2.69</v>
      </c>
      <c r="G35" s="37">
        <v>2.59</v>
      </c>
      <c r="H35" s="37">
        <v>3.31</v>
      </c>
      <c r="I35" s="37">
        <v>2.23</v>
      </c>
      <c r="J35" s="38">
        <v>3.14</v>
      </c>
      <c r="K35" s="22"/>
      <c r="L35" s="22"/>
      <c r="M35" s="22"/>
      <c r="N35" s="22"/>
      <c r="O35" s="22"/>
      <c r="P35" s="22"/>
    </row>
    <row r="36" spans="1:16" ht="39" customHeight="1">
      <c r="A36" s="22"/>
      <c r="B36" s="35"/>
      <c r="C36" s="1143" t="s">
        <v>525</v>
      </c>
      <c r="D36" s="1144"/>
      <c r="E36" s="1145"/>
      <c r="F36" s="36">
        <v>3.63</v>
      </c>
      <c r="G36" s="37">
        <v>3.57</v>
      </c>
      <c r="H36" s="37">
        <v>3.88</v>
      </c>
      <c r="I36" s="37">
        <v>2.54</v>
      </c>
      <c r="J36" s="38">
        <v>2.76</v>
      </c>
      <c r="K36" s="22"/>
      <c r="L36" s="22"/>
      <c r="M36" s="22"/>
      <c r="N36" s="22"/>
      <c r="O36" s="22"/>
      <c r="P36" s="22"/>
    </row>
    <row r="37" spans="1:16" ht="39" customHeight="1">
      <c r="A37" s="22"/>
      <c r="B37" s="35"/>
      <c r="C37" s="1143" t="s">
        <v>526</v>
      </c>
      <c r="D37" s="1144"/>
      <c r="E37" s="1145"/>
      <c r="F37" s="36">
        <v>1.05</v>
      </c>
      <c r="G37" s="37">
        <v>0.99</v>
      </c>
      <c r="H37" s="37">
        <v>0.54</v>
      </c>
      <c r="I37" s="37">
        <v>0.75</v>
      </c>
      <c r="J37" s="38">
        <v>0.6</v>
      </c>
      <c r="K37" s="22"/>
      <c r="L37" s="22"/>
      <c r="M37" s="22"/>
      <c r="N37" s="22"/>
      <c r="O37" s="22"/>
      <c r="P37" s="22"/>
    </row>
    <row r="38" spans="1:16" ht="39" customHeight="1">
      <c r="A38" s="22"/>
      <c r="B38" s="35"/>
      <c r="C38" s="1143" t="s">
        <v>527</v>
      </c>
      <c r="D38" s="1144"/>
      <c r="E38" s="1145"/>
      <c r="F38" s="36">
        <v>0.56000000000000005</v>
      </c>
      <c r="G38" s="37">
        <v>0.64</v>
      </c>
      <c r="H38" s="37">
        <v>0.48</v>
      </c>
      <c r="I38" s="37">
        <v>0.63</v>
      </c>
      <c r="J38" s="38">
        <v>0.37</v>
      </c>
      <c r="K38" s="22"/>
      <c r="L38" s="22"/>
      <c r="M38" s="22"/>
      <c r="N38" s="22"/>
      <c r="O38" s="22"/>
      <c r="P38" s="22"/>
    </row>
    <row r="39" spans="1:16" ht="39" customHeight="1">
      <c r="A39" s="22"/>
      <c r="B39" s="35"/>
      <c r="C39" s="1143" t="s">
        <v>528</v>
      </c>
      <c r="D39" s="1144"/>
      <c r="E39" s="1145"/>
      <c r="F39" s="36">
        <v>0.04</v>
      </c>
      <c r="G39" s="37">
        <v>0.13</v>
      </c>
      <c r="H39" s="37">
        <v>0.06</v>
      </c>
      <c r="I39" s="37">
        <v>0.14000000000000001</v>
      </c>
      <c r="J39" s="38">
        <v>0.08</v>
      </c>
      <c r="K39" s="22"/>
      <c r="L39" s="22"/>
      <c r="M39" s="22"/>
      <c r="N39" s="22"/>
      <c r="O39" s="22"/>
      <c r="P39" s="22"/>
    </row>
    <row r="40" spans="1:16" ht="39" customHeight="1">
      <c r="A40" s="22"/>
      <c r="B40" s="35"/>
      <c r="C40" s="1143" t="s">
        <v>529</v>
      </c>
      <c r="D40" s="1144"/>
      <c r="E40" s="1145"/>
      <c r="F40" s="36">
        <v>0.04</v>
      </c>
      <c r="G40" s="37">
        <v>0.01</v>
      </c>
      <c r="H40" s="37">
        <v>0.02</v>
      </c>
      <c r="I40" s="37">
        <v>0.01</v>
      </c>
      <c r="J40" s="38">
        <v>0.02</v>
      </c>
      <c r="K40" s="22"/>
      <c r="L40" s="22"/>
      <c r="M40" s="22"/>
      <c r="N40" s="22"/>
      <c r="O40" s="22"/>
      <c r="P40" s="22"/>
    </row>
    <row r="41" spans="1:16" ht="39" customHeight="1">
      <c r="A41" s="22"/>
      <c r="B41" s="35"/>
      <c r="C41" s="1143" t="s">
        <v>530</v>
      </c>
      <c r="D41" s="1144"/>
      <c r="E41" s="1145"/>
      <c r="F41" s="36">
        <v>0.02</v>
      </c>
      <c r="G41" s="37">
        <v>0</v>
      </c>
      <c r="H41" s="37">
        <v>0</v>
      </c>
      <c r="I41" s="37">
        <v>0.01</v>
      </c>
      <c r="J41" s="38">
        <v>0</v>
      </c>
      <c r="K41" s="22"/>
      <c r="L41" s="22"/>
      <c r="M41" s="22"/>
      <c r="N41" s="22"/>
      <c r="O41" s="22"/>
      <c r="P41" s="22"/>
    </row>
    <row r="42" spans="1:16" ht="39" customHeight="1">
      <c r="A42" s="22"/>
      <c r="B42" s="39"/>
      <c r="C42" s="1143" t="s">
        <v>531</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532</v>
      </c>
      <c r="D43" s="1147"/>
      <c r="E43" s="1148"/>
      <c r="F43" s="41">
        <v>0.03</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59" t="s">
        <v>11</v>
      </c>
      <c r="C45" s="1160"/>
      <c r="D45" s="58"/>
      <c r="E45" s="1165" t="s">
        <v>12</v>
      </c>
      <c r="F45" s="1165"/>
      <c r="G45" s="1165"/>
      <c r="H45" s="1165"/>
      <c r="I45" s="1165"/>
      <c r="J45" s="1166"/>
      <c r="K45" s="59">
        <v>1702</v>
      </c>
      <c r="L45" s="60">
        <v>1631</v>
      </c>
      <c r="M45" s="60">
        <v>1580</v>
      </c>
      <c r="N45" s="60">
        <v>1468</v>
      </c>
      <c r="O45" s="61">
        <v>1357</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t="s">
        <v>478</v>
      </c>
      <c r="L47" s="64" t="s">
        <v>478</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747</v>
      </c>
      <c r="L48" s="64">
        <v>675</v>
      </c>
      <c r="M48" s="64">
        <v>637</v>
      </c>
      <c r="N48" s="64">
        <v>601</v>
      </c>
      <c r="O48" s="65">
        <v>576</v>
      </c>
      <c r="P48" s="48"/>
      <c r="Q48" s="48"/>
      <c r="R48" s="48"/>
      <c r="S48" s="48"/>
      <c r="T48" s="48"/>
      <c r="U48" s="48"/>
    </row>
    <row r="49" spans="1:21" ht="30.75" customHeight="1">
      <c r="A49" s="48"/>
      <c r="B49" s="1161"/>
      <c r="C49" s="1162"/>
      <c r="D49" s="62"/>
      <c r="E49" s="1153" t="s">
        <v>16</v>
      </c>
      <c r="F49" s="1153"/>
      <c r="G49" s="1153"/>
      <c r="H49" s="1153"/>
      <c r="I49" s="1153"/>
      <c r="J49" s="1154"/>
      <c r="K49" s="63">
        <v>17</v>
      </c>
      <c r="L49" s="64">
        <v>19</v>
      </c>
      <c r="M49" s="64">
        <v>19</v>
      </c>
      <c r="N49" s="64">
        <v>22</v>
      </c>
      <c r="O49" s="65">
        <v>21</v>
      </c>
      <c r="P49" s="48"/>
      <c r="Q49" s="48"/>
      <c r="R49" s="48"/>
      <c r="S49" s="48"/>
      <c r="T49" s="48"/>
      <c r="U49" s="48"/>
    </row>
    <row r="50" spans="1:21" ht="30.75" customHeight="1">
      <c r="A50" s="48"/>
      <c r="B50" s="1161"/>
      <c r="C50" s="1162"/>
      <c r="D50" s="62"/>
      <c r="E50" s="1153" t="s">
        <v>17</v>
      </c>
      <c r="F50" s="1153"/>
      <c r="G50" s="1153"/>
      <c r="H50" s="1153"/>
      <c r="I50" s="1153"/>
      <c r="J50" s="1154"/>
      <c r="K50" s="63">
        <v>82</v>
      </c>
      <c r="L50" s="64">
        <v>66</v>
      </c>
      <c r="M50" s="64">
        <v>31</v>
      </c>
      <c r="N50" s="64">
        <v>61</v>
      </c>
      <c r="O50" s="65">
        <v>53</v>
      </c>
      <c r="P50" s="48"/>
      <c r="Q50" s="48"/>
      <c r="R50" s="48"/>
      <c r="S50" s="48"/>
      <c r="T50" s="48"/>
      <c r="U50" s="48"/>
    </row>
    <row r="51" spans="1:21" ht="30.75" customHeight="1">
      <c r="A51" s="48"/>
      <c r="B51" s="1163"/>
      <c r="C51" s="1164"/>
      <c r="D51" s="66"/>
      <c r="E51" s="1153" t="s">
        <v>18</v>
      </c>
      <c r="F51" s="1153"/>
      <c r="G51" s="1153"/>
      <c r="H51" s="1153"/>
      <c r="I51" s="1153"/>
      <c r="J51" s="1154"/>
      <c r="K51" s="63" t="s">
        <v>478</v>
      </c>
      <c r="L51" s="64" t="s">
        <v>478</v>
      </c>
      <c r="M51" s="64" t="s">
        <v>478</v>
      </c>
      <c r="N51" s="64" t="s">
        <v>478</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1360</v>
      </c>
      <c r="L52" s="64">
        <v>1348</v>
      </c>
      <c r="M52" s="64">
        <v>1340</v>
      </c>
      <c r="N52" s="64">
        <v>1372</v>
      </c>
      <c r="O52" s="65">
        <v>1418</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1188</v>
      </c>
      <c r="L53" s="69">
        <v>1043</v>
      </c>
      <c r="M53" s="69">
        <v>927</v>
      </c>
      <c r="N53" s="69">
        <v>780</v>
      </c>
      <c r="O53" s="70">
        <v>589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菅生　司</cp:lastModifiedBy>
  <cp:lastPrinted>2015-04-20T01:00:29Z</cp:lastPrinted>
  <dcterms:created xsi:type="dcterms:W3CDTF">2015-02-17T06:04:54Z</dcterms:created>
  <dcterms:modified xsi:type="dcterms:W3CDTF">2015-04-20T01:00:32Z</dcterms:modified>
  <cp:category/>
</cp:coreProperties>
</file>