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120" windowWidth="14940" windowHeight="781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E37" i="9"/>
  <c r="AM37" i="9"/>
  <c r="BE36" i="9"/>
  <c r="AM36" i="9"/>
  <c r="AM35" i="9"/>
  <c r="C35" i="9"/>
  <c r="C36" i="9" s="1"/>
  <c r="CO34" i="9"/>
  <c r="CO35" i="9" s="1"/>
  <c r="CO36" i="9" s="1"/>
  <c r="BW34" i="9"/>
  <c r="BW35" i="9" s="1"/>
  <c r="BW36" i="9" s="1"/>
  <c r="BW37" i="9" s="1"/>
  <c r="BW38" i="9" s="1"/>
  <c r="BW39" i="9" s="1"/>
  <c r="BW40" i="9" s="1"/>
  <c r="C34" i="9"/>
  <c r="U34" i="9" l="1"/>
  <c r="U35" i="9" s="1"/>
  <c r="U36" i="9" s="1"/>
  <c r="U37" i="9" s="1"/>
  <c r="C37" i="9"/>
  <c r="AM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alcChain>
</file>

<file path=xl/sharedStrings.xml><?xml version="1.0" encoding="utf-8"?>
<sst xmlns="http://schemas.openxmlformats.org/spreadsheetml/2006/main" count="1005" uniqueCount="547">
  <si>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</si>
  <si>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</si>
  <si>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</si>
  <si>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</si>
  <si>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</si>
  <si>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</si>
  <si>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</si>
  <si>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</si>
  <si>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</si>
  <si>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</si>
  <si>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</si>
  <si>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</si>
  <si>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</si>
  <si>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</si>
  <si>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</si>
  <si>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</si>
  <si>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</si>
  <si>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</si>
  <si>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</si>
  <si>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</si>
  <si>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</si>
  <si>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</si>
  <si>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</si>
  <si>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</si>
  <si>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</si>
  <si>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</si>
  <si>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</si>
  <si>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</si>
  <si>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</si>
  <si>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</si>
  <si>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</si>
  <si>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</si>
  <si>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</si>
  <si>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</si>
  <si>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</si>
  <si>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</si>
  <si>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</si>
  <si>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</si>
  <si>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</si>
  <si>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</si>
  <si>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</si>
  <si>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</si>
  <si>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</si>
  <si>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</si>
  <si>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</si>
  <si>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</si>
  <si>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</si>
  <si>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</si>
  <si>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</si>
  <si>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</si>
  <si>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</si>
  <si>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</si>
  <si>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</si>
  <si>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</si>
  <si>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</si>
  <si>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</si>
  <si>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</si>
  <si>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</si>
  <si>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</si>
  <si>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</si>
  <si>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</si>
  <si>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</si>
  <si>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</si>
  <si>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</si>
  <si>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</si>
  <si>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</si>
  <si>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</si>
  <si>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</si>
  <si>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</si>
  <si>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Ⅱ－０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</si>
  <si>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</si>
  <si>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</si>
  <si>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</si>
  <si>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</si>
  <si>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</si>
  <si>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</si>
  <si>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</si>
  <si>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</si>
  <si>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</si>
  <si>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</si>
  <si>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</si>
  <si>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</si>
  <si>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湯沢市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</si>
  <si>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</si>
  <si>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</si>
  <si>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</si>
  <si>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</si>
  <si>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</si>
  <si>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</si>
  <si>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</si>
  <si>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</si>
  <si>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</si>
  <si>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</si>
  <si>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</si>
  <si>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</si>
  <si>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</si>
  <si>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</si>
  <si>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</si>
  <si>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</si>
  <si>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</si>
  <si>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</si>
  <si>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</si>
  <si>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</si>
  <si>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</si>
  <si>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</si>
  <si>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</si>
  <si>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</si>
  <si>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</si>
  <si>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-8.0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</si>
  <si>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</si>
  <si>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</si>
  <si>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</si>
  <si>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</si>
  <si>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</si>
  <si>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</si>
  <si>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</si>
  <si>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</si>
  <si>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</si>
  <si>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</si>
  <si>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</si>
  <si>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</si>
  <si>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</si>
  <si>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</si>
  <si>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</si>
  <si>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</si>
  <si>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</si>
  <si>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</si>
  <si>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</si>
  <si>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</si>
  <si>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</si>
  <si>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</si>
  <si>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</si>
  <si>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</si>
  <si>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</si>
  <si>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</si>
  <si>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</si>
  <si>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</si>
  <si>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</si>
  <si>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</si>
  <si>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</si>
  <si>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</si>
  <si>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</si>
  <si>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</si>
  <si>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</si>
  <si>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</si>
  <si>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</si>
  <si>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</si>
  <si>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</si>
  <si>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</si>
  <si>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</si>
  <si>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</si>
  <si>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</si>
  <si>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</si>
  <si>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</si>
  <si>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</si>
  <si>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</si>
  <si>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</si>
  <si>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</si>
  <si>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</si>
  <si>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</si>
  <si>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</si>
  <si>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</si>
  <si>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</si>
  <si>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</si>
  <si>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</si>
  <si>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</si>
  <si>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</si>
  <si>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</si>
  <si>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</si>
  <si>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</si>
  <si>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</si>
  <si>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</si>
  <si>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</si>
  <si>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</si>
  <si>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</si>
  <si>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</si>
  <si>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</si>
  <si>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</si>
  <si>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</si>
  <si>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</si>
  <si>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</si>
  <si>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</si>
  <si>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</si>
  <si>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</si>
  <si>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</si>
  <si>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</si>
  <si>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</si>
  <si>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</si>
  <si>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</si>
  <si>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</si>
  <si>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</si>
  <si>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</si>
  <si>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</si>
  <si>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</si>
  <si>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</si>
  <si>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秋田県湯沢市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</si>
  <si>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</si>
  <si>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</si>
  <si>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</si>
  <si>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</si>
  <si>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</si>
  <si>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</si>
  <si>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</si>
  <si>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</si>
  <si>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</si>
  <si>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</si>
  <si>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</si>
  <si>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</si>
  <si>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</si>
  <si>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</si>
  <si>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</si>
  <si>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</si>
  <si>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</si>
  <si>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</si>
  <si>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</si>
  <si>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</si>
  <si>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</si>
  <si>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</si>
  <si>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</si>
  <si>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</si>
  <si>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</si>
  <si>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</si>
  <si>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</si>
  <si>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</si>
  <si>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</si>
  <si>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</si>
  <si>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</si>
  <si>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</si>
  <si>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</si>
  <si>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</si>
  <si>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</si>
  <si>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</si>
  <si>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</si>
  <si>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</si>
  <si>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</si>
  <si>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</si>
  <si>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</si>
  <si>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</si>
  <si>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</si>
  <si>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</si>
  <si>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</si>
  <si>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</si>
  <si>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</si>
  <si>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</si>
  <si>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</si>
  <si>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</si>
  <si>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</si>
  <si>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</si>
  <si>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</si>
  <si>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</si>
  <si>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</si>
  <si>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</si>
  <si>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</si>
  <si>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</si>
  <si>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</si>
  <si>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</si>
  <si>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</si>
  <si>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</si>
  <si>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</si>
  <si>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</si>
  <si>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</si>
  <si>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</si>
  <si>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</si>
  <si>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</si>
  <si>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</si>
  <si>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</si>
  <si>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</si>
  <si>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</si>
  <si>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</si>
  <si>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</si>
  <si>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</si>
  <si>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</si>
  <si>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</si>
  <si>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</si>
  <si>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</si>
  <si>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</si>
  <si>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</si>
  <si>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</si>
  <si>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</si>
  <si>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</si>
  <si>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</si>
  <si>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</si>
  <si>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</si>
  <si>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</si>
  <si>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</si>
  <si>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</si>
  <si>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</si>
  <si>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</si>
  <si>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</si>
  <si>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</si>
  <si>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</si>
  <si>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</si>
  <si>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</si>
  <si>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</si>
  <si>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</si>
  <si>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</si>
  <si>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</si>
  <si>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</si>
  <si>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</si>
  <si>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</si>
  <si>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</si>
  <si>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</si>
  <si>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</si>
  <si>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</si>
  <si>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</si>
  <si>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</si>
  <si>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</si>
  <si>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</si>
  <si>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</si>
  <si>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</si>
  <si>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</si>
  <si>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</si>
  <si>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</si>
  <si>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</si>
  <si>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</si>
  <si>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</si>
  <si>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</si>
  <si>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介護サービス</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</si>
  <si>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</si>
  <si>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</si>
  <si>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</si>
  <si>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</si>
  <si>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</si>
  <si>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</si>
  <si>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</si>
  <si>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</si>
  <si>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</si>
  <si>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</si>
  <si>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</si>
  <si>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</si>
  <si>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</si>
  <si>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</si>
  <si>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</si>
  <si>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</si>
  <si>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</si>
  <si>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</si>
  <si>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</si>
  <si>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</si>
  <si>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</si>
  <si>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</si>
  <si>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</si>
  <si>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</si>
  <si>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</si>
  <si>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</si>
  <si>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</si>
  <si>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</si>
  <si>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秋田県湯沢市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</si>
  <si>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</si>
  <si>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</si>
  <si>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</si>
  <si>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</si>
  <si>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</si>
  <si>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</si>
  <si>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</si>
  <si>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</si>
  <si>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</si>
  <si>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</si>
  <si>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</si>
  <si>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</si>
  <si>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</si>
  <si>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</si>
  <si>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</si>
  <si>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</si>
  <si>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</si>
  <si>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</si>
  <si>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</si>
  <si>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</si>
  <si>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養護老人ホーム愛宕荘特別会計</t>
    <phoneticPr fontId="5"/>
  </si>
  <si>
    <t>皆瀬更生園特別会計</t>
    <phoneticPr fontId="5"/>
  </si>
  <si>
    <t>墓地公園特別会計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</si>
  <si>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</si>
  <si>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</si>
  <si>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</si>
  <si>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</si>
  <si>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</si>
  <si>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</si>
  <si>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</si>
  <si>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</si>
  <si>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</si>
  <si>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</si>
  <si>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</si>
  <si>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</si>
  <si>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</si>
  <si>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</si>
  <si>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</si>
  <si>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</si>
  <si>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介護サービス特別会計</t>
    <phoneticPr fontId="5"/>
  </si>
  <si>
    <t>水道事業会計</t>
    <phoneticPr fontId="5"/>
  </si>
  <si>
    <t>法適用企業</t>
    <phoneticPr fontId="5"/>
  </si>
  <si>
    <t>簡易水道特別会計</t>
    <phoneticPr fontId="5"/>
  </si>
  <si>
    <t>法非適用企業</t>
    <phoneticPr fontId="5"/>
  </si>
  <si>
    <t>下水道特別会計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</si>
  <si>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</si>
  <si>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</si>
  <si>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</si>
  <si>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</si>
  <si>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</si>
  <si>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</si>
  <si>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</si>
  <si>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</si>
  <si>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</si>
  <si>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</si>
  <si>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</si>
  <si>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</si>
  <si>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</si>
  <si>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</si>
  <si>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</si>
  <si>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</si>
  <si>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</si>
  <si>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</si>
  <si>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</si>
  <si>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</si>
  <si>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</si>
  <si>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</si>
  <si>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</si>
  <si>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</si>
  <si>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</si>
  <si>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</si>
  <si>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</si>
  <si>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</si>
  <si>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</si>
  <si>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</si>
  <si>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</si>
  <si>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</si>
  <si>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</si>
  <si>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</si>
  <si>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</si>
  <si>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</si>
  <si>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</si>
  <si>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</si>
  <si>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</si>
  <si>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</si>
  <si>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</si>
  <si>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</si>
  <si>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</si>
  <si>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</si>
  <si>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</si>
  <si>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</si>
  <si>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</si>
  <si>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</si>
  <si>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</si>
  <si>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</si>
  <si>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</si>
  <si>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</si>
  <si>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</si>
  <si>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</si>
  <si>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</si>
  <si>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</si>
  <si>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</si>
  <si>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</si>
  <si>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</si>
  <si>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</si>
  <si>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</si>
  <si>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</si>
  <si>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</si>
  <si>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</si>
  <si>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</si>
  <si>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</si>
  <si>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</si>
  <si>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</si>
  <si>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</si>
  <si>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</si>
  <si>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</si>
  <si>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</si>
  <si>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</si>
  <si>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</si>
  <si>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</si>
  <si>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</si>
  <si>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</si>
  <si>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</si>
  <si>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</si>
  <si>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</si>
  <si>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</si>
  <si>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</si>
  <si>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</si>
  <si>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</si>
  <si>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</si>
  <si>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</si>
  <si>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</si>
  <si>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</si>
  <si>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</si>
  <si>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</si>
  <si>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</si>
  <si>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</si>
  <si>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</si>
  <si>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</si>
  <si>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</si>
  <si>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</si>
  <si>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</si>
  <si>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</si>
  <si>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</si>
  <si>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</si>
  <si>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</si>
  <si>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</si>
  <si>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</si>
  <si>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</si>
  <si>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</si>
  <si>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</si>
  <si>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</si>
  <si>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</si>
  <si>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</si>
  <si>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</si>
  <si>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</si>
  <si>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</si>
  <si>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</si>
  <si>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</si>
  <si>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</si>
  <si>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</si>
  <si>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</si>
  <si>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</si>
  <si>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</si>
  <si>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</si>
  <si>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</si>
  <si>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</si>
  <si>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</si>
  <si>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</si>
  <si>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</si>
  <si>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</si>
  <si>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</si>
  <si>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</si>
  <si>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</si>
  <si>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</si>
  <si>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</si>
  <si>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</si>
  <si>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</si>
  <si>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水道事業会計</t>
  </si>
  <si>
    <t>一般会計</t>
  </si>
  <si>
    <t>国民健康保険特別会計</t>
  </si>
  <si>
    <t>介護保険特別会計</t>
  </si>
  <si>
    <t>下水道特別会計</t>
  </si>
  <si>
    <t>養護老人ホーム愛宕荘特別会計</t>
  </si>
  <si>
    <t>後期高齢者医療特別会計</t>
  </si>
  <si>
    <t>介護サービス特別会計</t>
  </si>
  <si>
    <t>その他会計（赤字）</t>
  </si>
  <si>
    <t>その他会計（黒字）</t>
  </si>
  <si>
    <t>湯沢雄勝広域市町村圏組合（一般会計）</t>
    <rPh sb="0" eb="2">
      <t>ユザワ</t>
    </rPh>
    <rPh sb="2" eb="4">
      <t>オガチ</t>
    </rPh>
    <rPh sb="4" eb="6">
      <t>コウイキ</t>
    </rPh>
    <rPh sb="6" eb="9">
      <t>シチョウソン</t>
    </rPh>
    <rPh sb="9" eb="10">
      <t>ケン</t>
    </rPh>
    <rPh sb="10" eb="12">
      <t>クミアイ</t>
    </rPh>
    <rPh sb="13" eb="15">
      <t>イッパン</t>
    </rPh>
    <rPh sb="15" eb="17">
      <t>カイケイ</t>
    </rPh>
    <phoneticPr fontId="5"/>
  </si>
  <si>
    <t>湯沢雄勝広域市町村圏組合（湯沢雄勝ふるさと市町村圏基金特別会計）</t>
    <rPh sb="0" eb="2">
      <t>ユザワ</t>
    </rPh>
    <rPh sb="2" eb="4">
      <t>オガチ</t>
    </rPh>
    <rPh sb="4" eb="6">
      <t>コウイキ</t>
    </rPh>
    <rPh sb="6" eb="9">
      <t>シチョウソン</t>
    </rPh>
    <rPh sb="9" eb="10">
      <t>ケン</t>
    </rPh>
    <rPh sb="10" eb="12">
      <t>クミアイ</t>
    </rPh>
    <rPh sb="13" eb="15">
      <t>ユザワ</t>
    </rPh>
    <rPh sb="15" eb="17">
      <t>オガチ</t>
    </rPh>
    <rPh sb="21" eb="24">
      <t>シチョウソン</t>
    </rPh>
    <rPh sb="24" eb="25">
      <t>ケン</t>
    </rPh>
    <rPh sb="25" eb="27">
      <t>キキン</t>
    </rPh>
    <rPh sb="27" eb="29">
      <t>トクベツ</t>
    </rPh>
    <rPh sb="29" eb="31">
      <t>カイケイ</t>
    </rPh>
    <phoneticPr fontId="5"/>
  </si>
  <si>
    <t>秋田県市町村総合事務組合（一般会計）</t>
    <rPh sb="0" eb="3">
      <t>アキタケン</t>
    </rPh>
    <rPh sb="3" eb="6">
      <t>シチョウソン</t>
    </rPh>
    <rPh sb="6" eb="8">
      <t>ソウゴウ</t>
    </rPh>
    <rPh sb="8" eb="10">
      <t>ジム</t>
    </rPh>
    <rPh sb="10" eb="12">
      <t>クミアイ</t>
    </rPh>
    <rPh sb="13" eb="15">
      <t>イッパン</t>
    </rPh>
    <rPh sb="15" eb="17">
      <t>カイケイ</t>
    </rPh>
    <phoneticPr fontId="5"/>
  </si>
  <si>
    <t>秋田県市町村総合事務組合（交通災害共済事業等特別会計）</t>
    <rPh sb="0" eb="3">
      <t>アキタケン</t>
    </rPh>
    <rPh sb="3" eb="6">
      <t>シチョウソン</t>
    </rPh>
    <rPh sb="6" eb="8">
      <t>ソウゴウ</t>
    </rPh>
    <rPh sb="8" eb="10">
      <t>ジム</t>
    </rPh>
    <rPh sb="10" eb="12">
      <t>クミアイ</t>
    </rPh>
    <rPh sb="13" eb="15">
      <t>コウツウ</t>
    </rPh>
    <rPh sb="15" eb="17">
      <t>サイガイ</t>
    </rPh>
    <rPh sb="17" eb="19">
      <t>キョウサイ</t>
    </rPh>
    <rPh sb="19" eb="22">
      <t>ジギョウトウ</t>
    </rPh>
    <rPh sb="22" eb="24">
      <t>トクベツ</t>
    </rPh>
    <rPh sb="24" eb="26">
      <t>カイケイ</t>
    </rPh>
    <phoneticPr fontId="5"/>
  </si>
  <si>
    <t>秋田県後期高齢者医療広域連合（一般会計）</t>
    <rPh sb="0" eb="3">
      <t>アキタケン</t>
    </rPh>
    <rPh sb="3" eb="5">
      <t>コウキ</t>
    </rPh>
    <rPh sb="5" eb="8">
      <t>コウレイシャ</t>
    </rPh>
    <rPh sb="8" eb="10">
      <t>イリョウ</t>
    </rPh>
    <rPh sb="10" eb="12">
      <t>コウイキ</t>
    </rPh>
    <rPh sb="12" eb="14">
      <t>レンゴウ</t>
    </rPh>
    <rPh sb="15" eb="17">
      <t>イッパン</t>
    </rPh>
    <rPh sb="17" eb="19">
      <t>カイケイ</t>
    </rPh>
    <phoneticPr fontId="5"/>
  </si>
  <si>
    <t>秋田県後期高齢者医療広域連合（後期高齢者医療特別会計）</t>
    <rPh sb="0" eb="3">
      <t>アキタケン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</si>
  <si>
    <t>-</t>
    <phoneticPr fontId="2"/>
  </si>
  <si>
    <t>秋田県市町村会館管理組合</t>
    <rPh sb="0" eb="2">
      <t>アキタ</t>
    </rPh>
    <rPh sb="2" eb="3">
      <t>ケン</t>
    </rPh>
    <rPh sb="3" eb="6">
      <t>シチョウソン</t>
    </rPh>
    <rPh sb="6" eb="8">
      <t>カイカン</t>
    </rPh>
    <rPh sb="8" eb="10">
      <t>カンリ</t>
    </rPh>
    <rPh sb="10" eb="12">
      <t>クミアイ</t>
    </rPh>
    <phoneticPr fontId="5"/>
  </si>
  <si>
    <t>-</t>
    <phoneticPr fontId="2"/>
  </si>
  <si>
    <t>秋の宮山荘</t>
    <rPh sb="0" eb="1">
      <t>アキ</t>
    </rPh>
    <rPh sb="2" eb="3">
      <t>ミヤ</t>
    </rPh>
    <rPh sb="3" eb="5">
      <t>サンソウ</t>
    </rPh>
    <phoneticPr fontId="5"/>
  </si>
  <si>
    <t>小町の郷</t>
    <rPh sb="0" eb="2">
      <t>コマチ</t>
    </rPh>
    <rPh sb="3" eb="4">
      <t>サト</t>
    </rPh>
    <phoneticPr fontId="5"/>
  </si>
  <si>
    <t>皆瀬村活性化センター</t>
    <rPh sb="0" eb="3">
      <t>ミナセムラ</t>
    </rPh>
    <rPh sb="3" eb="6">
      <t>カッセイカ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</si>
</sst>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70789</c:v>
                </c:pt>
                <c:pt idx="1">
                  <c:v>66876</c:v>
                </c:pt>
                <c:pt idx="2">
                  <c:v>51704</c:v>
                </c:pt>
                <c:pt idx="3">
                  <c:v>52678</c:v>
                </c:pt>
                <c:pt idx="4">
                  <c:v>69560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70475</c:v>
                </c:pt>
                <c:pt idx="1">
                  <c:v>93980</c:v>
                </c:pt>
                <c:pt idx="2">
                  <c:v>68893</c:v>
                </c:pt>
                <c:pt idx="3">
                  <c:v>65370</c:v>
                </c:pt>
                <c:pt idx="4">
                  <c:v>145955</c:v>
                </c:pt>
              </c:numCache>
            </c:numRef>
          </c:val>
          <c:smooth val="0"/>
        </c:ser>
        <c:dLbls>
          <c:showLegendKey val="0"/>
          <c:showVal val="0"/>
          <c:showCatName val="0"/>
          <c:showSerName val="0"/>
          <c:showPercent val="0"/>
          <c:showBubbleSize val="0"/>
        </c:dLbls>
        <c:marker val="1"/>
        <c:smooth val="0"/>
        <c:axId val="170926080"/>
        <c:axId val="170928000"/>
      </c:lineChart>
      <c:catAx>
        <c:axId val="17092608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0928000"/>
        <c:crosses val="autoZero"/>
        <c:auto val="1"/>
        <c:lblAlgn val="ctr"/>
        <c:lblOffset val="100"/>
        <c:tickLblSkip val="1"/>
        <c:tickMarkSkip val="1"/>
        <c:noMultiLvlLbl val="0"/>
      </c:catAx>
      <c:valAx>
        <c:axId val="170928000"/>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092608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2.76</c:v>
                </c:pt>
                <c:pt idx="1">
                  <c:v>3.45</c:v>
                </c:pt>
                <c:pt idx="2">
                  <c:v>3.08</c:v>
                </c:pt>
                <c:pt idx="3">
                  <c:v>2.94</c:v>
                </c:pt>
                <c:pt idx="4">
                  <c:v>2.33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12.99</c:v>
                </c:pt>
                <c:pt idx="1">
                  <c:v>16.93</c:v>
                </c:pt>
                <c:pt idx="2">
                  <c:v>20.45</c:v>
                </c:pt>
                <c:pt idx="3">
                  <c:v>21.84</c:v>
                </c:pt>
                <c:pt idx="4">
                  <c:v>23.19</c:v>
                </c:pt>
              </c:numCache>
            </c:numRef>
          </c:val>
        </c:ser>
        <c:dLbls>
          <c:showLegendKey val="0"/>
          <c:showVal val="0"/>
          <c:showCatName val="0"/>
          <c:showSerName val="0"/>
          <c:showPercent val="0"/>
          <c:showBubbleSize val="0"/>
        </c:dLbls>
        <c:gapWidth val="250"/>
        <c:overlap val="100"/>
        <c:axId val="192110592"/>
        <c:axId val="1921125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3.11</c:v>
                </c:pt>
                <c:pt idx="1">
                  <c:v>5.3</c:v>
                </c:pt>
                <c:pt idx="2">
                  <c:v>3.05</c:v>
                </c:pt>
                <c:pt idx="3">
                  <c:v>1.5</c:v>
                </c:pt>
                <c:pt idx="4">
                  <c:v>0.97</c:v>
                </c:pt>
              </c:numCache>
            </c:numRef>
          </c:val>
          <c:smooth val="0"/>
        </c:ser>
        <c:dLbls>
          <c:showLegendKey val="0"/>
          <c:showVal val="0"/>
          <c:showCatName val="0"/>
          <c:showSerName val="0"/>
          <c:showPercent val="0"/>
          <c:showBubbleSize val="0"/>
        </c:dLbls>
        <c:marker val="1"/>
        <c:smooth val="0"/>
        <c:axId val="192110592"/>
        <c:axId val="192112512"/>
      </c:lineChart>
      <c:catAx>
        <c:axId val="192110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92112512"/>
        <c:crosses val="autoZero"/>
        <c:auto val="1"/>
        <c:lblAlgn val="ctr"/>
        <c:lblOffset val="100"/>
        <c:tickLblSkip val="1"/>
        <c:tickMarkSkip val="1"/>
        <c:noMultiLvlLbl val="0"/>
      </c:catAx>
      <c:valAx>
        <c:axId val="192112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21105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0.14000000000000001</c:v>
                </c:pt>
                <c:pt idx="2">
                  <c:v>#N/A</c:v>
                </c:pt>
                <c:pt idx="3">
                  <c:v>0.17</c:v>
                </c:pt>
                <c:pt idx="4">
                  <c:v>#N/A</c:v>
                </c:pt>
                <c:pt idx="5">
                  <c:v>0.03</c:v>
                </c:pt>
                <c:pt idx="6">
                  <c:v>#N/A</c:v>
                </c:pt>
                <c:pt idx="7">
                  <c:v>0.01</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介護サービス特別会計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0.05</c:v>
                </c:pt>
                <c:pt idx="2">
                  <c:v>#N/A</c:v>
                </c:pt>
                <c:pt idx="3">
                  <c:v>0.06</c:v>
                </c:pt>
                <c:pt idx="4">
                  <c:v>#N/A</c:v>
                </c:pt>
                <c:pt idx="5">
                  <c:v>0.09</c:v>
                </c:pt>
                <c:pt idx="6">
                  <c:v>#N/A</c:v>
                </c:pt>
                <c:pt idx="7">
                  <c:v>0.02</c:v>
                </c:pt>
                <c:pt idx="8">
                  <c:v>#N/A</c:v>
                </c:pt>
                <c:pt idx="9">
                  <c:v>0.01</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0.01</c:v>
                </c:pt>
                <c:pt idx="6">
                  <c:v>#N/A</c:v>
                </c:pt>
                <c:pt idx="7">
                  <c:v>0.02</c:v>
                </c:pt>
                <c:pt idx="8">
                  <c:v>#N/A</c:v>
                </c:pt>
                <c:pt idx="9">
                  <c:v>0.02</c:v>
                </c:pt>
              </c:numCache>
            </c:numRef>
          </c:val>
        </c:ser>
        <c:ser>
          <c:idx val="4"/>
          <c:order val="4"/>
          <c:tx>
            <c:strRef>
              <c:f>データシート!$A$31</c:f>
              <c:strCache>
                <c:ptCount val="1"/>
                <c:pt idx="0">
                  <c:v>養護老人ホーム愛宕荘特別会計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0.03</c:v>
                </c:pt>
                <c:pt idx="2">
                  <c:v>#N/A</c:v>
                </c:pt>
                <c:pt idx="3">
                  <c:v>0.03</c:v>
                </c:pt>
                <c:pt idx="4">
                  <c:v>#N/A</c:v>
                </c:pt>
                <c:pt idx="5">
                  <c:v>0.03</c:v>
                </c:pt>
                <c:pt idx="6">
                  <c:v>#N/A</c:v>
                </c:pt>
                <c:pt idx="7">
                  <c:v>0.01</c:v>
                </c:pt>
                <c:pt idx="8">
                  <c:v>#N/A</c:v>
                </c:pt>
                <c:pt idx="9">
                  <c:v>0.02</c:v>
                </c:pt>
              </c:numCache>
            </c:numRef>
          </c:val>
        </c:ser>
        <c:ser>
          <c:idx val="5"/>
          <c:order val="5"/>
          <c:tx>
            <c:strRef>
              <c:f>データシート!$A$32</c:f>
              <c:strCache>
                <c:ptCount val="1"/>
                <c:pt idx="0">
                  <c:v>下水道特別会計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0.17</c:v>
                </c:pt>
                <c:pt idx="2">
                  <c:v>#N/A</c:v>
                </c:pt>
                <c:pt idx="3">
                  <c:v>0.22</c:v>
                </c:pt>
                <c:pt idx="4">
                  <c:v>#N/A</c:v>
                </c:pt>
                <c:pt idx="5">
                  <c:v>0.14000000000000001</c:v>
                </c:pt>
                <c:pt idx="6">
                  <c:v>#N/A</c:v>
                </c:pt>
                <c:pt idx="7">
                  <c:v>0.05</c:v>
                </c:pt>
                <c:pt idx="8">
                  <c:v>#N/A</c:v>
                </c:pt>
                <c:pt idx="9">
                  <c:v>0.03</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0.54</c:v>
                </c:pt>
                <c:pt idx="2">
                  <c:v>#N/A</c:v>
                </c:pt>
                <c:pt idx="3">
                  <c:v>0.37</c:v>
                </c:pt>
                <c:pt idx="4">
                  <c:v>#N/A</c:v>
                </c:pt>
                <c:pt idx="5">
                  <c:v>0.46</c:v>
                </c:pt>
                <c:pt idx="6">
                  <c:v>#N/A</c:v>
                </c:pt>
                <c:pt idx="7">
                  <c:v>0.46</c:v>
                </c:pt>
                <c:pt idx="8">
                  <c:v>#N/A</c:v>
                </c:pt>
                <c:pt idx="9">
                  <c:v>0.34</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2.4</c:v>
                </c:pt>
                <c:pt idx="2">
                  <c:v>#N/A</c:v>
                </c:pt>
                <c:pt idx="3">
                  <c:v>2.31</c:v>
                </c:pt>
                <c:pt idx="4">
                  <c:v>#N/A</c:v>
                </c:pt>
                <c:pt idx="5">
                  <c:v>2.5499999999999998</c:v>
                </c:pt>
                <c:pt idx="6">
                  <c:v>#N/A</c:v>
                </c:pt>
                <c:pt idx="7">
                  <c:v>1.45</c:v>
                </c:pt>
                <c:pt idx="8">
                  <c:v>#N/A</c:v>
                </c:pt>
                <c:pt idx="9">
                  <c:v>1.49</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2.6</c:v>
                </c:pt>
                <c:pt idx="2">
                  <c:v>#N/A</c:v>
                </c:pt>
                <c:pt idx="3">
                  <c:v>3.25</c:v>
                </c:pt>
                <c:pt idx="4">
                  <c:v>#N/A</c:v>
                </c:pt>
                <c:pt idx="5">
                  <c:v>3.02</c:v>
                </c:pt>
                <c:pt idx="6">
                  <c:v>#N/A</c:v>
                </c:pt>
                <c:pt idx="7">
                  <c:v>2.91</c:v>
                </c:pt>
                <c:pt idx="8">
                  <c:v>#N/A</c:v>
                </c:pt>
                <c:pt idx="9">
                  <c:v>2.31</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3.67</c:v>
                </c:pt>
                <c:pt idx="2">
                  <c:v>#N/A</c:v>
                </c:pt>
                <c:pt idx="3">
                  <c:v>4.26</c:v>
                </c:pt>
                <c:pt idx="4">
                  <c:v>#N/A</c:v>
                </c:pt>
                <c:pt idx="5">
                  <c:v>4.42</c:v>
                </c:pt>
                <c:pt idx="6">
                  <c:v>#N/A</c:v>
                </c:pt>
                <c:pt idx="7">
                  <c:v>4.63</c:v>
                </c:pt>
                <c:pt idx="8">
                  <c:v>#N/A</c:v>
                </c:pt>
                <c:pt idx="9">
                  <c:v>4.29</c:v>
                </c:pt>
              </c:numCache>
            </c:numRef>
          </c:val>
        </c:ser>
        <c:dLbls>
          <c:showLegendKey val="0"/>
          <c:showVal val="0"/>
          <c:showCatName val="0"/>
          <c:showSerName val="0"/>
          <c:showPercent val="0"/>
          <c:showBubbleSize val="0"/>
        </c:dLbls>
        <c:gapWidth val="150"/>
        <c:overlap val="100"/>
        <c:axId val="192276352"/>
        <c:axId val="192277888"/>
      </c:barChart>
      <c:catAx>
        <c:axId val="1922763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2277888"/>
        <c:crosses val="autoZero"/>
        <c:auto val="1"/>
        <c:lblAlgn val="ctr"/>
        <c:lblOffset val="100"/>
        <c:tickLblSkip val="1"/>
        <c:tickMarkSkip val="1"/>
        <c:noMultiLvlLbl val="0"/>
      </c:catAx>
      <c:valAx>
        <c:axId val="1922778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22763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2642</c:v>
                </c:pt>
                <c:pt idx="5">
                  <c:v>2821</c:v>
                </c:pt>
                <c:pt idx="8">
                  <c:v>2884</c:v>
                </c:pt>
                <c:pt idx="11">
                  <c:v>2894</c:v>
                </c:pt>
                <c:pt idx="14">
                  <c:v>2981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152</c:v>
                </c:pt>
                <c:pt idx="3">
                  <c:v>172</c:v>
                </c:pt>
                <c:pt idx="6">
                  <c:v>172</c:v>
                </c:pt>
                <c:pt idx="9">
                  <c:v>168</c:v>
                </c:pt>
                <c:pt idx="12">
                  <c:v>130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584</c:v>
                </c:pt>
                <c:pt idx="3">
                  <c:v>529</c:v>
                </c:pt>
                <c:pt idx="6">
                  <c:v>373</c:v>
                </c:pt>
                <c:pt idx="9">
                  <c:v>265</c:v>
                </c:pt>
                <c:pt idx="12">
                  <c:v>278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877</c:v>
                </c:pt>
                <c:pt idx="3">
                  <c:v>977</c:v>
                </c:pt>
                <c:pt idx="6">
                  <c:v>1060</c:v>
                </c:pt>
                <c:pt idx="9">
                  <c:v>1061</c:v>
                </c:pt>
                <c:pt idx="12">
                  <c:v>1102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3298</c:v>
                </c:pt>
                <c:pt idx="3">
                  <c:v>3410</c:v>
                </c:pt>
                <c:pt idx="6">
                  <c:v>3325</c:v>
                </c:pt>
                <c:pt idx="9">
                  <c:v>3264</c:v>
                </c:pt>
                <c:pt idx="12">
                  <c:v>3244</c:v>
                </c:pt>
              </c:numCache>
            </c:numRef>
          </c:val>
        </c:ser>
        <c:dLbls>
          <c:showLegendKey val="0"/>
          <c:showVal val="0"/>
          <c:showCatName val="0"/>
          <c:showSerName val="0"/>
          <c:showPercent val="0"/>
          <c:showBubbleSize val="0"/>
        </c:dLbls>
        <c:gapWidth val="100"/>
        <c:overlap val="100"/>
        <c:axId val="191280256"/>
        <c:axId val="1912821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2269</c:v>
                </c:pt>
                <c:pt idx="2">
                  <c:v>#N/A</c:v>
                </c:pt>
                <c:pt idx="3">
                  <c:v>#N/A</c:v>
                </c:pt>
                <c:pt idx="4">
                  <c:v>2267</c:v>
                </c:pt>
                <c:pt idx="5">
                  <c:v>#N/A</c:v>
                </c:pt>
                <c:pt idx="6">
                  <c:v>#N/A</c:v>
                </c:pt>
                <c:pt idx="7">
                  <c:v>2046</c:v>
                </c:pt>
                <c:pt idx="8">
                  <c:v>#N/A</c:v>
                </c:pt>
                <c:pt idx="9">
                  <c:v>#N/A</c:v>
                </c:pt>
                <c:pt idx="10">
                  <c:v>1864</c:v>
                </c:pt>
                <c:pt idx="11">
                  <c:v>#N/A</c:v>
                </c:pt>
                <c:pt idx="12">
                  <c:v>#N/A</c:v>
                </c:pt>
                <c:pt idx="13">
                  <c:v>1773</c:v>
                </c:pt>
                <c:pt idx="14">
                  <c:v>#N/A</c:v>
                </c:pt>
              </c:numCache>
            </c:numRef>
          </c:val>
          <c:smooth val="0"/>
        </c:ser>
        <c:dLbls>
          <c:showLegendKey val="0"/>
          <c:showVal val="0"/>
          <c:showCatName val="0"/>
          <c:showSerName val="0"/>
          <c:showPercent val="0"/>
          <c:showBubbleSize val="0"/>
        </c:dLbls>
        <c:marker val="1"/>
        <c:smooth val="0"/>
        <c:axId val="191280256"/>
        <c:axId val="191282176"/>
      </c:lineChart>
      <c:catAx>
        <c:axId val="191280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1282176"/>
        <c:crosses val="autoZero"/>
        <c:auto val="1"/>
        <c:lblAlgn val="ctr"/>
        <c:lblOffset val="100"/>
        <c:tickLblSkip val="1"/>
        <c:tickMarkSkip val="1"/>
        <c:noMultiLvlLbl val="0"/>
      </c:catAx>
      <c:valAx>
        <c:axId val="1912821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280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30094</c:v>
                </c:pt>
                <c:pt idx="5">
                  <c:v>30453</c:v>
                </c:pt>
                <c:pt idx="8">
                  <c:v>30415</c:v>
                </c:pt>
                <c:pt idx="11">
                  <c:v>30538</c:v>
                </c:pt>
                <c:pt idx="14">
                  <c:v>32496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802</c:v>
                </c:pt>
                <c:pt idx="5">
                  <c:v>977</c:v>
                </c:pt>
                <c:pt idx="8">
                  <c:v>843</c:v>
                </c:pt>
                <c:pt idx="11">
                  <c:v>705</c:v>
                </c:pt>
                <c:pt idx="14">
                  <c:v>580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4239</c:v>
                </c:pt>
                <c:pt idx="5">
                  <c:v>5113</c:v>
                </c:pt>
                <c:pt idx="8">
                  <c:v>5762</c:v>
                </c:pt>
                <c:pt idx="11">
                  <c:v>6205</c:v>
                </c:pt>
                <c:pt idx="14">
                  <c:v>6409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93</c:v>
                </c:pt>
                <c:pt idx="3">
                  <c:v>137</c:v>
                </c:pt>
                <c:pt idx="6">
                  <c:v>75</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4097</c:v>
                </c:pt>
                <c:pt idx="3">
                  <c:v>4030</c:v>
                </c:pt>
                <c:pt idx="6">
                  <c:v>3842</c:v>
                </c:pt>
                <c:pt idx="9">
                  <c:v>3841</c:v>
                </c:pt>
                <c:pt idx="12">
                  <c:v>3583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3085</c:v>
                </c:pt>
                <c:pt idx="3">
                  <c:v>2637</c:v>
                </c:pt>
                <c:pt idx="6">
                  <c:v>2323</c:v>
                </c:pt>
                <c:pt idx="9">
                  <c:v>2117</c:v>
                </c:pt>
                <c:pt idx="12">
                  <c:v>1957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16539</c:v>
                </c:pt>
                <c:pt idx="3">
                  <c:v>16177</c:v>
                </c:pt>
                <c:pt idx="6">
                  <c:v>16611</c:v>
                </c:pt>
                <c:pt idx="9">
                  <c:v>15546</c:v>
                </c:pt>
                <c:pt idx="12">
                  <c:v>15144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1684</c:v>
                </c:pt>
                <c:pt idx="3">
                  <c:v>1619</c:v>
                </c:pt>
                <c:pt idx="6">
                  <c:v>1515</c:v>
                </c:pt>
                <c:pt idx="9">
                  <c:v>773</c:v>
                </c:pt>
                <c:pt idx="12">
                  <c:v>693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29243</c:v>
                </c:pt>
                <c:pt idx="3">
                  <c:v>30066</c:v>
                </c:pt>
                <c:pt idx="6">
                  <c:v>29628</c:v>
                </c:pt>
                <c:pt idx="9">
                  <c:v>29394</c:v>
                </c:pt>
                <c:pt idx="12">
                  <c:v>31596</c:v>
                </c:pt>
              </c:numCache>
            </c:numRef>
          </c:val>
        </c:ser>
        <c:dLbls>
          <c:showLegendKey val="0"/>
          <c:showVal val="0"/>
          <c:showCatName val="0"/>
          <c:showSerName val="0"/>
          <c:showPercent val="0"/>
          <c:showBubbleSize val="0"/>
        </c:dLbls>
        <c:gapWidth val="100"/>
        <c:overlap val="100"/>
        <c:axId val="192197760"/>
        <c:axId val="1921996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19605</c:v>
                </c:pt>
                <c:pt idx="2">
                  <c:v>#N/A</c:v>
                </c:pt>
                <c:pt idx="3">
                  <c:v>#N/A</c:v>
                </c:pt>
                <c:pt idx="4">
                  <c:v>18123</c:v>
                </c:pt>
                <c:pt idx="5">
                  <c:v>#N/A</c:v>
                </c:pt>
                <c:pt idx="6">
                  <c:v>#N/A</c:v>
                </c:pt>
                <c:pt idx="7">
                  <c:v>16973</c:v>
                </c:pt>
                <c:pt idx="8">
                  <c:v>#N/A</c:v>
                </c:pt>
                <c:pt idx="9">
                  <c:v>#N/A</c:v>
                </c:pt>
                <c:pt idx="10">
                  <c:v>14222</c:v>
                </c:pt>
                <c:pt idx="11">
                  <c:v>#N/A</c:v>
                </c:pt>
                <c:pt idx="12">
                  <c:v>#N/A</c:v>
                </c:pt>
                <c:pt idx="13">
                  <c:v>13488</c:v>
                </c:pt>
                <c:pt idx="14">
                  <c:v>#N/A</c:v>
                </c:pt>
              </c:numCache>
            </c:numRef>
          </c:val>
          <c:smooth val="0"/>
        </c:ser>
        <c:dLbls>
          <c:showLegendKey val="0"/>
          <c:showVal val="0"/>
          <c:showCatName val="0"/>
          <c:showSerName val="0"/>
          <c:showPercent val="0"/>
          <c:showBubbleSize val="0"/>
        </c:dLbls>
        <c:marker val="1"/>
        <c:smooth val="0"/>
        <c:axId val="192197760"/>
        <c:axId val="192199680"/>
      </c:lineChart>
      <c:catAx>
        <c:axId val="192197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92199680"/>
        <c:crosses val="autoZero"/>
        <c:auto val="1"/>
        <c:lblAlgn val="ctr"/>
        <c:lblOffset val="100"/>
        <c:tickLblSkip val="1"/>
        <c:tickMarkSkip val="1"/>
        <c:noMultiLvlLbl val="0"/>
      </c:catAx>
      <c:valAx>
        <c:axId val="1921996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2197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秋田県湯沢市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49,851
49,703
790.72
31,511,659
31,047,163
406,285
17,413,799
31,596,110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13.1
92.9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市町村たばこ税の</a:t>
          </a:r>
          <a:r>
            <a:rPr lang="ja-JP" altLang="en-US" sz="1300" b="0" i="0" baseline="0">
              <a:solidFill>
                <a:schemeClr val="dk1"/>
              </a:solidFill>
              <a:effectLst/>
              <a:latin typeface="+mn-lt"/>
              <a:ea typeface="+mn-ea"/>
              <a:cs typeface="+mn-cs"/>
            </a:rPr>
            <a:t>税源</a:t>
          </a:r>
          <a:r>
            <a:rPr lang="ja-JP" altLang="ja-JP" sz="1300" b="0" i="0" baseline="0">
              <a:solidFill>
                <a:schemeClr val="dk1"/>
              </a:solidFill>
              <a:effectLst/>
              <a:latin typeface="+mn-lt"/>
              <a:ea typeface="+mn-ea"/>
              <a:cs typeface="+mn-cs"/>
            </a:rPr>
            <a:t>移譲</a:t>
          </a:r>
          <a:r>
            <a:rPr lang="ja-JP" altLang="en-US" sz="1300" b="0" i="0" baseline="0">
              <a:solidFill>
                <a:schemeClr val="dk1"/>
              </a:solidFill>
              <a:effectLst/>
              <a:latin typeface="+mn-lt"/>
              <a:ea typeface="+mn-ea"/>
              <a:cs typeface="+mn-cs"/>
            </a:rPr>
            <a:t>等</a:t>
          </a:r>
          <a:r>
            <a:rPr lang="ja-JP" altLang="ja-JP" sz="1300" b="0" i="0" baseline="0">
              <a:solidFill>
                <a:schemeClr val="dk1"/>
              </a:solidFill>
              <a:effectLst/>
              <a:latin typeface="+mn-lt"/>
              <a:ea typeface="+mn-ea"/>
              <a:cs typeface="+mn-cs"/>
            </a:rPr>
            <a:t>により</a:t>
          </a:r>
          <a:r>
            <a:rPr lang="ja-JP" altLang="en-US" sz="1300" b="0" i="0" baseline="0">
              <a:solidFill>
                <a:schemeClr val="dk1"/>
              </a:solidFill>
              <a:effectLst/>
              <a:latin typeface="+mn-lt"/>
              <a:ea typeface="+mn-ea"/>
              <a:cs typeface="+mn-cs"/>
            </a:rPr>
            <a:t>総じて</a:t>
          </a:r>
          <a:r>
            <a:rPr lang="ja-JP" altLang="ja-JP" sz="1300" b="0" i="0" baseline="0">
              <a:solidFill>
                <a:schemeClr val="dk1"/>
              </a:solidFill>
              <a:effectLst/>
              <a:latin typeface="+mn-lt"/>
              <a:ea typeface="+mn-ea"/>
              <a:cs typeface="+mn-cs"/>
            </a:rPr>
            <a:t>市税が増加したものの</a:t>
          </a:r>
          <a:r>
            <a:rPr lang="ja-JP" altLang="en-US" sz="1300" b="0" i="0" baseline="0">
              <a:solidFill>
                <a:schemeClr val="dk1"/>
              </a:solidFill>
              <a:effectLst/>
              <a:latin typeface="+mn-lt"/>
              <a:ea typeface="+mn-ea"/>
              <a:cs typeface="+mn-cs"/>
            </a:rPr>
            <a:t>、</a:t>
          </a:r>
          <a:r>
            <a:rPr lang="ja-JP" altLang="ja-JP" sz="1300" b="0" i="0" baseline="0">
              <a:solidFill>
                <a:schemeClr val="dk1"/>
              </a:solidFill>
              <a:effectLst/>
              <a:latin typeface="+mn-lt"/>
              <a:ea typeface="+mn-ea"/>
              <a:cs typeface="+mn-cs"/>
            </a:rPr>
            <a:t>人口の減少や全国平均を上回る高齢化率（2</a:t>
          </a:r>
          <a:r>
            <a:rPr lang="en-US" altLang="ja-JP" sz="1300" b="0" i="0" baseline="0">
              <a:solidFill>
                <a:schemeClr val="dk1"/>
              </a:solidFill>
              <a:effectLst/>
              <a:latin typeface="+mn-lt"/>
              <a:ea typeface="+mn-ea"/>
              <a:cs typeface="+mn-cs"/>
            </a:rPr>
            <a:t>5</a:t>
          </a:r>
          <a:r>
            <a:rPr lang="ja-JP" altLang="ja-JP" sz="1300" b="0" i="0" baseline="0">
              <a:solidFill>
                <a:schemeClr val="dk1"/>
              </a:solidFill>
              <a:effectLst/>
              <a:latin typeface="+mn-lt"/>
              <a:ea typeface="+mn-ea"/>
              <a:cs typeface="+mn-cs"/>
            </a:rPr>
            <a:t>年度末</a:t>
          </a:r>
          <a:r>
            <a:rPr lang="ja-JP" altLang="ja-JP" sz="1300" b="0" i="0" baseline="0">
              <a:solidFill>
                <a:sysClr val="windowText" lastClr="000000"/>
              </a:solidFill>
              <a:effectLst/>
              <a:latin typeface="+mn-lt"/>
              <a:ea typeface="+mn-ea"/>
              <a:cs typeface="+mn-cs"/>
            </a:rPr>
            <a:t>3</a:t>
          </a:r>
          <a:r>
            <a:rPr lang="en-US" altLang="ja-JP" sz="1300" b="0" i="0" baseline="0">
              <a:solidFill>
                <a:sysClr val="windowText" lastClr="000000"/>
              </a:solidFill>
              <a:effectLst/>
              <a:latin typeface="+mn-lt"/>
              <a:ea typeface="+mn-ea"/>
              <a:cs typeface="+mn-cs"/>
            </a:rPr>
            <a:t>3.5</a:t>
          </a:r>
          <a:r>
            <a:rPr lang="ja-JP" altLang="ja-JP" sz="1300" b="0" i="0" baseline="0">
              <a:solidFill>
                <a:sysClr val="windowText" lastClr="000000"/>
              </a:solidFill>
              <a:effectLst/>
              <a:latin typeface="+mn-lt"/>
              <a:ea typeface="+mn-ea"/>
              <a:cs typeface="+mn-cs"/>
            </a:rPr>
            <a:t>％</a:t>
          </a:r>
          <a:r>
            <a:rPr lang="ja-JP" altLang="ja-JP" sz="1300" b="0" i="0" baseline="0">
              <a:solidFill>
                <a:schemeClr val="dk1"/>
              </a:solidFill>
              <a:effectLst/>
              <a:latin typeface="+mn-lt"/>
              <a:ea typeface="+mn-ea"/>
              <a:cs typeface="+mn-cs"/>
            </a:rPr>
            <a:t>）に加え</a:t>
          </a:r>
          <a:r>
            <a:rPr lang="ja-JP" altLang="en-US" sz="1300" b="0" i="0" baseline="0">
              <a:solidFill>
                <a:schemeClr val="dk1"/>
              </a:solidFill>
              <a:effectLst/>
              <a:latin typeface="+mn-lt"/>
              <a:ea typeface="+mn-ea"/>
              <a:cs typeface="+mn-cs"/>
            </a:rPr>
            <a:t>、</a:t>
          </a:r>
          <a:r>
            <a:rPr lang="ja-JP" altLang="ja-JP" sz="1300" b="0" i="0" baseline="0">
              <a:solidFill>
                <a:schemeClr val="dk1"/>
              </a:solidFill>
              <a:effectLst/>
              <a:latin typeface="+mn-lt"/>
              <a:ea typeface="+mn-ea"/>
              <a:cs typeface="+mn-cs"/>
            </a:rPr>
            <a:t>景気低迷による</a:t>
          </a:r>
          <a:r>
            <a:rPr lang="ja-JP" altLang="en-US" sz="1300" b="0" i="0" baseline="0">
              <a:solidFill>
                <a:schemeClr val="dk1"/>
              </a:solidFill>
              <a:effectLst/>
              <a:latin typeface="+mn-lt"/>
              <a:ea typeface="+mn-ea"/>
              <a:cs typeface="+mn-cs"/>
            </a:rPr>
            <a:t>法人市民</a:t>
          </a:r>
          <a:r>
            <a:rPr lang="ja-JP" altLang="ja-JP" sz="1300" b="0" i="0" baseline="0">
              <a:solidFill>
                <a:schemeClr val="dk1"/>
              </a:solidFill>
              <a:effectLst/>
              <a:latin typeface="+mn-lt"/>
              <a:ea typeface="+mn-ea"/>
              <a:cs typeface="+mn-cs"/>
            </a:rPr>
            <a:t>税の減収等により依然として財政基盤が弱く、類似団体平均を大きく下回っている。</a:t>
          </a:r>
          <a:endParaRPr lang="ja-JP" altLang="ja-JP" sz="1300">
            <a:effectLst/>
          </a:endParaRPr>
        </a:p>
        <a:p>
          <a:pPr rtl="0" eaLnBrk="1" fontAlgn="auto" latinLnBrk="0" hangingPunct="1"/>
          <a:r>
            <a:rPr lang="ja-JP" altLang="ja-JP" sz="1300" b="0" i="0" baseline="0">
              <a:solidFill>
                <a:schemeClr val="tx1"/>
              </a:solidFill>
              <a:effectLst/>
              <a:latin typeface="+mn-lt"/>
              <a:ea typeface="+mn-ea"/>
              <a:cs typeface="+mn-cs"/>
            </a:rPr>
            <a:t>今後は、湯沢市総合振興計画に従い、活力あるまちづくりを展開しつつ行政の効率化に努めることにより財政基盤の強化を図る。</a:t>
          </a:r>
          <a:endParaRPr lang="ja-JP" altLang="ja-JP" sz="1300">
            <a:solidFill>
              <a:schemeClr val="tx1"/>
            </a:solidFill>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78317</xdr:rowOff>
    </xdr:from>
    <xdr:to>
      <xdr:col>7</xdr:col>
      <xdr:colOff>152400</xdr:colOff>
      <xdr:row>45</xdr:row>
      <xdr:rowOff>127705</xdr:rowOff>
    </xdr:to>
    <xdr:cxnSp macro="">
      <xdr:nvCxnSpPr>
        <xdr:cNvPr id="63" name="直線コネクタ 62"/>
        <xdr:cNvCxnSpPr/>
      </xdr:nvCxnSpPr>
      <xdr:spPr>
        <a:xfrm flipV="1">
          <a:off x="4953000" y="6421967"/>
          <a:ext cx="0" cy="1420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99782</xdr:rowOff>
    </xdr:from>
    <xdr:ext cx="762000" cy="259045"/>
    <xdr:sp macro="" textlink="">
      <xdr:nvSpPr>
        <xdr:cNvPr id="64" name="財政力最小値テキスト"/>
        <xdr:cNvSpPr txBox="1"/>
      </xdr:nvSpPr>
      <xdr:spPr>
        <a:xfrm>
          <a:off x="5041900" y="78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45</xdr:row>
      <xdr:rowOff>127705</xdr:rowOff>
    </xdr:from>
    <xdr:to>
      <xdr:col>7</xdr:col>
      <xdr:colOff>241300</xdr:colOff>
      <xdr:row>45</xdr:row>
      <xdr:rowOff>127705</xdr:rowOff>
    </xdr:to>
    <xdr:cxnSp macro="">
      <xdr:nvCxnSpPr>
        <xdr:cNvPr id="65" name="直線コネクタ 64"/>
        <xdr:cNvCxnSpPr/>
      </xdr:nvCxnSpPr>
      <xdr:spPr>
        <a:xfrm>
          <a:off x="4864100" y="784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164694</xdr:rowOff>
    </xdr:from>
    <xdr:ext cx="762000" cy="259045"/>
    <xdr:sp macro="" textlink="">
      <xdr:nvSpPr>
        <xdr:cNvPr id="66" name="財政力最大値テキスト"/>
        <xdr:cNvSpPr txBox="1"/>
      </xdr:nvSpPr>
      <xdr:spPr>
        <a:xfrm>
          <a:off x="5041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a:t>
          </a:r>
          <a:endParaRPr kumimoji="1" lang="ja-JP" altLang="en-US" sz="1000" b="1">
            <a:latin typeface="ＭＳ Ｐゴシック"/>
          </a:endParaRPr>
        </a:p>
      </xdr:txBody>
    </xdr:sp>
    <xdr:clientData/>
  </xdr:oneCellAnchor>
  <xdr:twoCellAnchor>
    <xdr:from>
      <xdr:col>7</xdr:col>
      <xdr:colOff>63500</xdr:colOff>
      <xdr:row>37</xdr:row>
      <xdr:rowOff>78317</xdr:rowOff>
    </xdr:from>
    <xdr:to>
      <xdr:col>7</xdr:col>
      <xdr:colOff>241300</xdr:colOff>
      <xdr:row>37</xdr:row>
      <xdr:rowOff>78317</xdr:rowOff>
    </xdr:to>
    <xdr:cxnSp macro="">
      <xdr:nvCxnSpPr>
        <xdr:cNvPr id="67" name="直線コネクタ 66"/>
        <xdr:cNvCxnSpPr/>
      </xdr:nvCxnSpPr>
      <xdr:spPr>
        <a:xfrm>
          <a:off x="4864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74083</xdr:rowOff>
    </xdr:from>
    <xdr:to>
      <xdr:col>7</xdr:col>
      <xdr:colOff>152400</xdr:colOff>
      <xdr:row>45</xdr:row>
      <xdr:rowOff>87489</xdr:rowOff>
    </xdr:to>
    <xdr:cxnSp macro="">
      <xdr:nvCxnSpPr>
        <xdr:cNvPr id="68" name="直線コネクタ 67"/>
        <xdr:cNvCxnSpPr/>
      </xdr:nvCxnSpPr>
      <xdr:spPr>
        <a:xfrm>
          <a:off x="4114800" y="7789333"/>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71560</xdr:rowOff>
    </xdr:from>
    <xdr:ext cx="762000" cy="259045"/>
    <xdr:sp macro="" textlink="">
      <xdr:nvSpPr>
        <xdr:cNvPr id="69" name="財政力平均値テキスト"/>
        <xdr:cNvSpPr txBox="1"/>
      </xdr:nvSpPr>
      <xdr:spPr>
        <a:xfrm>
          <a:off x="5041900" y="71010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70" name="フローチャート : 判断 69"/>
        <xdr:cNvSpPr/>
      </xdr:nvSpPr>
      <xdr:spPr>
        <a:xfrm>
          <a:off x="49022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60678</xdr:rowOff>
    </xdr:from>
    <xdr:to>
      <xdr:col>6</xdr:col>
      <xdr:colOff>0</xdr:colOff>
      <xdr:row>45</xdr:row>
      <xdr:rowOff>74083</xdr:rowOff>
    </xdr:to>
    <xdr:cxnSp macro="">
      <xdr:nvCxnSpPr>
        <xdr:cNvPr id="71" name="直線コネクタ 70"/>
        <xdr:cNvCxnSpPr/>
      </xdr:nvCxnSpPr>
      <xdr:spPr>
        <a:xfrm>
          <a:off x="3225800" y="777592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55033</xdr:rowOff>
    </xdr:from>
    <xdr:to>
      <xdr:col>6</xdr:col>
      <xdr:colOff>50800</xdr:colOff>
      <xdr:row>42</xdr:row>
      <xdr:rowOff>156633</xdr:rowOff>
    </xdr:to>
    <xdr:sp macro="" textlink="">
      <xdr:nvSpPr>
        <xdr:cNvPr id="72" name="フローチャート : 判断 71"/>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166810</xdr:rowOff>
    </xdr:from>
    <xdr:ext cx="736600" cy="259045"/>
    <xdr:sp macro="" textlink="">
      <xdr:nvSpPr>
        <xdr:cNvPr id="73" name="テキスト ボックス 72"/>
        <xdr:cNvSpPr txBox="1"/>
      </xdr:nvSpPr>
      <xdr:spPr>
        <a:xfrm>
          <a:off x="3733800" y="70248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33867</xdr:rowOff>
    </xdr:from>
    <xdr:to>
      <xdr:col>4</xdr:col>
      <xdr:colOff>482600</xdr:colOff>
      <xdr:row>45</xdr:row>
      <xdr:rowOff>60678</xdr:rowOff>
    </xdr:to>
    <xdr:cxnSp macro="">
      <xdr:nvCxnSpPr>
        <xdr:cNvPr id="74" name="直線コネクタ 73"/>
        <xdr:cNvCxnSpPr/>
      </xdr:nvCxnSpPr>
      <xdr:spPr>
        <a:xfrm>
          <a:off x="2336800" y="7749117"/>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1411</xdr:rowOff>
    </xdr:from>
    <xdr:to>
      <xdr:col>4</xdr:col>
      <xdr:colOff>533400</xdr:colOff>
      <xdr:row>42</xdr:row>
      <xdr:rowOff>103011</xdr:rowOff>
    </xdr:to>
    <xdr:sp macro="" textlink="">
      <xdr:nvSpPr>
        <xdr:cNvPr id="75" name="フローチャート : 判断 74"/>
        <xdr:cNvSpPr/>
      </xdr:nvSpPr>
      <xdr:spPr>
        <a:xfrm>
          <a:off x="3175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113188</xdr:rowOff>
    </xdr:from>
    <xdr:ext cx="762000" cy="259045"/>
    <xdr:sp macro="" textlink="">
      <xdr:nvSpPr>
        <xdr:cNvPr id="76" name="テキスト ボックス 75"/>
        <xdr:cNvSpPr txBox="1"/>
      </xdr:nvSpPr>
      <xdr:spPr>
        <a:xfrm>
          <a:off x="2844800" y="6971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0.70</a:t>
          </a:r>
          <a:endParaRPr kumimoji="1" lang="ja-JP" altLang="en-US" sz="1000" b="1">
            <a:solidFill>
              <a:srgbClr val="000080"/>
            </a:solidFill>
            <a:latin typeface="ＭＳ Ｐゴシック"/>
          </a:endParaRPr>
        </a:p>
      </xdr:txBody>
    </xdr:sp>
    <xdr:clientData/>
  </xdr:oneCellAnchor>
  <xdr:twoCellAnchor>
    <xdr:from>
      <xdr:col>2</xdr:col>
      <xdr:colOff>76200</xdr:colOff>
      <xdr:row>45</xdr:row>
      <xdr:rowOff>7055</xdr:rowOff>
    </xdr:from>
    <xdr:to>
      <xdr:col>3</xdr:col>
      <xdr:colOff>279400</xdr:colOff>
      <xdr:row>45</xdr:row>
      <xdr:rowOff>33867</xdr:rowOff>
    </xdr:to>
    <xdr:cxnSp macro="">
      <xdr:nvCxnSpPr>
        <xdr:cNvPr id="77" name="直線コネクタ 76"/>
        <xdr:cNvCxnSpPr/>
      </xdr:nvCxnSpPr>
      <xdr:spPr>
        <a:xfrm>
          <a:off x="1447800" y="7722305"/>
          <a:ext cx="889000" cy="26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4233</xdr:rowOff>
    </xdr:from>
    <xdr:to>
      <xdr:col>3</xdr:col>
      <xdr:colOff>330200</xdr:colOff>
      <xdr:row>43</xdr:row>
      <xdr:rowOff>105833</xdr:rowOff>
    </xdr:to>
    <xdr:sp macro="" textlink="">
      <xdr:nvSpPr>
        <xdr:cNvPr id="78" name="フローチャート : 判断 77"/>
        <xdr:cNvSpPr/>
      </xdr:nvSpPr>
      <xdr:spPr>
        <a:xfrm>
          <a:off x="2286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116010</xdr:rowOff>
    </xdr:from>
    <xdr:ext cx="762000" cy="259045"/>
    <xdr:sp macro="" textlink="">
      <xdr:nvSpPr>
        <xdr:cNvPr id="79" name="テキスト ボックス 78"/>
        <xdr:cNvSpPr txBox="1"/>
      </xdr:nvSpPr>
      <xdr:spPr>
        <a:xfrm>
          <a:off x="1955800" y="7145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68439</xdr:rowOff>
    </xdr:from>
    <xdr:to>
      <xdr:col>2</xdr:col>
      <xdr:colOff>127000</xdr:colOff>
      <xdr:row>42</xdr:row>
      <xdr:rowOff>170039</xdr:rowOff>
    </xdr:to>
    <xdr:sp macro="" textlink="">
      <xdr:nvSpPr>
        <xdr:cNvPr id="80" name="フローチャート : 判断 79"/>
        <xdr:cNvSpPr/>
      </xdr:nvSpPr>
      <xdr:spPr>
        <a:xfrm>
          <a:off x="1397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8766</xdr:rowOff>
    </xdr:from>
    <xdr:ext cx="762000" cy="259045"/>
    <xdr:sp macro="" textlink="">
      <xdr:nvSpPr>
        <xdr:cNvPr id="81" name="テキスト ボックス 80"/>
        <xdr:cNvSpPr txBox="1"/>
      </xdr:nvSpPr>
      <xdr:spPr>
        <a:xfrm>
          <a:off x="1066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45</xdr:row>
      <xdr:rowOff>36689</xdr:rowOff>
    </xdr:from>
    <xdr:to>
      <xdr:col>7</xdr:col>
      <xdr:colOff>203200</xdr:colOff>
      <xdr:row>45</xdr:row>
      <xdr:rowOff>138289</xdr:rowOff>
    </xdr:to>
    <xdr:sp macro="" textlink="">
      <xdr:nvSpPr>
        <xdr:cNvPr id="87" name="円/楕円 86"/>
        <xdr:cNvSpPr/>
      </xdr:nvSpPr>
      <xdr:spPr>
        <a:xfrm>
          <a:off x="4902200" y="77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104016</xdr:rowOff>
    </xdr:from>
    <xdr:ext cx="762000" cy="259045"/>
    <xdr:sp macro="" textlink="">
      <xdr:nvSpPr>
        <xdr:cNvPr id="88" name="財政力該当値テキスト"/>
        <xdr:cNvSpPr txBox="1"/>
      </xdr:nvSpPr>
      <xdr:spPr>
        <a:xfrm>
          <a:off x="5041900" y="7647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5</xdr:col>
      <xdr:colOff>635000</xdr:colOff>
      <xdr:row>45</xdr:row>
      <xdr:rowOff>23283</xdr:rowOff>
    </xdr:from>
    <xdr:to>
      <xdr:col>6</xdr:col>
      <xdr:colOff>50800</xdr:colOff>
      <xdr:row>45</xdr:row>
      <xdr:rowOff>124883</xdr:rowOff>
    </xdr:to>
    <xdr:sp macro="" textlink="">
      <xdr:nvSpPr>
        <xdr:cNvPr id="89" name="円/楕円 88"/>
        <xdr:cNvSpPr/>
      </xdr:nvSpPr>
      <xdr:spPr>
        <a:xfrm>
          <a:off x="4064000" y="7738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109660</xdr:rowOff>
    </xdr:from>
    <xdr:ext cx="736600" cy="259045"/>
    <xdr:sp macro="" textlink="">
      <xdr:nvSpPr>
        <xdr:cNvPr id="90" name="テキスト ボックス 89"/>
        <xdr:cNvSpPr txBox="1"/>
      </xdr:nvSpPr>
      <xdr:spPr>
        <a:xfrm>
          <a:off x="3733800" y="78249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4</xdr:col>
      <xdr:colOff>431800</xdr:colOff>
      <xdr:row>45</xdr:row>
      <xdr:rowOff>9878</xdr:rowOff>
    </xdr:from>
    <xdr:to>
      <xdr:col>4</xdr:col>
      <xdr:colOff>533400</xdr:colOff>
      <xdr:row>45</xdr:row>
      <xdr:rowOff>111478</xdr:rowOff>
    </xdr:to>
    <xdr:sp macro="" textlink="">
      <xdr:nvSpPr>
        <xdr:cNvPr id="91" name="円/楕円 90"/>
        <xdr:cNvSpPr/>
      </xdr:nvSpPr>
      <xdr:spPr>
        <a:xfrm>
          <a:off x="3175000" y="772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96255</xdr:rowOff>
    </xdr:from>
    <xdr:ext cx="762000" cy="259045"/>
    <xdr:sp macro="" textlink="">
      <xdr:nvSpPr>
        <xdr:cNvPr id="92" name="テキスト ボックス 91"/>
        <xdr:cNvSpPr txBox="1"/>
      </xdr:nvSpPr>
      <xdr:spPr>
        <a:xfrm>
          <a:off x="2844800" y="781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154517</xdr:rowOff>
    </xdr:from>
    <xdr:to>
      <xdr:col>3</xdr:col>
      <xdr:colOff>330200</xdr:colOff>
      <xdr:row>45</xdr:row>
      <xdr:rowOff>84667</xdr:rowOff>
    </xdr:to>
    <xdr:sp macro="" textlink="">
      <xdr:nvSpPr>
        <xdr:cNvPr id="93" name="円/楕円 92"/>
        <xdr:cNvSpPr/>
      </xdr:nvSpPr>
      <xdr:spPr>
        <a:xfrm>
          <a:off x="2286000" y="7698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69444</xdr:rowOff>
    </xdr:from>
    <xdr:ext cx="762000" cy="259045"/>
    <xdr:sp macro="" textlink="">
      <xdr:nvSpPr>
        <xdr:cNvPr id="94" name="テキスト ボックス 93"/>
        <xdr:cNvSpPr txBox="1"/>
      </xdr:nvSpPr>
      <xdr:spPr>
        <a:xfrm>
          <a:off x="1955800" y="7784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127705</xdr:rowOff>
    </xdr:from>
    <xdr:to>
      <xdr:col>2</xdr:col>
      <xdr:colOff>127000</xdr:colOff>
      <xdr:row>45</xdr:row>
      <xdr:rowOff>57855</xdr:rowOff>
    </xdr:to>
    <xdr:sp macro="" textlink="">
      <xdr:nvSpPr>
        <xdr:cNvPr id="95" name="円/楕円 94"/>
        <xdr:cNvSpPr/>
      </xdr:nvSpPr>
      <xdr:spPr>
        <a:xfrm>
          <a:off x="1397000" y="767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42632</xdr:rowOff>
    </xdr:from>
    <xdr:ext cx="762000" cy="259045"/>
    <xdr:sp macro="" textlink="">
      <xdr:nvSpPr>
        <xdr:cNvPr id="96" name="テキスト ボックス 95"/>
        <xdr:cNvSpPr txBox="1"/>
      </xdr:nvSpPr>
      <xdr:spPr>
        <a:xfrm>
          <a:off x="1066800" y="7757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公債費</a:t>
          </a:r>
          <a:r>
            <a:rPr lang="ja-JP" altLang="en-US" sz="1300" b="0" i="0" baseline="0">
              <a:solidFill>
                <a:schemeClr val="dk1"/>
              </a:solidFill>
              <a:effectLst/>
              <a:latin typeface="+mn-lt"/>
              <a:ea typeface="+mn-ea"/>
              <a:cs typeface="+mn-cs"/>
            </a:rPr>
            <a:t>は前年度比で減少したものの、依然として類似団体平均を上回っており、維持補修費及び繰出金の増加より、総体で</a:t>
          </a:r>
          <a:r>
            <a:rPr lang="ja-JP" altLang="ja-JP" sz="1300" b="0" i="0" baseline="0">
              <a:solidFill>
                <a:schemeClr val="dk1"/>
              </a:solidFill>
              <a:effectLst/>
              <a:latin typeface="+mn-lt"/>
              <a:ea typeface="+mn-ea"/>
              <a:cs typeface="+mn-cs"/>
            </a:rPr>
            <a:t>類似団体平均を上回っている。</a:t>
          </a:r>
          <a:endParaRPr lang="ja-JP" altLang="ja-JP" sz="1300">
            <a:effectLst/>
          </a:endParaRPr>
        </a:p>
        <a:p>
          <a:pPr rtl="0"/>
          <a:r>
            <a:rPr lang="ja-JP" altLang="ja-JP" sz="1300" b="0" i="0" baseline="0">
              <a:solidFill>
                <a:schemeClr val="tx1"/>
              </a:solidFill>
              <a:effectLst/>
              <a:latin typeface="+mn-lt"/>
              <a:ea typeface="+mn-ea"/>
              <a:cs typeface="+mn-cs"/>
            </a:rPr>
            <a:t>今後も大型建設事業</a:t>
          </a:r>
          <a:r>
            <a:rPr lang="ja-JP" altLang="en-US" sz="1300" b="0" i="0" baseline="0">
              <a:solidFill>
                <a:schemeClr val="tx1"/>
              </a:solidFill>
              <a:effectLst/>
              <a:latin typeface="+mn-lt"/>
              <a:ea typeface="+mn-ea"/>
              <a:cs typeface="+mn-cs"/>
            </a:rPr>
            <a:t>が継続する</a:t>
          </a:r>
          <a:r>
            <a:rPr lang="ja-JP" altLang="ja-JP" sz="1300" b="0" i="0" baseline="0">
              <a:solidFill>
                <a:schemeClr val="tx1"/>
              </a:solidFill>
              <a:effectLst/>
              <a:latin typeface="+mn-lt"/>
              <a:ea typeface="+mn-ea"/>
              <a:cs typeface="+mn-cs"/>
            </a:rPr>
            <a:t>ことから公債費の大幅な抑制は見込めないため、第２次定員管理計画に掲げた、退職者の３分の１補充による人件費の削減及び行財政改革への取組みを通じて義務的経費の削減に努める。</a:t>
          </a:r>
          <a:endParaRPr lang="ja-JP" altLang="ja-JP" sz="1300">
            <a:solidFill>
              <a:schemeClr val="tx1"/>
            </a:solidFill>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30480</xdr:rowOff>
    </xdr:from>
    <xdr:to>
      <xdr:col>7</xdr:col>
      <xdr:colOff>152400</xdr:colOff>
      <xdr:row>67</xdr:row>
      <xdr:rowOff>47837</xdr:rowOff>
    </xdr:to>
    <xdr:cxnSp macro="">
      <xdr:nvCxnSpPr>
        <xdr:cNvPr id="126" name="直線コネクタ 125"/>
        <xdr:cNvCxnSpPr/>
      </xdr:nvCxnSpPr>
      <xdr:spPr>
        <a:xfrm flipV="1">
          <a:off x="4953000" y="9974580"/>
          <a:ext cx="0" cy="15604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19914</xdr:rowOff>
    </xdr:from>
    <xdr:ext cx="762000" cy="259045"/>
    <xdr:sp macro="" textlink="">
      <xdr:nvSpPr>
        <xdr:cNvPr id="127" name="財政構造の弾力性最小値テキスト"/>
        <xdr:cNvSpPr txBox="1"/>
      </xdr:nvSpPr>
      <xdr:spPr>
        <a:xfrm>
          <a:off x="5041900" y="11507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94.2</a:t>
          </a:r>
          <a:endParaRPr kumimoji="1" lang="ja-JP" altLang="en-US" sz="1000" b="1">
            <a:latin typeface="ＭＳ Ｐゴシック"/>
          </a:endParaRPr>
        </a:p>
      </xdr:txBody>
    </xdr:sp>
    <xdr:clientData/>
  </xdr:oneCellAnchor>
  <xdr:twoCellAnchor>
    <xdr:from>
      <xdr:col>7</xdr:col>
      <xdr:colOff>63500</xdr:colOff>
      <xdr:row>67</xdr:row>
      <xdr:rowOff>47837</xdr:rowOff>
    </xdr:from>
    <xdr:to>
      <xdr:col>7</xdr:col>
      <xdr:colOff>241300</xdr:colOff>
      <xdr:row>67</xdr:row>
      <xdr:rowOff>47837</xdr:rowOff>
    </xdr:to>
    <xdr:cxnSp macro="">
      <xdr:nvCxnSpPr>
        <xdr:cNvPr id="128" name="直線コネクタ 127"/>
        <xdr:cNvCxnSpPr/>
      </xdr:nvCxnSpPr>
      <xdr:spPr>
        <a:xfrm>
          <a:off x="4864100" y="11534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116857</xdr:rowOff>
    </xdr:from>
    <xdr:ext cx="762000" cy="259045"/>
    <xdr:sp macro="" textlink="">
      <xdr:nvSpPr>
        <xdr:cNvPr id="129" name="財政構造の弾力性最大値テキスト"/>
        <xdr:cNvSpPr txBox="1"/>
      </xdr:nvSpPr>
      <xdr:spPr>
        <a:xfrm>
          <a:off x="50419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a:t>
          </a:r>
          <a:endParaRPr kumimoji="1" lang="ja-JP" altLang="en-US" sz="1000" b="1">
            <a:latin typeface="ＭＳ Ｐゴシック"/>
          </a:endParaRPr>
        </a:p>
      </xdr:txBody>
    </xdr:sp>
    <xdr:clientData/>
  </xdr:oneCellAnchor>
  <xdr:twoCellAnchor>
    <xdr:from>
      <xdr:col>7</xdr:col>
      <xdr:colOff>63500</xdr:colOff>
      <xdr:row>58</xdr:row>
      <xdr:rowOff>30480</xdr:rowOff>
    </xdr:from>
    <xdr:to>
      <xdr:col>7</xdr:col>
      <xdr:colOff>241300</xdr:colOff>
      <xdr:row>58</xdr:row>
      <xdr:rowOff>30480</xdr:rowOff>
    </xdr:to>
    <xdr:cxnSp macro="">
      <xdr:nvCxnSpPr>
        <xdr:cNvPr id="130" name="直線コネクタ 129"/>
        <xdr:cNvCxnSpPr/>
      </xdr:nvCxnSpPr>
      <xdr:spPr>
        <a:xfrm>
          <a:off x="4864100" y="997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55456</xdr:rowOff>
    </xdr:from>
    <xdr:to>
      <xdr:col>7</xdr:col>
      <xdr:colOff>152400</xdr:colOff>
      <xdr:row>64</xdr:row>
      <xdr:rowOff>79587</xdr:rowOff>
    </xdr:to>
    <xdr:cxnSp macro="">
      <xdr:nvCxnSpPr>
        <xdr:cNvPr id="131" name="直線コネクタ 130"/>
        <xdr:cNvCxnSpPr/>
      </xdr:nvCxnSpPr>
      <xdr:spPr>
        <a:xfrm flipV="1">
          <a:off x="4114800" y="11028256"/>
          <a:ext cx="8382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88071</xdr:rowOff>
    </xdr:from>
    <xdr:ext cx="762000" cy="259045"/>
    <xdr:sp macro="" textlink="">
      <xdr:nvSpPr>
        <xdr:cNvPr id="132" name="財政構造の弾力性平均値テキスト"/>
        <xdr:cNvSpPr txBox="1"/>
      </xdr:nvSpPr>
      <xdr:spPr>
        <a:xfrm>
          <a:off x="5041900" y="107179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71544</xdr:rowOff>
    </xdr:from>
    <xdr:to>
      <xdr:col>7</xdr:col>
      <xdr:colOff>203200</xdr:colOff>
      <xdr:row>64</xdr:row>
      <xdr:rowOff>1694</xdr:rowOff>
    </xdr:to>
    <xdr:sp macro="" textlink="">
      <xdr:nvSpPr>
        <xdr:cNvPr id="133" name="フローチャート : 判断 132"/>
        <xdr:cNvSpPr/>
      </xdr:nvSpPr>
      <xdr:spPr>
        <a:xfrm>
          <a:off x="49022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79587</xdr:rowOff>
    </xdr:from>
    <xdr:to>
      <xdr:col>6</xdr:col>
      <xdr:colOff>0</xdr:colOff>
      <xdr:row>64</xdr:row>
      <xdr:rowOff>135890</xdr:rowOff>
    </xdr:to>
    <xdr:cxnSp macro="">
      <xdr:nvCxnSpPr>
        <xdr:cNvPr id="134" name="直線コネクタ 133"/>
        <xdr:cNvCxnSpPr/>
      </xdr:nvCxnSpPr>
      <xdr:spPr>
        <a:xfrm flipV="1">
          <a:off x="3225800" y="11052387"/>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135890</xdr:rowOff>
    </xdr:from>
    <xdr:to>
      <xdr:col>6</xdr:col>
      <xdr:colOff>50800</xdr:colOff>
      <xdr:row>64</xdr:row>
      <xdr:rowOff>66040</xdr:rowOff>
    </xdr:to>
    <xdr:sp macro="" textlink="">
      <xdr:nvSpPr>
        <xdr:cNvPr id="135" name="フローチャート : 判断 134"/>
        <xdr:cNvSpPr/>
      </xdr:nvSpPr>
      <xdr:spPr>
        <a:xfrm>
          <a:off x="4064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76217</xdr:rowOff>
    </xdr:from>
    <xdr:ext cx="736600" cy="259045"/>
    <xdr:sp macro="" textlink="">
      <xdr:nvSpPr>
        <xdr:cNvPr id="136" name="テキスト ボックス 135"/>
        <xdr:cNvSpPr txBox="1"/>
      </xdr:nvSpPr>
      <xdr:spPr>
        <a:xfrm>
          <a:off x="3733800" y="1070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15240</xdr:rowOff>
    </xdr:from>
    <xdr:to>
      <xdr:col>4</xdr:col>
      <xdr:colOff>482600</xdr:colOff>
      <xdr:row>64</xdr:row>
      <xdr:rowOff>135890</xdr:rowOff>
    </xdr:to>
    <xdr:cxnSp macro="">
      <xdr:nvCxnSpPr>
        <xdr:cNvPr id="137" name="直線コネクタ 136"/>
        <xdr:cNvCxnSpPr/>
      </xdr:nvCxnSpPr>
      <xdr:spPr>
        <a:xfrm>
          <a:off x="2336800" y="10988040"/>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79587</xdr:rowOff>
    </xdr:from>
    <xdr:to>
      <xdr:col>4</xdr:col>
      <xdr:colOff>533400</xdr:colOff>
      <xdr:row>64</xdr:row>
      <xdr:rowOff>9737</xdr:rowOff>
    </xdr:to>
    <xdr:sp macro="" textlink="">
      <xdr:nvSpPr>
        <xdr:cNvPr id="138" name="フローチャート : 判断 137"/>
        <xdr:cNvSpPr/>
      </xdr:nvSpPr>
      <xdr:spPr>
        <a:xfrm>
          <a:off x="3175000" y="1088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19914</xdr:rowOff>
    </xdr:from>
    <xdr:ext cx="762000" cy="259045"/>
    <xdr:sp macro="" textlink="">
      <xdr:nvSpPr>
        <xdr:cNvPr id="139" name="テキスト ボックス 138"/>
        <xdr:cNvSpPr txBox="1"/>
      </xdr:nvSpPr>
      <xdr:spPr>
        <a:xfrm>
          <a:off x="2844800" y="10649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15240</xdr:rowOff>
    </xdr:from>
    <xdr:to>
      <xdr:col>3</xdr:col>
      <xdr:colOff>279400</xdr:colOff>
      <xdr:row>66</xdr:row>
      <xdr:rowOff>50377</xdr:rowOff>
    </xdr:to>
    <xdr:cxnSp macro="">
      <xdr:nvCxnSpPr>
        <xdr:cNvPr id="140" name="直線コネクタ 139"/>
        <xdr:cNvCxnSpPr/>
      </xdr:nvCxnSpPr>
      <xdr:spPr>
        <a:xfrm flipV="1">
          <a:off x="1447800" y="10988040"/>
          <a:ext cx="889000" cy="3780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57996</xdr:rowOff>
    </xdr:from>
    <xdr:to>
      <xdr:col>3</xdr:col>
      <xdr:colOff>330200</xdr:colOff>
      <xdr:row>62</xdr:row>
      <xdr:rowOff>159596</xdr:rowOff>
    </xdr:to>
    <xdr:sp macro="" textlink="">
      <xdr:nvSpPr>
        <xdr:cNvPr id="141" name="フローチャート : 判断 140"/>
        <xdr:cNvSpPr/>
      </xdr:nvSpPr>
      <xdr:spPr>
        <a:xfrm>
          <a:off x="2286000" y="1068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169773</xdr:rowOff>
    </xdr:from>
    <xdr:ext cx="762000" cy="259045"/>
    <xdr:sp macro="" textlink="">
      <xdr:nvSpPr>
        <xdr:cNvPr id="142" name="テキスト ボックス 141"/>
        <xdr:cNvSpPr txBox="1"/>
      </xdr:nvSpPr>
      <xdr:spPr>
        <a:xfrm>
          <a:off x="1955800" y="1045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20744</xdr:rowOff>
    </xdr:from>
    <xdr:to>
      <xdr:col>2</xdr:col>
      <xdr:colOff>127000</xdr:colOff>
      <xdr:row>64</xdr:row>
      <xdr:rowOff>122344</xdr:rowOff>
    </xdr:to>
    <xdr:sp macro="" textlink="">
      <xdr:nvSpPr>
        <xdr:cNvPr id="143" name="フローチャート : 判断 142"/>
        <xdr:cNvSpPr/>
      </xdr:nvSpPr>
      <xdr:spPr>
        <a:xfrm>
          <a:off x="1397000" y="10993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132521</xdr:rowOff>
    </xdr:from>
    <xdr:ext cx="762000" cy="259045"/>
    <xdr:sp macro="" textlink="">
      <xdr:nvSpPr>
        <xdr:cNvPr id="144" name="テキスト ボックス 143"/>
        <xdr:cNvSpPr txBox="1"/>
      </xdr:nvSpPr>
      <xdr:spPr>
        <a:xfrm>
          <a:off x="1066800" y="10762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4656</xdr:rowOff>
    </xdr:from>
    <xdr:to>
      <xdr:col>7</xdr:col>
      <xdr:colOff>203200</xdr:colOff>
      <xdr:row>64</xdr:row>
      <xdr:rowOff>106256</xdr:rowOff>
    </xdr:to>
    <xdr:sp macro="" textlink="">
      <xdr:nvSpPr>
        <xdr:cNvPr id="150" name="円/楕円 149"/>
        <xdr:cNvSpPr/>
      </xdr:nvSpPr>
      <xdr:spPr>
        <a:xfrm>
          <a:off x="4902200" y="1097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148183</xdr:rowOff>
    </xdr:from>
    <xdr:ext cx="762000" cy="259045"/>
    <xdr:sp macro="" textlink="">
      <xdr:nvSpPr>
        <xdr:cNvPr id="151" name="財政構造の弾力性該当値テキスト"/>
        <xdr:cNvSpPr txBox="1"/>
      </xdr:nvSpPr>
      <xdr:spPr>
        <a:xfrm>
          <a:off x="5041900" y="1094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28787</xdr:rowOff>
    </xdr:from>
    <xdr:to>
      <xdr:col>6</xdr:col>
      <xdr:colOff>50800</xdr:colOff>
      <xdr:row>64</xdr:row>
      <xdr:rowOff>130387</xdr:rowOff>
    </xdr:to>
    <xdr:sp macro="" textlink="">
      <xdr:nvSpPr>
        <xdr:cNvPr id="152" name="円/楕円 151"/>
        <xdr:cNvSpPr/>
      </xdr:nvSpPr>
      <xdr:spPr>
        <a:xfrm>
          <a:off x="4064000" y="1100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115164</xdr:rowOff>
    </xdr:from>
    <xdr:ext cx="736600" cy="259045"/>
    <xdr:sp macro="" textlink="">
      <xdr:nvSpPr>
        <xdr:cNvPr id="153" name="テキスト ボックス 152"/>
        <xdr:cNvSpPr txBox="1"/>
      </xdr:nvSpPr>
      <xdr:spPr>
        <a:xfrm>
          <a:off x="3733800" y="110879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85090</xdr:rowOff>
    </xdr:from>
    <xdr:to>
      <xdr:col>4</xdr:col>
      <xdr:colOff>533400</xdr:colOff>
      <xdr:row>65</xdr:row>
      <xdr:rowOff>15240</xdr:rowOff>
    </xdr:to>
    <xdr:sp macro="" textlink="">
      <xdr:nvSpPr>
        <xdr:cNvPr id="154" name="円/楕円 153"/>
        <xdr:cNvSpPr/>
      </xdr:nvSpPr>
      <xdr:spPr>
        <a:xfrm>
          <a:off x="31750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17</xdr:rowOff>
    </xdr:from>
    <xdr:ext cx="762000" cy="259045"/>
    <xdr:sp macro="" textlink="">
      <xdr:nvSpPr>
        <xdr:cNvPr id="155" name="テキスト ボックス 154"/>
        <xdr:cNvSpPr txBox="1"/>
      </xdr:nvSpPr>
      <xdr:spPr>
        <a:xfrm>
          <a:off x="2844800" y="1114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88.9</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135890</xdr:rowOff>
    </xdr:from>
    <xdr:to>
      <xdr:col>3</xdr:col>
      <xdr:colOff>330200</xdr:colOff>
      <xdr:row>64</xdr:row>
      <xdr:rowOff>66040</xdr:rowOff>
    </xdr:to>
    <xdr:sp macro="" textlink="">
      <xdr:nvSpPr>
        <xdr:cNvPr id="156" name="円/楕円 155"/>
        <xdr:cNvSpPr/>
      </xdr:nvSpPr>
      <xdr:spPr>
        <a:xfrm>
          <a:off x="2286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50817</xdr:rowOff>
    </xdr:from>
    <xdr:ext cx="762000" cy="259045"/>
    <xdr:sp macro="" textlink="">
      <xdr:nvSpPr>
        <xdr:cNvPr id="157" name="テキスト ボックス 156"/>
        <xdr:cNvSpPr txBox="1"/>
      </xdr:nvSpPr>
      <xdr:spPr>
        <a:xfrm>
          <a:off x="1955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171027</xdr:rowOff>
    </xdr:from>
    <xdr:to>
      <xdr:col>2</xdr:col>
      <xdr:colOff>127000</xdr:colOff>
      <xdr:row>66</xdr:row>
      <xdr:rowOff>101177</xdr:rowOff>
    </xdr:to>
    <xdr:sp macro="" textlink="">
      <xdr:nvSpPr>
        <xdr:cNvPr id="158" name="円/楕円 157"/>
        <xdr:cNvSpPr/>
      </xdr:nvSpPr>
      <xdr:spPr>
        <a:xfrm>
          <a:off x="1397000" y="1131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85954</xdr:rowOff>
    </xdr:from>
    <xdr:ext cx="762000" cy="259045"/>
    <xdr:sp macro="" textlink="">
      <xdr:nvSpPr>
        <xdr:cNvPr id="159" name="テキスト ボックス 158"/>
        <xdr:cNvSpPr txBox="1"/>
      </xdr:nvSpPr>
      <xdr:spPr>
        <a:xfrm>
          <a:off x="1066800" y="11401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[151,066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143,939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人件費、物件費及び維持補修費の合計額の人口１人当たりの金額が類似団体平均を上回っているのは、主に人件費が要因となっている。これは、人口千人当たりの職員数が類似団体</a:t>
          </a:r>
          <a:r>
            <a:rPr lang="ja-JP" altLang="ja-JP" sz="1300" b="0" i="0" baseline="0">
              <a:solidFill>
                <a:sysClr val="windowText" lastClr="000000"/>
              </a:solidFill>
              <a:effectLst/>
              <a:latin typeface="+mn-lt"/>
              <a:ea typeface="+mn-ea"/>
              <a:cs typeface="+mn-cs"/>
            </a:rPr>
            <a:t>平均（7.</a:t>
          </a:r>
          <a:r>
            <a:rPr lang="en-US" altLang="ja-JP" sz="1300" b="0" i="0" baseline="0">
              <a:solidFill>
                <a:sysClr val="windowText" lastClr="000000"/>
              </a:solidFill>
              <a:effectLst/>
              <a:latin typeface="+mn-lt"/>
              <a:ea typeface="+mn-ea"/>
              <a:cs typeface="+mn-cs"/>
            </a:rPr>
            <a:t>53</a:t>
          </a:r>
          <a:r>
            <a:rPr lang="ja-JP" altLang="ja-JP" sz="1300" b="0" i="0" baseline="0">
              <a:solidFill>
                <a:sysClr val="windowText" lastClr="000000"/>
              </a:solidFill>
              <a:effectLst/>
              <a:latin typeface="+mn-lt"/>
              <a:ea typeface="+mn-ea"/>
              <a:cs typeface="+mn-cs"/>
            </a:rPr>
            <a:t>人）よりも1.</a:t>
          </a:r>
          <a:r>
            <a:rPr lang="en-US" altLang="ja-JP" sz="1300" b="0" i="0" baseline="0">
              <a:solidFill>
                <a:sysClr val="windowText" lastClr="000000"/>
              </a:solidFill>
              <a:effectLst/>
              <a:latin typeface="+mn-lt"/>
              <a:ea typeface="+mn-ea"/>
              <a:cs typeface="+mn-cs"/>
            </a:rPr>
            <a:t>74</a:t>
          </a:r>
          <a:r>
            <a:rPr lang="ja-JP" altLang="ja-JP" sz="1300" b="0" i="0" baseline="0">
              <a:solidFill>
                <a:sysClr val="windowText" lastClr="000000"/>
              </a:solidFill>
              <a:effectLst/>
              <a:latin typeface="+mn-lt"/>
              <a:ea typeface="+mn-ea"/>
              <a:cs typeface="+mn-cs"/>
            </a:rPr>
            <a:t>人上回っているためである。</a:t>
          </a:r>
          <a:endParaRPr lang="ja-JP" altLang="ja-JP" sz="1300">
            <a:solidFill>
              <a:sysClr val="windowText" lastClr="000000"/>
            </a:solidFill>
            <a:effectLst/>
          </a:endParaRPr>
        </a:p>
        <a:p>
          <a:pPr rtl="0" eaLnBrk="1" fontAlgn="auto" latinLnBrk="0" hangingPunct="1"/>
          <a:r>
            <a:rPr lang="ja-JP" altLang="ja-JP" sz="1300" b="0" i="0" baseline="0">
              <a:solidFill>
                <a:schemeClr val="tx1"/>
              </a:solidFill>
              <a:effectLst/>
              <a:latin typeface="+mn-lt"/>
              <a:ea typeface="+mn-ea"/>
              <a:cs typeface="+mn-cs"/>
            </a:rPr>
            <a:t>今後も第２次定員管理計画に従って退職者の３分の１補充による職員数の削減等により人件費の削減を図っていく方針である</a:t>
          </a:r>
          <a:r>
            <a:rPr lang="ja-JP" altLang="ja-JP" sz="1100" b="0" i="0" baseline="0">
              <a:solidFill>
                <a:schemeClr val="tx1"/>
              </a:solidFill>
              <a:effectLst/>
              <a:latin typeface="+mn-lt"/>
              <a:ea typeface="+mn-ea"/>
              <a:cs typeface="+mn-cs"/>
            </a:rPr>
            <a:t>。</a:t>
          </a:r>
          <a:endParaRPr lang="ja-JP" altLang="ja-JP" sz="1400">
            <a:solidFill>
              <a:schemeClr val="tx1"/>
            </a:solidFill>
            <a:effectLst/>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45222</xdr:rowOff>
    </xdr:from>
    <xdr:to>
      <xdr:col>7</xdr:col>
      <xdr:colOff>152400</xdr:colOff>
      <xdr:row>89</xdr:row>
      <xdr:rowOff>129915</xdr:rowOff>
    </xdr:to>
    <xdr:cxnSp macro="">
      <xdr:nvCxnSpPr>
        <xdr:cNvPr id="187" name="直線コネクタ 186"/>
        <xdr:cNvCxnSpPr/>
      </xdr:nvCxnSpPr>
      <xdr:spPr>
        <a:xfrm flipV="1">
          <a:off x="4953000" y="13761222"/>
          <a:ext cx="0" cy="1627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101992</xdr:rowOff>
    </xdr:from>
    <xdr:ext cx="762000" cy="259045"/>
    <xdr:sp macro="" textlink="">
      <xdr:nvSpPr>
        <xdr:cNvPr id="188" name="人件費・物件費等の状況最小値テキスト"/>
        <xdr:cNvSpPr txBox="1"/>
      </xdr:nvSpPr>
      <xdr:spPr>
        <a:xfrm>
          <a:off x="5041900" y="153610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412,446</a:t>
          </a:r>
          <a:endParaRPr kumimoji="1" lang="ja-JP" altLang="en-US" sz="1000" b="1">
            <a:latin typeface="ＭＳ Ｐゴシック"/>
          </a:endParaRPr>
        </a:p>
      </xdr:txBody>
    </xdr:sp>
    <xdr:clientData/>
  </xdr:oneCellAnchor>
  <xdr:twoCellAnchor>
    <xdr:from>
      <xdr:col>7</xdr:col>
      <xdr:colOff>63500</xdr:colOff>
      <xdr:row>89</xdr:row>
      <xdr:rowOff>129915</xdr:rowOff>
    </xdr:from>
    <xdr:to>
      <xdr:col>7</xdr:col>
      <xdr:colOff>241300</xdr:colOff>
      <xdr:row>89</xdr:row>
      <xdr:rowOff>129915</xdr:rowOff>
    </xdr:to>
    <xdr:cxnSp macro="">
      <xdr:nvCxnSpPr>
        <xdr:cNvPr id="189" name="直線コネクタ 188"/>
        <xdr:cNvCxnSpPr/>
      </xdr:nvCxnSpPr>
      <xdr:spPr>
        <a:xfrm>
          <a:off x="4864100" y="15388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131599</xdr:rowOff>
    </xdr:from>
    <xdr:ext cx="762000" cy="259045"/>
    <xdr:sp macro="" textlink="">
      <xdr:nvSpPr>
        <xdr:cNvPr id="190" name="人件費・物件費等の状況最大値テキスト"/>
        <xdr:cNvSpPr txBox="1"/>
      </xdr:nvSpPr>
      <xdr:spPr>
        <a:xfrm>
          <a:off x="5041900" y="13504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75,160</a:t>
          </a:r>
          <a:endParaRPr kumimoji="1" lang="ja-JP" altLang="en-US" sz="1000" b="1">
            <a:latin typeface="ＭＳ Ｐゴシック"/>
          </a:endParaRPr>
        </a:p>
      </xdr:txBody>
    </xdr:sp>
    <xdr:clientData/>
  </xdr:oneCellAnchor>
  <xdr:twoCellAnchor>
    <xdr:from>
      <xdr:col>7</xdr:col>
      <xdr:colOff>63500</xdr:colOff>
      <xdr:row>80</xdr:row>
      <xdr:rowOff>45222</xdr:rowOff>
    </xdr:from>
    <xdr:to>
      <xdr:col>7</xdr:col>
      <xdr:colOff>241300</xdr:colOff>
      <xdr:row>80</xdr:row>
      <xdr:rowOff>45222</xdr:rowOff>
    </xdr:to>
    <xdr:cxnSp macro="">
      <xdr:nvCxnSpPr>
        <xdr:cNvPr id="191" name="直線コネクタ 190"/>
        <xdr:cNvCxnSpPr/>
      </xdr:nvCxnSpPr>
      <xdr:spPr>
        <a:xfrm>
          <a:off x="4864100" y="13761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49760</xdr:rowOff>
    </xdr:from>
    <xdr:to>
      <xdr:col>7</xdr:col>
      <xdr:colOff>152400</xdr:colOff>
      <xdr:row>82</xdr:row>
      <xdr:rowOff>68644</xdr:rowOff>
    </xdr:to>
    <xdr:cxnSp macro="">
      <xdr:nvCxnSpPr>
        <xdr:cNvPr id="192" name="直線コネクタ 191"/>
        <xdr:cNvCxnSpPr/>
      </xdr:nvCxnSpPr>
      <xdr:spPr>
        <a:xfrm>
          <a:off x="4114800" y="14108660"/>
          <a:ext cx="838200" cy="18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119581</xdr:rowOff>
    </xdr:from>
    <xdr:ext cx="762000" cy="259045"/>
    <xdr:sp macro="" textlink="">
      <xdr:nvSpPr>
        <xdr:cNvPr id="193" name="人件費・物件費等の状況平均値テキスト"/>
        <xdr:cNvSpPr txBox="1"/>
      </xdr:nvSpPr>
      <xdr:spPr>
        <a:xfrm>
          <a:off x="5041900" y="138355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133,196</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103054</xdr:rowOff>
    </xdr:from>
    <xdr:to>
      <xdr:col>7</xdr:col>
      <xdr:colOff>203200</xdr:colOff>
      <xdr:row>82</xdr:row>
      <xdr:rowOff>33204</xdr:rowOff>
    </xdr:to>
    <xdr:sp macro="" textlink="">
      <xdr:nvSpPr>
        <xdr:cNvPr id="194" name="フローチャート : 判断 193"/>
        <xdr:cNvSpPr/>
      </xdr:nvSpPr>
      <xdr:spPr>
        <a:xfrm>
          <a:off x="4902200" y="13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26157</xdr:rowOff>
    </xdr:from>
    <xdr:to>
      <xdr:col>6</xdr:col>
      <xdr:colOff>0</xdr:colOff>
      <xdr:row>82</xdr:row>
      <xdr:rowOff>49760</xdr:rowOff>
    </xdr:to>
    <xdr:cxnSp macro="">
      <xdr:nvCxnSpPr>
        <xdr:cNvPr id="195" name="直線コネクタ 194"/>
        <xdr:cNvCxnSpPr/>
      </xdr:nvCxnSpPr>
      <xdr:spPr>
        <a:xfrm>
          <a:off x="3225800" y="14085057"/>
          <a:ext cx="889000" cy="236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81052</xdr:rowOff>
    </xdr:from>
    <xdr:to>
      <xdr:col>6</xdr:col>
      <xdr:colOff>50800</xdr:colOff>
      <xdr:row>82</xdr:row>
      <xdr:rowOff>11202</xdr:rowOff>
    </xdr:to>
    <xdr:sp macro="" textlink="">
      <xdr:nvSpPr>
        <xdr:cNvPr id="196" name="フローチャート : 判断 195"/>
        <xdr:cNvSpPr/>
      </xdr:nvSpPr>
      <xdr:spPr>
        <a:xfrm>
          <a:off x="4064000" y="13968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21379</xdr:rowOff>
    </xdr:from>
    <xdr:ext cx="736600" cy="259045"/>
    <xdr:sp macro="" textlink="">
      <xdr:nvSpPr>
        <xdr:cNvPr id="197" name="テキスト ボックス 196"/>
        <xdr:cNvSpPr txBox="1"/>
      </xdr:nvSpPr>
      <xdr:spPr>
        <a:xfrm>
          <a:off x="3733800" y="137373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128,637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9685</xdr:rowOff>
    </xdr:from>
    <xdr:to>
      <xdr:col>4</xdr:col>
      <xdr:colOff>482600</xdr:colOff>
      <xdr:row>82</xdr:row>
      <xdr:rowOff>26157</xdr:rowOff>
    </xdr:to>
    <xdr:cxnSp macro="">
      <xdr:nvCxnSpPr>
        <xdr:cNvPr id="198" name="直線コネクタ 197"/>
        <xdr:cNvCxnSpPr/>
      </xdr:nvCxnSpPr>
      <xdr:spPr>
        <a:xfrm>
          <a:off x="2336800" y="14068585"/>
          <a:ext cx="889000" cy="16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72515</xdr:rowOff>
    </xdr:from>
    <xdr:to>
      <xdr:col>4</xdr:col>
      <xdr:colOff>533400</xdr:colOff>
      <xdr:row>82</xdr:row>
      <xdr:rowOff>2665</xdr:rowOff>
    </xdr:to>
    <xdr:sp macro="" textlink="">
      <xdr:nvSpPr>
        <xdr:cNvPr id="199" name="フローチャート : 判断 198"/>
        <xdr:cNvSpPr/>
      </xdr:nvSpPr>
      <xdr:spPr>
        <a:xfrm>
          <a:off x="3175000" y="1395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12842</xdr:rowOff>
    </xdr:from>
    <xdr:ext cx="762000" cy="259045"/>
    <xdr:sp macro="" textlink="">
      <xdr:nvSpPr>
        <xdr:cNvPr id="200" name="テキスト ボックス 199"/>
        <xdr:cNvSpPr txBox="1"/>
      </xdr:nvSpPr>
      <xdr:spPr>
        <a:xfrm>
          <a:off x="2844800" y="13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126,868</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170194</xdr:rowOff>
    </xdr:from>
    <xdr:to>
      <xdr:col>3</xdr:col>
      <xdr:colOff>279400</xdr:colOff>
      <xdr:row>82</xdr:row>
      <xdr:rowOff>9685</xdr:rowOff>
    </xdr:to>
    <xdr:cxnSp macro="">
      <xdr:nvCxnSpPr>
        <xdr:cNvPr id="201" name="直線コネクタ 200"/>
        <xdr:cNvCxnSpPr/>
      </xdr:nvCxnSpPr>
      <xdr:spPr>
        <a:xfrm>
          <a:off x="1447800" y="14057644"/>
          <a:ext cx="889000" cy="10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80811</xdr:rowOff>
    </xdr:from>
    <xdr:to>
      <xdr:col>3</xdr:col>
      <xdr:colOff>330200</xdr:colOff>
      <xdr:row>82</xdr:row>
      <xdr:rowOff>10961</xdr:rowOff>
    </xdr:to>
    <xdr:sp macro="" textlink="">
      <xdr:nvSpPr>
        <xdr:cNvPr id="202" name="フローチャート : 判断 201"/>
        <xdr:cNvSpPr/>
      </xdr:nvSpPr>
      <xdr:spPr>
        <a:xfrm>
          <a:off x="2286000" y="1396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21138</xdr:rowOff>
    </xdr:from>
    <xdr:ext cx="762000" cy="259045"/>
    <xdr:sp macro="" textlink="">
      <xdr:nvSpPr>
        <xdr:cNvPr id="203" name="テキスト ボックス 202"/>
        <xdr:cNvSpPr txBox="1"/>
      </xdr:nvSpPr>
      <xdr:spPr>
        <a:xfrm>
          <a:off x="1955800" y="1373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84913</xdr:rowOff>
    </xdr:from>
    <xdr:to>
      <xdr:col>2</xdr:col>
      <xdr:colOff>127000</xdr:colOff>
      <xdr:row>82</xdr:row>
      <xdr:rowOff>15063</xdr:rowOff>
    </xdr:to>
    <xdr:sp macro="" textlink="">
      <xdr:nvSpPr>
        <xdr:cNvPr id="204" name="フローチャート : 判断 203"/>
        <xdr:cNvSpPr/>
      </xdr:nvSpPr>
      <xdr:spPr>
        <a:xfrm>
          <a:off x="1397000" y="13972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25240</xdr:rowOff>
    </xdr:from>
    <xdr:ext cx="762000" cy="259045"/>
    <xdr:sp macro="" textlink="">
      <xdr:nvSpPr>
        <xdr:cNvPr id="205" name="テキスト ボックス 204"/>
        <xdr:cNvSpPr txBox="1"/>
      </xdr:nvSpPr>
      <xdr:spPr>
        <a:xfrm>
          <a:off x="1066800" y="13741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129,437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17844</xdr:rowOff>
    </xdr:from>
    <xdr:to>
      <xdr:col>7</xdr:col>
      <xdr:colOff>203200</xdr:colOff>
      <xdr:row>82</xdr:row>
      <xdr:rowOff>119444</xdr:rowOff>
    </xdr:to>
    <xdr:sp macro="" textlink="">
      <xdr:nvSpPr>
        <xdr:cNvPr id="211" name="円/楕円 210"/>
        <xdr:cNvSpPr/>
      </xdr:nvSpPr>
      <xdr:spPr>
        <a:xfrm>
          <a:off x="4902200" y="14076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161371</xdr:rowOff>
    </xdr:from>
    <xdr:ext cx="762000" cy="259045"/>
    <xdr:sp macro="" textlink="">
      <xdr:nvSpPr>
        <xdr:cNvPr id="212" name="人件費・物件費等の状況該当値テキスト"/>
        <xdr:cNvSpPr txBox="1"/>
      </xdr:nvSpPr>
      <xdr:spPr>
        <a:xfrm>
          <a:off x="5041900" y="14048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151,066</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170410</xdr:rowOff>
    </xdr:from>
    <xdr:to>
      <xdr:col>6</xdr:col>
      <xdr:colOff>50800</xdr:colOff>
      <xdr:row>82</xdr:row>
      <xdr:rowOff>100560</xdr:rowOff>
    </xdr:to>
    <xdr:sp macro="" textlink="">
      <xdr:nvSpPr>
        <xdr:cNvPr id="213" name="円/楕円 212"/>
        <xdr:cNvSpPr/>
      </xdr:nvSpPr>
      <xdr:spPr>
        <a:xfrm>
          <a:off x="4064000" y="14057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85337</xdr:rowOff>
    </xdr:from>
    <xdr:ext cx="736600" cy="259045"/>
    <xdr:sp macro="" textlink="">
      <xdr:nvSpPr>
        <xdr:cNvPr id="214" name="テキスト ボックス 213"/>
        <xdr:cNvSpPr txBox="1"/>
      </xdr:nvSpPr>
      <xdr:spPr>
        <a:xfrm>
          <a:off x="3733800" y="14144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147,153</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146807</xdr:rowOff>
    </xdr:from>
    <xdr:to>
      <xdr:col>4</xdr:col>
      <xdr:colOff>533400</xdr:colOff>
      <xdr:row>82</xdr:row>
      <xdr:rowOff>76957</xdr:rowOff>
    </xdr:to>
    <xdr:sp macro="" textlink="">
      <xdr:nvSpPr>
        <xdr:cNvPr id="215" name="円/楕円 214"/>
        <xdr:cNvSpPr/>
      </xdr:nvSpPr>
      <xdr:spPr>
        <a:xfrm>
          <a:off x="3175000" y="14034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61734</xdr:rowOff>
    </xdr:from>
    <xdr:ext cx="762000" cy="259045"/>
    <xdr:sp macro="" textlink="">
      <xdr:nvSpPr>
        <xdr:cNvPr id="216" name="テキスト ボックス 215"/>
        <xdr:cNvSpPr txBox="1"/>
      </xdr:nvSpPr>
      <xdr:spPr>
        <a:xfrm>
          <a:off x="2844800" y="14120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142,262</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130335</xdr:rowOff>
    </xdr:from>
    <xdr:to>
      <xdr:col>3</xdr:col>
      <xdr:colOff>330200</xdr:colOff>
      <xdr:row>82</xdr:row>
      <xdr:rowOff>60485</xdr:rowOff>
    </xdr:to>
    <xdr:sp macro="" textlink="">
      <xdr:nvSpPr>
        <xdr:cNvPr id="217" name="円/楕円 216"/>
        <xdr:cNvSpPr/>
      </xdr:nvSpPr>
      <xdr:spPr>
        <a:xfrm>
          <a:off x="2286000" y="14017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45262</xdr:rowOff>
    </xdr:from>
    <xdr:ext cx="762000" cy="259045"/>
    <xdr:sp macro="" textlink="">
      <xdr:nvSpPr>
        <xdr:cNvPr id="218" name="テキスト ボックス 217"/>
        <xdr:cNvSpPr txBox="1"/>
      </xdr:nvSpPr>
      <xdr:spPr>
        <a:xfrm>
          <a:off x="1955800" y="1410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138,849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119394</xdr:rowOff>
    </xdr:from>
    <xdr:to>
      <xdr:col>2</xdr:col>
      <xdr:colOff>127000</xdr:colOff>
      <xdr:row>82</xdr:row>
      <xdr:rowOff>49544</xdr:rowOff>
    </xdr:to>
    <xdr:sp macro="" textlink="">
      <xdr:nvSpPr>
        <xdr:cNvPr id="219" name="円/楕円 218"/>
        <xdr:cNvSpPr/>
      </xdr:nvSpPr>
      <xdr:spPr>
        <a:xfrm>
          <a:off x="1397000" y="1400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34321</xdr:rowOff>
    </xdr:from>
    <xdr:ext cx="762000" cy="259045"/>
    <xdr:sp macro="" textlink="">
      <xdr:nvSpPr>
        <xdr:cNvPr id="220" name="テキスト ボックス 219"/>
        <xdr:cNvSpPr txBox="1"/>
      </xdr:nvSpPr>
      <xdr:spPr>
        <a:xfrm>
          <a:off x="1066800" y="14093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136,582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ysClr val="windowText" lastClr="000000"/>
              </a:solidFill>
              <a:effectLst/>
              <a:latin typeface="+mn-lt"/>
              <a:ea typeface="+mn-ea"/>
              <a:cs typeface="+mn-cs"/>
            </a:rPr>
            <a:t>ラスパイレス指数は、国の特例減額</a:t>
          </a:r>
          <a:r>
            <a:rPr lang="ja-JP" altLang="en-US" sz="1300" b="0" i="0" baseline="0">
              <a:solidFill>
                <a:sysClr val="windowText" lastClr="000000"/>
              </a:solidFill>
              <a:effectLst/>
              <a:latin typeface="+mn-lt"/>
              <a:ea typeface="+mn-ea"/>
              <a:cs typeface="+mn-cs"/>
            </a:rPr>
            <a:t>が終了したことに伴い前年度比で低下した</a:t>
          </a:r>
          <a:r>
            <a:rPr lang="ja-JP" altLang="ja-JP" sz="1300" b="0" i="0" baseline="0">
              <a:solidFill>
                <a:sysClr val="windowText" lastClr="000000"/>
              </a:solidFill>
              <a:effectLst/>
              <a:latin typeface="+mn-lt"/>
              <a:ea typeface="+mn-ea"/>
              <a:cs typeface="+mn-cs"/>
            </a:rPr>
            <a:t>ものの、類似団体比較においては従来同様に最低水準を維持している。</a:t>
          </a:r>
          <a:endParaRPr lang="ja-JP" altLang="ja-JP" sz="1300">
            <a:solidFill>
              <a:sysClr val="windowText" lastClr="000000"/>
            </a:solidFill>
            <a:effectLst/>
          </a:endParaRPr>
        </a:p>
        <a:p>
          <a:pPr rtl="0" eaLnBrk="1" fontAlgn="auto" latinLnBrk="0" hangingPunct="1"/>
          <a:r>
            <a:rPr lang="ja-JP" altLang="ja-JP" sz="1300" b="0" i="0" baseline="0">
              <a:solidFill>
                <a:sysClr val="windowText" lastClr="000000"/>
              </a:solidFill>
              <a:effectLst/>
              <a:latin typeface="+mn-lt"/>
              <a:ea typeface="+mn-ea"/>
              <a:cs typeface="+mn-cs"/>
            </a:rPr>
            <a:t>今後も適宜、職員給与の適正化に努めていく。</a:t>
          </a:r>
          <a:endParaRPr lang="ja-JP" altLang="ja-JP" sz="1300">
            <a:solidFill>
              <a:sysClr val="windowText" lastClr="000000"/>
            </a:solidFill>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98072</xdr:rowOff>
    </xdr:from>
    <xdr:to>
      <xdr:col>24</xdr:col>
      <xdr:colOff>558800</xdr:colOff>
      <xdr:row>87</xdr:row>
      <xdr:rowOff>37395</xdr:rowOff>
    </xdr:to>
    <xdr:cxnSp macro="">
      <xdr:nvCxnSpPr>
        <xdr:cNvPr id="249" name="直線コネクタ 248"/>
        <xdr:cNvCxnSpPr/>
      </xdr:nvCxnSpPr>
      <xdr:spPr>
        <a:xfrm flipV="1">
          <a:off x="17018000" y="13814072"/>
          <a:ext cx="0" cy="11394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9472</xdr:rowOff>
    </xdr:from>
    <xdr:ext cx="762000" cy="259045"/>
    <xdr:sp macro="" textlink="">
      <xdr:nvSpPr>
        <xdr:cNvPr id="250" name="給与水準   （国との比較）最小値テキスト"/>
        <xdr:cNvSpPr txBox="1"/>
      </xdr:nvSpPr>
      <xdr:spPr>
        <a:xfrm>
          <a:off x="17106900" y="14925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101.6</a:t>
          </a:r>
          <a:endParaRPr kumimoji="1" lang="ja-JP" altLang="en-US" sz="1000" b="1">
            <a:latin typeface="ＭＳ Ｐゴシック"/>
          </a:endParaRPr>
        </a:p>
      </xdr:txBody>
    </xdr:sp>
    <xdr:clientData/>
  </xdr:oneCellAnchor>
  <xdr:twoCellAnchor>
    <xdr:from>
      <xdr:col>24</xdr:col>
      <xdr:colOff>469900</xdr:colOff>
      <xdr:row>87</xdr:row>
      <xdr:rowOff>37395</xdr:rowOff>
    </xdr:from>
    <xdr:to>
      <xdr:col>24</xdr:col>
      <xdr:colOff>647700</xdr:colOff>
      <xdr:row>87</xdr:row>
      <xdr:rowOff>37395</xdr:rowOff>
    </xdr:to>
    <xdr:cxnSp macro="">
      <xdr:nvCxnSpPr>
        <xdr:cNvPr id="251" name="直線コネクタ 250"/>
        <xdr:cNvCxnSpPr/>
      </xdr:nvCxnSpPr>
      <xdr:spPr>
        <a:xfrm>
          <a:off x="16929100" y="14953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12999</xdr:rowOff>
    </xdr:from>
    <xdr:ext cx="762000" cy="259045"/>
    <xdr:sp macro="" textlink="">
      <xdr:nvSpPr>
        <xdr:cNvPr id="252" name="給与水準   （国との比較）最大値テキスト"/>
        <xdr:cNvSpPr txBox="1"/>
      </xdr:nvSpPr>
      <xdr:spPr>
        <a:xfrm>
          <a:off x="17106900" y="1355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93.1</a:t>
          </a:r>
          <a:endParaRPr kumimoji="1" lang="ja-JP" altLang="en-US" sz="1000" b="1">
            <a:latin typeface="ＭＳ Ｐゴシック"/>
          </a:endParaRPr>
        </a:p>
      </xdr:txBody>
    </xdr:sp>
    <xdr:clientData/>
  </xdr:oneCellAnchor>
  <xdr:twoCellAnchor>
    <xdr:from>
      <xdr:col>24</xdr:col>
      <xdr:colOff>469900</xdr:colOff>
      <xdr:row>80</xdr:row>
      <xdr:rowOff>98072</xdr:rowOff>
    </xdr:from>
    <xdr:to>
      <xdr:col>24</xdr:col>
      <xdr:colOff>647700</xdr:colOff>
      <xdr:row>80</xdr:row>
      <xdr:rowOff>98072</xdr:rowOff>
    </xdr:to>
    <xdr:cxnSp macro="">
      <xdr:nvCxnSpPr>
        <xdr:cNvPr id="253" name="直線コネクタ 252"/>
        <xdr:cNvCxnSpPr/>
      </xdr:nvCxnSpPr>
      <xdr:spPr>
        <a:xfrm>
          <a:off x="16929100" y="13814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80</xdr:row>
      <xdr:rowOff>124884</xdr:rowOff>
    </xdr:from>
    <xdr:to>
      <xdr:col>24</xdr:col>
      <xdr:colOff>558800</xdr:colOff>
      <xdr:row>86</xdr:row>
      <xdr:rowOff>128411</xdr:rowOff>
    </xdr:to>
    <xdr:cxnSp macro="">
      <xdr:nvCxnSpPr>
        <xdr:cNvPr id="254" name="直線コネクタ 253"/>
        <xdr:cNvCxnSpPr/>
      </xdr:nvCxnSpPr>
      <xdr:spPr>
        <a:xfrm flipV="1">
          <a:off x="16179800" y="13840884"/>
          <a:ext cx="838200" cy="103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68032</xdr:rowOff>
    </xdr:from>
    <xdr:ext cx="762000" cy="259045"/>
    <xdr:sp macro="" textlink="">
      <xdr:nvSpPr>
        <xdr:cNvPr id="255" name="給与水準   （国との比較）平均値テキスト"/>
        <xdr:cNvSpPr txBox="1"/>
      </xdr:nvSpPr>
      <xdr:spPr>
        <a:xfrm>
          <a:off x="17106900" y="14298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97.3</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95955</xdr:rowOff>
    </xdr:from>
    <xdr:to>
      <xdr:col>24</xdr:col>
      <xdr:colOff>609600</xdr:colOff>
      <xdr:row>84</xdr:row>
      <xdr:rowOff>26105</xdr:rowOff>
    </xdr:to>
    <xdr:sp macro="" textlink="">
      <xdr:nvSpPr>
        <xdr:cNvPr id="256" name="フローチャート : 判断 255"/>
        <xdr:cNvSpPr/>
      </xdr:nvSpPr>
      <xdr:spPr>
        <a:xfrm>
          <a:off x="16967200" y="14326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21166</xdr:rowOff>
    </xdr:from>
    <xdr:to>
      <xdr:col>23</xdr:col>
      <xdr:colOff>406400</xdr:colOff>
      <xdr:row>86</xdr:row>
      <xdr:rowOff>128411</xdr:rowOff>
    </xdr:to>
    <xdr:cxnSp macro="">
      <xdr:nvCxnSpPr>
        <xdr:cNvPr id="257" name="直線コネクタ 256"/>
        <xdr:cNvCxnSpPr/>
      </xdr:nvCxnSpPr>
      <xdr:spPr>
        <a:xfrm>
          <a:off x="15290800" y="14765866"/>
          <a:ext cx="889000" cy="107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139700</xdr:rowOff>
    </xdr:from>
    <xdr:to>
      <xdr:col>23</xdr:col>
      <xdr:colOff>457200</xdr:colOff>
      <xdr:row>90</xdr:row>
      <xdr:rowOff>69850</xdr:rowOff>
    </xdr:to>
    <xdr:sp macro="" textlink="">
      <xdr:nvSpPr>
        <xdr:cNvPr id="258" name="フローチャート : 判断 257"/>
        <xdr:cNvSpPr/>
      </xdr:nvSpPr>
      <xdr:spPr>
        <a:xfrm>
          <a:off x="16129000" y="1539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54627</xdr:rowOff>
    </xdr:from>
    <xdr:ext cx="736600" cy="259045"/>
    <xdr:sp macro="" textlink="">
      <xdr:nvSpPr>
        <xdr:cNvPr id="259" name="テキスト ボックス 258"/>
        <xdr:cNvSpPr txBox="1"/>
      </xdr:nvSpPr>
      <xdr:spPr>
        <a:xfrm>
          <a:off x="15798800" y="15485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twoCellAnchor>
    <xdr:from>
      <xdr:col>21</xdr:col>
      <xdr:colOff>0</xdr:colOff>
      <xdr:row>79</xdr:row>
      <xdr:rowOff>135466</xdr:rowOff>
    </xdr:from>
    <xdr:to>
      <xdr:col>22</xdr:col>
      <xdr:colOff>203200</xdr:colOff>
      <xdr:row>86</xdr:row>
      <xdr:rowOff>21166</xdr:rowOff>
    </xdr:to>
    <xdr:cxnSp macro="">
      <xdr:nvCxnSpPr>
        <xdr:cNvPr id="260" name="直線コネクタ 259"/>
        <xdr:cNvCxnSpPr/>
      </xdr:nvCxnSpPr>
      <xdr:spPr>
        <a:xfrm>
          <a:off x="14401800" y="13680016"/>
          <a:ext cx="889000" cy="1085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126295</xdr:rowOff>
    </xdr:from>
    <xdr:to>
      <xdr:col>22</xdr:col>
      <xdr:colOff>254000</xdr:colOff>
      <xdr:row>90</xdr:row>
      <xdr:rowOff>56445</xdr:rowOff>
    </xdr:to>
    <xdr:sp macro="" textlink="">
      <xdr:nvSpPr>
        <xdr:cNvPr id="261" name="フローチャート : 判断 260"/>
        <xdr:cNvSpPr/>
      </xdr:nvSpPr>
      <xdr:spPr>
        <a:xfrm>
          <a:off x="15240000" y="15385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41222</xdr:rowOff>
    </xdr:from>
    <xdr:ext cx="762000" cy="259045"/>
    <xdr:sp macro="" textlink="">
      <xdr:nvSpPr>
        <xdr:cNvPr id="262" name="テキスト ボックス 261"/>
        <xdr:cNvSpPr txBox="1"/>
      </xdr:nvSpPr>
      <xdr:spPr>
        <a:xfrm>
          <a:off x="14909800" y="15471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19</xdr:col>
      <xdr:colOff>482600</xdr:colOff>
      <xdr:row>79</xdr:row>
      <xdr:rowOff>135466</xdr:rowOff>
    </xdr:from>
    <xdr:to>
      <xdr:col>21</xdr:col>
      <xdr:colOff>0</xdr:colOff>
      <xdr:row>80</xdr:row>
      <xdr:rowOff>17639</xdr:rowOff>
    </xdr:to>
    <xdr:cxnSp macro="">
      <xdr:nvCxnSpPr>
        <xdr:cNvPr id="263" name="直線コネクタ 262"/>
        <xdr:cNvCxnSpPr/>
      </xdr:nvCxnSpPr>
      <xdr:spPr>
        <a:xfrm flipV="1">
          <a:off x="13512800" y="13680016"/>
          <a:ext cx="889000" cy="53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42334</xdr:rowOff>
    </xdr:from>
    <xdr:to>
      <xdr:col>21</xdr:col>
      <xdr:colOff>50800</xdr:colOff>
      <xdr:row>83</xdr:row>
      <xdr:rowOff>143934</xdr:rowOff>
    </xdr:to>
    <xdr:sp macro="" textlink="">
      <xdr:nvSpPr>
        <xdr:cNvPr id="264" name="フローチャート : 判断 263"/>
        <xdr:cNvSpPr/>
      </xdr:nvSpPr>
      <xdr:spPr>
        <a:xfrm>
          <a:off x="14351000" y="14272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128711</xdr:rowOff>
    </xdr:from>
    <xdr:ext cx="762000" cy="259045"/>
    <xdr:sp macro="" textlink="">
      <xdr:nvSpPr>
        <xdr:cNvPr id="265" name="テキスト ボックス 264"/>
        <xdr:cNvSpPr txBox="1"/>
      </xdr:nvSpPr>
      <xdr:spPr>
        <a:xfrm>
          <a:off x="14020800" y="1435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55739</xdr:rowOff>
    </xdr:from>
    <xdr:to>
      <xdr:col>19</xdr:col>
      <xdr:colOff>533400</xdr:colOff>
      <xdr:row>83</xdr:row>
      <xdr:rowOff>157339</xdr:rowOff>
    </xdr:to>
    <xdr:sp macro="" textlink="">
      <xdr:nvSpPr>
        <xdr:cNvPr id="266" name="フローチャート : 判断 265"/>
        <xdr:cNvSpPr/>
      </xdr:nvSpPr>
      <xdr:spPr>
        <a:xfrm>
          <a:off x="13462000" y="142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142116</xdr:rowOff>
    </xdr:from>
    <xdr:ext cx="762000" cy="259045"/>
    <xdr:sp macro="" textlink="">
      <xdr:nvSpPr>
        <xdr:cNvPr id="267" name="テキスト ボックス 266"/>
        <xdr:cNvSpPr txBox="1"/>
      </xdr:nvSpPr>
      <xdr:spPr>
        <a:xfrm>
          <a:off x="13131800" y="14372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80</xdr:row>
      <xdr:rowOff>74084</xdr:rowOff>
    </xdr:from>
    <xdr:to>
      <xdr:col>24</xdr:col>
      <xdr:colOff>609600</xdr:colOff>
      <xdr:row>81</xdr:row>
      <xdr:rowOff>4234</xdr:rowOff>
    </xdr:to>
    <xdr:sp macro="" textlink="">
      <xdr:nvSpPr>
        <xdr:cNvPr id="273" name="円/楕円 272"/>
        <xdr:cNvSpPr/>
      </xdr:nvSpPr>
      <xdr:spPr>
        <a:xfrm>
          <a:off x="16967200" y="1379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79</xdr:row>
      <xdr:rowOff>166811</xdr:rowOff>
    </xdr:from>
    <xdr:ext cx="762000" cy="259045"/>
    <xdr:sp macro="" textlink="">
      <xdr:nvSpPr>
        <xdr:cNvPr id="274" name="給与水準   （国との比較）該当値テキスト"/>
        <xdr:cNvSpPr txBox="1"/>
      </xdr:nvSpPr>
      <xdr:spPr>
        <a:xfrm>
          <a:off x="17106900" y="13711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77611</xdr:rowOff>
    </xdr:from>
    <xdr:to>
      <xdr:col>23</xdr:col>
      <xdr:colOff>457200</xdr:colOff>
      <xdr:row>87</xdr:row>
      <xdr:rowOff>7761</xdr:rowOff>
    </xdr:to>
    <xdr:sp macro="" textlink="">
      <xdr:nvSpPr>
        <xdr:cNvPr id="275" name="円/楕円 274"/>
        <xdr:cNvSpPr/>
      </xdr:nvSpPr>
      <xdr:spPr>
        <a:xfrm>
          <a:off x="16129000" y="1482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17938</xdr:rowOff>
    </xdr:from>
    <xdr:ext cx="736600" cy="259045"/>
    <xdr:sp macro="" textlink="">
      <xdr:nvSpPr>
        <xdr:cNvPr id="276" name="テキスト ボックス 275"/>
        <xdr:cNvSpPr txBox="1"/>
      </xdr:nvSpPr>
      <xdr:spPr>
        <a:xfrm>
          <a:off x="15798800" y="145911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141816</xdr:rowOff>
    </xdr:from>
    <xdr:to>
      <xdr:col>22</xdr:col>
      <xdr:colOff>254000</xdr:colOff>
      <xdr:row>86</xdr:row>
      <xdr:rowOff>71966</xdr:rowOff>
    </xdr:to>
    <xdr:sp macro="" textlink="">
      <xdr:nvSpPr>
        <xdr:cNvPr id="277" name="円/楕円 276"/>
        <xdr:cNvSpPr/>
      </xdr:nvSpPr>
      <xdr:spPr>
        <a:xfrm>
          <a:off x="15240000" y="14715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82143</xdr:rowOff>
    </xdr:from>
    <xdr:ext cx="762000" cy="259045"/>
    <xdr:sp macro="" textlink="">
      <xdr:nvSpPr>
        <xdr:cNvPr id="278" name="テキスト ボックス 277"/>
        <xdr:cNvSpPr txBox="1"/>
      </xdr:nvSpPr>
      <xdr:spPr>
        <a:xfrm>
          <a:off x="14909800" y="14483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100.2</a:t>
          </a:r>
          <a:endParaRPr kumimoji="1" lang="ja-JP" altLang="en-US" sz="1000" b="1">
            <a:solidFill>
              <a:srgbClr val="FF0000"/>
            </a:solidFill>
            <a:latin typeface="ＭＳ Ｐゴシック"/>
          </a:endParaRPr>
        </a:p>
      </xdr:txBody>
    </xdr:sp>
    <xdr:clientData/>
  </xdr:oneCellAnchor>
  <xdr:twoCellAnchor>
    <xdr:from>
      <xdr:col>20</xdr:col>
      <xdr:colOff>635000</xdr:colOff>
      <xdr:row>79</xdr:row>
      <xdr:rowOff>84666</xdr:rowOff>
    </xdr:from>
    <xdr:to>
      <xdr:col>21</xdr:col>
      <xdr:colOff>50800</xdr:colOff>
      <xdr:row>80</xdr:row>
      <xdr:rowOff>14816</xdr:rowOff>
    </xdr:to>
    <xdr:sp macro="" textlink="">
      <xdr:nvSpPr>
        <xdr:cNvPr id="279" name="円/楕円 278"/>
        <xdr:cNvSpPr/>
      </xdr:nvSpPr>
      <xdr:spPr>
        <a:xfrm>
          <a:off x="14351000" y="13629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78</xdr:row>
      <xdr:rowOff>24993</xdr:rowOff>
    </xdr:from>
    <xdr:ext cx="762000" cy="259045"/>
    <xdr:sp macro="" textlink="">
      <xdr:nvSpPr>
        <xdr:cNvPr id="280" name="テキスト ボックス 279"/>
        <xdr:cNvSpPr txBox="1"/>
      </xdr:nvSpPr>
      <xdr:spPr>
        <a:xfrm>
          <a:off x="14020800" y="13398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19</xdr:col>
      <xdr:colOff>431800</xdr:colOff>
      <xdr:row>79</xdr:row>
      <xdr:rowOff>138289</xdr:rowOff>
    </xdr:from>
    <xdr:to>
      <xdr:col>19</xdr:col>
      <xdr:colOff>533400</xdr:colOff>
      <xdr:row>80</xdr:row>
      <xdr:rowOff>68439</xdr:rowOff>
    </xdr:to>
    <xdr:sp macro="" textlink="">
      <xdr:nvSpPr>
        <xdr:cNvPr id="281" name="円/楕円 280"/>
        <xdr:cNvSpPr/>
      </xdr:nvSpPr>
      <xdr:spPr>
        <a:xfrm>
          <a:off x="13462000" y="1368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78</xdr:row>
      <xdr:rowOff>78616</xdr:rowOff>
    </xdr:from>
    <xdr:ext cx="762000" cy="259045"/>
    <xdr:sp macro="" textlink="">
      <xdr:nvSpPr>
        <xdr:cNvPr id="282" name="テキスト ボックス 281"/>
        <xdr:cNvSpPr txBox="1"/>
      </xdr:nvSpPr>
      <xdr:spPr>
        <a:xfrm>
          <a:off x="13131800" y="13451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effectLst/>
              <a:latin typeface="+mn-lt"/>
              <a:ea typeface="+mn-ea"/>
              <a:cs typeface="+mn-cs"/>
            </a:rPr>
            <a:t>平成</a:t>
          </a:r>
          <a:r>
            <a:rPr lang="en-US" altLang="ja-JP" sz="1300" b="0" i="0" baseline="0">
              <a:solidFill>
                <a:schemeClr val="dk1"/>
              </a:solidFill>
              <a:effectLst/>
              <a:latin typeface="+mn-lt"/>
              <a:ea typeface="+mn-ea"/>
              <a:cs typeface="+mn-cs"/>
            </a:rPr>
            <a:t>24</a:t>
          </a:r>
          <a:r>
            <a:rPr lang="ja-JP" altLang="en-US" sz="1300" b="0" i="0" baseline="0">
              <a:solidFill>
                <a:schemeClr val="dk1"/>
              </a:solidFill>
              <a:effectLst/>
              <a:latin typeface="+mn-lt"/>
              <a:ea typeface="+mn-ea"/>
              <a:cs typeface="+mn-cs"/>
            </a:rPr>
            <a:t>年度と比較して若干改善したものの、</a:t>
          </a:r>
          <a:r>
            <a:rPr lang="ja-JP" altLang="ja-JP" sz="1300" b="0" i="0" baseline="0">
              <a:solidFill>
                <a:schemeClr val="dk1"/>
              </a:solidFill>
              <a:effectLst/>
              <a:latin typeface="+mn-lt"/>
              <a:ea typeface="+mn-ea"/>
              <a:cs typeface="+mn-cs"/>
            </a:rPr>
            <a:t>類似団体平均と比較して</a:t>
          </a:r>
          <a:r>
            <a:rPr lang="en-US" altLang="ja-JP" sz="1300" b="0" i="0" baseline="0">
              <a:solidFill>
                <a:schemeClr val="dk1"/>
              </a:solidFill>
              <a:effectLst/>
              <a:latin typeface="+mn-lt"/>
              <a:ea typeface="+mn-ea"/>
              <a:cs typeface="+mn-cs"/>
            </a:rPr>
            <a:t>1.74</a:t>
          </a:r>
          <a:r>
            <a:rPr lang="ja-JP" altLang="ja-JP" sz="1300" b="0" i="0" baseline="0">
              <a:solidFill>
                <a:schemeClr val="dk1"/>
              </a:solidFill>
              <a:effectLst/>
              <a:latin typeface="+mn-lt"/>
              <a:ea typeface="+mn-ea"/>
              <a:cs typeface="+mn-cs"/>
            </a:rPr>
            <a:t>人と</a:t>
          </a:r>
          <a:r>
            <a:rPr lang="ja-JP" altLang="en-US" sz="1300" b="0" i="0" baseline="0">
              <a:solidFill>
                <a:schemeClr val="dk1"/>
              </a:solidFill>
              <a:effectLst/>
              <a:latin typeface="+mn-lt"/>
              <a:ea typeface="+mn-ea"/>
              <a:cs typeface="+mn-cs"/>
            </a:rPr>
            <a:t>、依然としてその差が</a:t>
          </a:r>
          <a:r>
            <a:rPr lang="ja-JP" altLang="ja-JP" sz="1300" b="0" i="0" baseline="0">
              <a:solidFill>
                <a:schemeClr val="dk1"/>
              </a:solidFill>
              <a:effectLst/>
              <a:latin typeface="+mn-lt"/>
              <a:ea typeface="+mn-ea"/>
              <a:cs typeface="+mn-cs"/>
            </a:rPr>
            <a:t>非常に大き</a:t>
          </a:r>
          <a:r>
            <a:rPr lang="ja-JP" altLang="en-US" sz="1300" b="0" i="0" baseline="0">
              <a:solidFill>
                <a:schemeClr val="dk1"/>
              </a:solidFill>
              <a:effectLst/>
              <a:latin typeface="+mn-lt"/>
              <a:ea typeface="+mn-ea"/>
              <a:cs typeface="+mn-cs"/>
            </a:rPr>
            <a:t>い状態である。</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本市の人口減少率が全国平均と比較し大きく上回ることの影響も大きい。</a:t>
          </a:r>
          <a:endParaRPr lang="ja-JP" altLang="ja-JP" sz="1300">
            <a:effectLst/>
          </a:endParaRPr>
        </a:p>
        <a:p>
          <a:pPr rtl="0" eaLnBrk="1" fontAlgn="auto" latinLnBrk="0" hangingPunct="1"/>
          <a:r>
            <a:rPr lang="ja-JP" altLang="ja-JP" sz="1300" b="0" i="0" baseline="0">
              <a:solidFill>
                <a:schemeClr val="tx1"/>
              </a:solidFill>
              <a:effectLst/>
              <a:latin typeface="+mn-lt"/>
              <a:ea typeface="+mn-ea"/>
              <a:cs typeface="+mn-cs"/>
            </a:rPr>
            <a:t>引き続き第２次定員管理計画に従い新規職員の採用を退職者の３分の１以内に抑制する他、更なる職員削減に努める必要がある。</a:t>
          </a:r>
          <a:endParaRPr lang="ja-JP" altLang="ja-JP" sz="1300">
            <a:solidFill>
              <a:schemeClr val="tx1"/>
            </a:solidFill>
            <a:effectLst/>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94297</xdr:rowOff>
    </xdr:from>
    <xdr:to>
      <xdr:col>24</xdr:col>
      <xdr:colOff>558800</xdr:colOff>
      <xdr:row>66</xdr:row>
      <xdr:rowOff>42333</xdr:rowOff>
    </xdr:to>
    <xdr:cxnSp macro="">
      <xdr:nvCxnSpPr>
        <xdr:cNvPr id="312" name="直線コネクタ 311"/>
        <xdr:cNvCxnSpPr/>
      </xdr:nvCxnSpPr>
      <xdr:spPr>
        <a:xfrm flipV="1">
          <a:off x="17018000" y="10209847"/>
          <a:ext cx="0" cy="114818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14410</xdr:rowOff>
    </xdr:from>
    <xdr:ext cx="762000" cy="259045"/>
    <xdr:sp macro="" textlink="">
      <xdr:nvSpPr>
        <xdr:cNvPr id="313" name="定員管理の状況最小値テキスト"/>
        <xdr:cNvSpPr txBox="1"/>
      </xdr:nvSpPr>
      <xdr:spPr>
        <a:xfrm>
          <a:off x="17106900" y="11330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10.80</a:t>
          </a:r>
          <a:endParaRPr kumimoji="1" lang="ja-JP" altLang="en-US" sz="1000" b="1">
            <a:latin typeface="ＭＳ Ｐゴシック"/>
          </a:endParaRPr>
        </a:p>
      </xdr:txBody>
    </xdr:sp>
    <xdr:clientData/>
  </xdr:oneCellAnchor>
  <xdr:twoCellAnchor>
    <xdr:from>
      <xdr:col>24</xdr:col>
      <xdr:colOff>469900</xdr:colOff>
      <xdr:row>66</xdr:row>
      <xdr:rowOff>42333</xdr:rowOff>
    </xdr:from>
    <xdr:to>
      <xdr:col>24</xdr:col>
      <xdr:colOff>647700</xdr:colOff>
      <xdr:row>66</xdr:row>
      <xdr:rowOff>42333</xdr:rowOff>
    </xdr:to>
    <xdr:cxnSp macro="">
      <xdr:nvCxnSpPr>
        <xdr:cNvPr id="314" name="直線コネクタ 313"/>
        <xdr:cNvCxnSpPr/>
      </xdr:nvCxnSpPr>
      <xdr:spPr>
        <a:xfrm>
          <a:off x="16929100" y="113580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9224</xdr:rowOff>
    </xdr:from>
    <xdr:ext cx="762000" cy="259045"/>
    <xdr:sp macro="" textlink="">
      <xdr:nvSpPr>
        <xdr:cNvPr id="315" name="定員管理の状況最大値テキスト"/>
        <xdr:cNvSpPr txBox="1"/>
      </xdr:nvSpPr>
      <xdr:spPr>
        <a:xfrm>
          <a:off x="17106900" y="9953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5.09</a:t>
          </a:r>
          <a:endParaRPr kumimoji="1" lang="ja-JP" altLang="en-US" sz="1000" b="1">
            <a:latin typeface="ＭＳ Ｐゴシック"/>
          </a:endParaRPr>
        </a:p>
      </xdr:txBody>
    </xdr:sp>
    <xdr:clientData/>
  </xdr:oneCellAnchor>
  <xdr:twoCellAnchor>
    <xdr:from>
      <xdr:col>24</xdr:col>
      <xdr:colOff>469900</xdr:colOff>
      <xdr:row>59</xdr:row>
      <xdr:rowOff>94297</xdr:rowOff>
    </xdr:from>
    <xdr:to>
      <xdr:col>24</xdr:col>
      <xdr:colOff>647700</xdr:colOff>
      <xdr:row>59</xdr:row>
      <xdr:rowOff>94297</xdr:rowOff>
    </xdr:to>
    <xdr:cxnSp macro="">
      <xdr:nvCxnSpPr>
        <xdr:cNvPr id="316" name="直線コネクタ 315"/>
        <xdr:cNvCxnSpPr/>
      </xdr:nvCxnSpPr>
      <xdr:spPr>
        <a:xfrm>
          <a:off x="16929100" y="10209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77576</xdr:rowOff>
    </xdr:from>
    <xdr:to>
      <xdr:col>24</xdr:col>
      <xdr:colOff>558800</xdr:colOff>
      <xdr:row>64</xdr:row>
      <xdr:rowOff>107738</xdr:rowOff>
    </xdr:to>
    <xdr:cxnSp macro="">
      <xdr:nvCxnSpPr>
        <xdr:cNvPr id="317" name="直線コネクタ 316"/>
        <xdr:cNvCxnSpPr/>
      </xdr:nvCxnSpPr>
      <xdr:spPr>
        <a:xfrm flipV="1">
          <a:off x="16179800" y="11050376"/>
          <a:ext cx="8382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36318</xdr:rowOff>
    </xdr:from>
    <xdr:ext cx="762000" cy="259045"/>
    <xdr:sp macro="" textlink="">
      <xdr:nvSpPr>
        <xdr:cNvPr id="318" name="定員管理の状況平均値テキスト"/>
        <xdr:cNvSpPr txBox="1"/>
      </xdr:nvSpPr>
      <xdr:spPr>
        <a:xfrm>
          <a:off x="17106900" y="104947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7.53</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19791</xdr:rowOff>
    </xdr:from>
    <xdr:to>
      <xdr:col>24</xdr:col>
      <xdr:colOff>609600</xdr:colOff>
      <xdr:row>62</xdr:row>
      <xdr:rowOff>121391</xdr:rowOff>
    </xdr:to>
    <xdr:sp macro="" textlink="">
      <xdr:nvSpPr>
        <xdr:cNvPr id="319" name="フローチャート : 判断 318"/>
        <xdr:cNvSpPr/>
      </xdr:nvSpPr>
      <xdr:spPr>
        <a:xfrm>
          <a:off x="16967200" y="10649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107738</xdr:rowOff>
    </xdr:from>
    <xdr:to>
      <xdr:col>23</xdr:col>
      <xdr:colOff>406400</xdr:colOff>
      <xdr:row>64</xdr:row>
      <xdr:rowOff>137901</xdr:rowOff>
    </xdr:to>
    <xdr:cxnSp macro="">
      <xdr:nvCxnSpPr>
        <xdr:cNvPr id="320" name="直線コネクタ 319"/>
        <xdr:cNvCxnSpPr/>
      </xdr:nvCxnSpPr>
      <xdr:spPr>
        <a:xfrm flipV="1">
          <a:off x="15290800" y="11080538"/>
          <a:ext cx="889000" cy="30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25823</xdr:rowOff>
    </xdr:from>
    <xdr:to>
      <xdr:col>23</xdr:col>
      <xdr:colOff>457200</xdr:colOff>
      <xdr:row>62</xdr:row>
      <xdr:rowOff>127423</xdr:rowOff>
    </xdr:to>
    <xdr:sp macro="" textlink="">
      <xdr:nvSpPr>
        <xdr:cNvPr id="321" name="フローチャート : 判断 320"/>
        <xdr:cNvSpPr/>
      </xdr:nvSpPr>
      <xdr:spPr>
        <a:xfrm>
          <a:off x="16129000" y="1065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137600</xdr:rowOff>
    </xdr:from>
    <xdr:ext cx="736600" cy="259045"/>
    <xdr:sp macro="" textlink="">
      <xdr:nvSpPr>
        <xdr:cNvPr id="322" name="テキスト ボックス 321"/>
        <xdr:cNvSpPr txBox="1"/>
      </xdr:nvSpPr>
      <xdr:spPr>
        <a:xfrm>
          <a:off x="15798800" y="104246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7.56</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97684</xdr:rowOff>
    </xdr:from>
    <xdr:to>
      <xdr:col>22</xdr:col>
      <xdr:colOff>203200</xdr:colOff>
      <xdr:row>64</xdr:row>
      <xdr:rowOff>137901</xdr:rowOff>
    </xdr:to>
    <xdr:cxnSp macro="">
      <xdr:nvCxnSpPr>
        <xdr:cNvPr id="323" name="直線コネクタ 322"/>
        <xdr:cNvCxnSpPr/>
      </xdr:nvCxnSpPr>
      <xdr:spPr>
        <a:xfrm>
          <a:off x="14401800" y="11070484"/>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80116</xdr:rowOff>
    </xdr:from>
    <xdr:to>
      <xdr:col>22</xdr:col>
      <xdr:colOff>254000</xdr:colOff>
      <xdr:row>63</xdr:row>
      <xdr:rowOff>10266</xdr:rowOff>
    </xdr:to>
    <xdr:sp macro="" textlink="">
      <xdr:nvSpPr>
        <xdr:cNvPr id="324" name="フローチャート : 判断 323"/>
        <xdr:cNvSpPr/>
      </xdr:nvSpPr>
      <xdr:spPr>
        <a:xfrm>
          <a:off x="15240000" y="10710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20443</xdr:rowOff>
    </xdr:from>
    <xdr:ext cx="762000" cy="259045"/>
    <xdr:sp macro="" textlink="">
      <xdr:nvSpPr>
        <xdr:cNvPr id="325" name="テキスト ボックス 324"/>
        <xdr:cNvSpPr txBox="1"/>
      </xdr:nvSpPr>
      <xdr:spPr>
        <a:xfrm>
          <a:off x="14909800" y="10478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7.83</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97684</xdr:rowOff>
    </xdr:from>
    <xdr:to>
      <xdr:col>21</xdr:col>
      <xdr:colOff>0</xdr:colOff>
      <xdr:row>64</xdr:row>
      <xdr:rowOff>107738</xdr:rowOff>
    </xdr:to>
    <xdr:cxnSp macro="">
      <xdr:nvCxnSpPr>
        <xdr:cNvPr id="326" name="直線コネクタ 325"/>
        <xdr:cNvCxnSpPr/>
      </xdr:nvCxnSpPr>
      <xdr:spPr>
        <a:xfrm flipV="1">
          <a:off x="13512800" y="11070484"/>
          <a:ext cx="889000" cy="100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63</xdr:row>
      <xdr:rowOff>81597</xdr:rowOff>
    </xdr:from>
    <xdr:to>
      <xdr:col>21</xdr:col>
      <xdr:colOff>50800</xdr:colOff>
      <xdr:row>64</xdr:row>
      <xdr:rowOff>11747</xdr:rowOff>
    </xdr:to>
    <xdr:sp macro="" textlink="">
      <xdr:nvSpPr>
        <xdr:cNvPr id="327" name="フローチャート : 判断 326"/>
        <xdr:cNvSpPr/>
      </xdr:nvSpPr>
      <xdr:spPr>
        <a:xfrm>
          <a:off x="14351000" y="10882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21924</xdr:rowOff>
    </xdr:from>
    <xdr:ext cx="762000" cy="259045"/>
    <xdr:sp macro="" textlink="">
      <xdr:nvSpPr>
        <xdr:cNvPr id="328" name="テキスト ボックス 327"/>
        <xdr:cNvSpPr txBox="1"/>
      </xdr:nvSpPr>
      <xdr:spPr>
        <a:xfrm>
          <a:off x="14020800" y="10651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77576</xdr:rowOff>
    </xdr:from>
    <xdr:to>
      <xdr:col>19</xdr:col>
      <xdr:colOff>533400</xdr:colOff>
      <xdr:row>64</xdr:row>
      <xdr:rowOff>7726</xdr:rowOff>
    </xdr:to>
    <xdr:sp macro="" textlink="">
      <xdr:nvSpPr>
        <xdr:cNvPr id="329" name="フローチャート : 判断 328"/>
        <xdr:cNvSpPr/>
      </xdr:nvSpPr>
      <xdr:spPr>
        <a:xfrm>
          <a:off x="13462000" y="10878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17903</xdr:rowOff>
    </xdr:from>
    <xdr:ext cx="762000" cy="259045"/>
    <xdr:sp macro="" textlink="">
      <xdr:nvSpPr>
        <xdr:cNvPr id="330" name="テキスト ボックス 329"/>
        <xdr:cNvSpPr txBox="1"/>
      </xdr:nvSpPr>
      <xdr:spPr>
        <a:xfrm>
          <a:off x="13131800" y="10647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64</xdr:row>
      <xdr:rowOff>26776</xdr:rowOff>
    </xdr:from>
    <xdr:to>
      <xdr:col>24</xdr:col>
      <xdr:colOff>609600</xdr:colOff>
      <xdr:row>64</xdr:row>
      <xdr:rowOff>128376</xdr:rowOff>
    </xdr:to>
    <xdr:sp macro="" textlink="">
      <xdr:nvSpPr>
        <xdr:cNvPr id="336" name="円/楕円 335"/>
        <xdr:cNvSpPr/>
      </xdr:nvSpPr>
      <xdr:spPr>
        <a:xfrm>
          <a:off x="16967200" y="10999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170303</xdr:rowOff>
    </xdr:from>
    <xdr:ext cx="762000" cy="259045"/>
    <xdr:sp macro="" textlink="">
      <xdr:nvSpPr>
        <xdr:cNvPr id="337" name="定員管理の状況該当値テキスト"/>
        <xdr:cNvSpPr txBox="1"/>
      </xdr:nvSpPr>
      <xdr:spPr>
        <a:xfrm>
          <a:off x="17106900" y="1097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56938</xdr:rowOff>
    </xdr:from>
    <xdr:to>
      <xdr:col>23</xdr:col>
      <xdr:colOff>457200</xdr:colOff>
      <xdr:row>64</xdr:row>
      <xdr:rowOff>158538</xdr:rowOff>
    </xdr:to>
    <xdr:sp macro="" textlink="">
      <xdr:nvSpPr>
        <xdr:cNvPr id="338" name="円/楕円 337"/>
        <xdr:cNvSpPr/>
      </xdr:nvSpPr>
      <xdr:spPr>
        <a:xfrm>
          <a:off x="16129000" y="11029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143315</xdr:rowOff>
    </xdr:from>
    <xdr:ext cx="736600" cy="259045"/>
    <xdr:sp macro="" textlink="">
      <xdr:nvSpPr>
        <xdr:cNvPr id="339" name="テキスト ボックス 338"/>
        <xdr:cNvSpPr txBox="1"/>
      </xdr:nvSpPr>
      <xdr:spPr>
        <a:xfrm>
          <a:off x="15798800" y="111161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87101</xdr:rowOff>
    </xdr:from>
    <xdr:to>
      <xdr:col>22</xdr:col>
      <xdr:colOff>254000</xdr:colOff>
      <xdr:row>65</xdr:row>
      <xdr:rowOff>17251</xdr:rowOff>
    </xdr:to>
    <xdr:sp macro="" textlink="">
      <xdr:nvSpPr>
        <xdr:cNvPr id="340" name="円/楕円 339"/>
        <xdr:cNvSpPr/>
      </xdr:nvSpPr>
      <xdr:spPr>
        <a:xfrm>
          <a:off x="15240000" y="1105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2028</xdr:rowOff>
    </xdr:from>
    <xdr:ext cx="762000" cy="259045"/>
    <xdr:sp macro="" textlink="">
      <xdr:nvSpPr>
        <xdr:cNvPr id="341" name="テキスト ボックス 340"/>
        <xdr:cNvSpPr txBox="1"/>
      </xdr:nvSpPr>
      <xdr:spPr>
        <a:xfrm>
          <a:off x="14909800" y="11146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46884</xdr:rowOff>
    </xdr:from>
    <xdr:to>
      <xdr:col>21</xdr:col>
      <xdr:colOff>50800</xdr:colOff>
      <xdr:row>64</xdr:row>
      <xdr:rowOff>148484</xdr:rowOff>
    </xdr:to>
    <xdr:sp macro="" textlink="">
      <xdr:nvSpPr>
        <xdr:cNvPr id="342" name="円/楕円 341"/>
        <xdr:cNvSpPr/>
      </xdr:nvSpPr>
      <xdr:spPr>
        <a:xfrm>
          <a:off x="14351000" y="1101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133261</xdr:rowOff>
    </xdr:from>
    <xdr:ext cx="762000" cy="259045"/>
    <xdr:sp macro="" textlink="">
      <xdr:nvSpPr>
        <xdr:cNvPr id="343" name="テキスト ボックス 342"/>
        <xdr:cNvSpPr txBox="1"/>
      </xdr:nvSpPr>
      <xdr:spPr>
        <a:xfrm>
          <a:off x="14020800" y="11106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56938</xdr:rowOff>
    </xdr:from>
    <xdr:to>
      <xdr:col>19</xdr:col>
      <xdr:colOff>533400</xdr:colOff>
      <xdr:row>64</xdr:row>
      <xdr:rowOff>158538</xdr:rowOff>
    </xdr:to>
    <xdr:sp macro="" textlink="">
      <xdr:nvSpPr>
        <xdr:cNvPr id="344" name="円/楕円 343"/>
        <xdr:cNvSpPr/>
      </xdr:nvSpPr>
      <xdr:spPr>
        <a:xfrm>
          <a:off x="13462000" y="11029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143315</xdr:rowOff>
    </xdr:from>
    <xdr:ext cx="762000" cy="259045"/>
    <xdr:sp macro="" textlink="">
      <xdr:nvSpPr>
        <xdr:cNvPr id="345" name="テキスト ボックス 344"/>
        <xdr:cNvSpPr txBox="1"/>
      </xdr:nvSpPr>
      <xdr:spPr>
        <a:xfrm>
          <a:off x="13131800" y="11116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普通交付税等の増額により実質公債費比率は改善しているが、</a:t>
          </a:r>
          <a:r>
            <a:rPr lang="ja-JP" altLang="en-US" sz="1300" b="0" i="0" baseline="0">
              <a:solidFill>
                <a:schemeClr val="dk1"/>
              </a:solidFill>
              <a:effectLst/>
              <a:latin typeface="+mn-lt"/>
              <a:ea typeface="+mn-ea"/>
              <a:cs typeface="+mn-cs"/>
            </a:rPr>
            <a:t>公債費等が</a:t>
          </a:r>
          <a:r>
            <a:rPr lang="ja-JP" altLang="ja-JP" sz="1300" b="0" i="0" baseline="0">
              <a:solidFill>
                <a:schemeClr val="dk1"/>
              </a:solidFill>
              <a:effectLst/>
              <a:latin typeface="+mn-lt"/>
              <a:ea typeface="+mn-ea"/>
              <a:cs typeface="+mn-cs"/>
            </a:rPr>
            <a:t>類似団体</a:t>
          </a:r>
          <a:r>
            <a:rPr lang="ja-JP" altLang="en-US" sz="1300" b="0" i="0" baseline="0">
              <a:solidFill>
                <a:schemeClr val="dk1"/>
              </a:solidFill>
              <a:effectLst/>
              <a:latin typeface="+mn-lt"/>
              <a:ea typeface="+mn-ea"/>
              <a:cs typeface="+mn-cs"/>
            </a:rPr>
            <a:t>の値と比較して依然大きいため、類似団体</a:t>
          </a:r>
          <a:r>
            <a:rPr lang="ja-JP" altLang="ja-JP" sz="1300" b="0" i="0" baseline="0">
              <a:solidFill>
                <a:schemeClr val="dk1"/>
              </a:solidFill>
              <a:effectLst/>
              <a:latin typeface="+mn-lt"/>
              <a:ea typeface="+mn-ea"/>
              <a:cs typeface="+mn-cs"/>
            </a:rPr>
            <a:t>平均を大きく上回っている。</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また、平成２４年度以降、市庁舎建設、学校改修、駅周辺整備などといった大型建設事業が続いており、平成２９年度に公債費が最大になる見込みである。</a:t>
          </a:r>
          <a:endParaRPr lang="ja-JP" altLang="ja-JP" sz="1300">
            <a:effectLst/>
          </a:endParaRPr>
        </a:p>
        <a:p>
          <a:pPr rtl="0" eaLnBrk="1" fontAlgn="auto" latinLnBrk="0" hangingPunct="1"/>
          <a:r>
            <a:rPr lang="ja-JP" altLang="en-US" sz="1300" b="0" i="0" baseline="0">
              <a:solidFill>
                <a:schemeClr val="dk1"/>
              </a:solidFill>
              <a:effectLst/>
              <a:latin typeface="+mn-lt"/>
              <a:ea typeface="+mn-ea"/>
              <a:cs typeface="+mn-cs"/>
            </a:rPr>
            <a:t>今後は、</a:t>
          </a:r>
          <a:r>
            <a:rPr lang="ja-JP" altLang="ja-JP" sz="1300" b="0" i="0" baseline="0">
              <a:solidFill>
                <a:schemeClr val="dk1"/>
              </a:solidFill>
              <a:effectLst/>
              <a:latin typeface="+mn-lt"/>
              <a:ea typeface="+mn-ea"/>
              <a:cs typeface="+mn-cs"/>
            </a:rPr>
            <a:t>起債対象事業の精査及び交付税算入率の高い地方債を活用するなどし</a:t>
          </a:r>
          <a:r>
            <a:rPr lang="ja-JP" altLang="en-US" sz="1300" b="0" i="0" baseline="0">
              <a:solidFill>
                <a:schemeClr val="dk1"/>
              </a:solidFill>
              <a:effectLst/>
              <a:latin typeface="+mn-lt"/>
              <a:ea typeface="+mn-ea"/>
              <a:cs typeface="+mn-cs"/>
            </a:rPr>
            <a:t>財政の</a:t>
          </a:r>
          <a:r>
            <a:rPr lang="ja-JP" altLang="ja-JP" sz="1300" b="0" i="0" baseline="0">
              <a:solidFill>
                <a:schemeClr val="dk1"/>
              </a:solidFill>
              <a:effectLst/>
              <a:latin typeface="+mn-lt"/>
              <a:ea typeface="+mn-ea"/>
              <a:cs typeface="+mn-cs"/>
            </a:rPr>
            <a:t>健全化に努める。</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2" name="直線コネクタ 361"/>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3" name="テキスト ボックス 362"/>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4" name="直線コネクタ 363"/>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5" name="テキスト ボックス 364"/>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6" name="直線コネクタ 365"/>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7" name="テキスト ボックス 366"/>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8" name="直線コネクタ 367"/>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9" name="テキスト ボックス 368"/>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0" name="直線コネクタ 369"/>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1" name="テキスト ボックス 370"/>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2" name="直線コネクタ 371"/>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13970</xdr:rowOff>
    </xdr:from>
    <xdr:to>
      <xdr:col>24</xdr:col>
      <xdr:colOff>558800</xdr:colOff>
      <xdr:row>43</xdr:row>
      <xdr:rowOff>129722</xdr:rowOff>
    </xdr:to>
    <xdr:cxnSp macro="">
      <xdr:nvCxnSpPr>
        <xdr:cNvPr id="375" name="直線コネクタ 374"/>
        <xdr:cNvCxnSpPr/>
      </xdr:nvCxnSpPr>
      <xdr:spPr>
        <a:xfrm flipV="1">
          <a:off x="17018000" y="6357620"/>
          <a:ext cx="0" cy="11444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101799</xdr:rowOff>
    </xdr:from>
    <xdr:ext cx="762000" cy="259045"/>
    <xdr:sp macro="" textlink="">
      <xdr:nvSpPr>
        <xdr:cNvPr id="376" name="公債費負担の状況最小値テキスト"/>
        <xdr:cNvSpPr txBox="1"/>
      </xdr:nvSpPr>
      <xdr:spPr>
        <a:xfrm>
          <a:off x="17106900" y="7474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a:t>
          </a:r>
          <a:endParaRPr kumimoji="1" lang="ja-JP" altLang="en-US" sz="1000" b="1">
            <a:latin typeface="ＭＳ Ｐゴシック"/>
          </a:endParaRPr>
        </a:p>
      </xdr:txBody>
    </xdr:sp>
    <xdr:clientData/>
  </xdr:oneCellAnchor>
  <xdr:twoCellAnchor>
    <xdr:from>
      <xdr:col>24</xdr:col>
      <xdr:colOff>469900</xdr:colOff>
      <xdr:row>43</xdr:row>
      <xdr:rowOff>129722</xdr:rowOff>
    </xdr:from>
    <xdr:to>
      <xdr:col>24</xdr:col>
      <xdr:colOff>647700</xdr:colOff>
      <xdr:row>43</xdr:row>
      <xdr:rowOff>129722</xdr:rowOff>
    </xdr:to>
    <xdr:cxnSp macro="">
      <xdr:nvCxnSpPr>
        <xdr:cNvPr id="377" name="直線コネクタ 376"/>
        <xdr:cNvCxnSpPr/>
      </xdr:nvCxnSpPr>
      <xdr:spPr>
        <a:xfrm>
          <a:off x="16929100" y="7502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100347</xdr:rowOff>
    </xdr:from>
    <xdr:ext cx="762000" cy="259045"/>
    <xdr:sp macro="" textlink="">
      <xdr:nvSpPr>
        <xdr:cNvPr id="378" name="公債費負担の状況最大値テキスト"/>
        <xdr:cNvSpPr txBox="1"/>
      </xdr:nvSpPr>
      <xdr:spPr>
        <a:xfrm>
          <a:off x="17106900" y="610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37</xdr:row>
      <xdr:rowOff>13970</xdr:rowOff>
    </xdr:from>
    <xdr:to>
      <xdr:col>24</xdr:col>
      <xdr:colOff>647700</xdr:colOff>
      <xdr:row>37</xdr:row>
      <xdr:rowOff>13970</xdr:rowOff>
    </xdr:to>
    <xdr:cxnSp macro="">
      <xdr:nvCxnSpPr>
        <xdr:cNvPr id="379" name="直線コネクタ 378"/>
        <xdr:cNvCxnSpPr/>
      </xdr:nvCxnSpPr>
      <xdr:spPr>
        <a:xfrm>
          <a:off x="16929100" y="635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170180</xdr:rowOff>
    </xdr:from>
    <xdr:to>
      <xdr:col>24</xdr:col>
      <xdr:colOff>558800</xdr:colOff>
      <xdr:row>43</xdr:row>
      <xdr:rowOff>81462</xdr:rowOff>
    </xdr:to>
    <xdr:cxnSp macro="">
      <xdr:nvCxnSpPr>
        <xdr:cNvPr id="380" name="直線コネクタ 379"/>
        <xdr:cNvCxnSpPr/>
      </xdr:nvCxnSpPr>
      <xdr:spPr>
        <a:xfrm flipV="1">
          <a:off x="16179800" y="7371080"/>
          <a:ext cx="838200" cy="82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66057</xdr:rowOff>
    </xdr:from>
    <xdr:ext cx="762000" cy="259045"/>
    <xdr:sp macro="" textlink="">
      <xdr:nvSpPr>
        <xdr:cNvPr id="381" name="公債費負担の状況平均値テキスト"/>
        <xdr:cNvSpPr txBox="1"/>
      </xdr:nvSpPr>
      <xdr:spPr>
        <a:xfrm>
          <a:off x="17106900" y="692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49530</xdr:rowOff>
    </xdr:from>
    <xdr:to>
      <xdr:col>24</xdr:col>
      <xdr:colOff>609600</xdr:colOff>
      <xdr:row>41</xdr:row>
      <xdr:rowOff>151130</xdr:rowOff>
    </xdr:to>
    <xdr:sp macro="" textlink="">
      <xdr:nvSpPr>
        <xdr:cNvPr id="382" name="フローチャート : 判断 381"/>
        <xdr:cNvSpPr/>
      </xdr:nvSpPr>
      <xdr:spPr>
        <a:xfrm>
          <a:off x="169672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81462</xdr:rowOff>
    </xdr:from>
    <xdr:to>
      <xdr:col>23</xdr:col>
      <xdr:colOff>406400</xdr:colOff>
      <xdr:row>43</xdr:row>
      <xdr:rowOff>157299</xdr:rowOff>
    </xdr:to>
    <xdr:cxnSp macro="">
      <xdr:nvCxnSpPr>
        <xdr:cNvPr id="383" name="直線コネクタ 382"/>
        <xdr:cNvCxnSpPr/>
      </xdr:nvCxnSpPr>
      <xdr:spPr>
        <a:xfrm flipV="1">
          <a:off x="15290800" y="7453812"/>
          <a:ext cx="8890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104684</xdr:rowOff>
    </xdr:from>
    <xdr:to>
      <xdr:col>23</xdr:col>
      <xdr:colOff>457200</xdr:colOff>
      <xdr:row>42</xdr:row>
      <xdr:rowOff>34834</xdr:rowOff>
    </xdr:to>
    <xdr:sp macro="" textlink="">
      <xdr:nvSpPr>
        <xdr:cNvPr id="384" name="フローチャート : 判断 383"/>
        <xdr:cNvSpPr/>
      </xdr:nvSpPr>
      <xdr:spPr>
        <a:xfrm>
          <a:off x="16129000" y="7134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45011</xdr:rowOff>
    </xdr:from>
    <xdr:ext cx="736600" cy="259045"/>
    <xdr:sp macro="" textlink="">
      <xdr:nvSpPr>
        <xdr:cNvPr id="385" name="テキスト ボックス 384"/>
        <xdr:cNvSpPr txBox="1"/>
      </xdr:nvSpPr>
      <xdr:spPr>
        <a:xfrm>
          <a:off x="15798800" y="69030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157299</xdr:rowOff>
    </xdr:from>
    <xdr:to>
      <xdr:col>22</xdr:col>
      <xdr:colOff>203200</xdr:colOff>
      <xdr:row>44</xdr:row>
      <xdr:rowOff>54791</xdr:rowOff>
    </xdr:to>
    <xdr:cxnSp macro="">
      <xdr:nvCxnSpPr>
        <xdr:cNvPr id="386" name="直線コネクタ 385"/>
        <xdr:cNvCxnSpPr/>
      </xdr:nvCxnSpPr>
      <xdr:spPr>
        <a:xfrm flipV="1">
          <a:off x="14401800" y="7529649"/>
          <a:ext cx="889000" cy="68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152944</xdr:rowOff>
    </xdr:from>
    <xdr:to>
      <xdr:col>22</xdr:col>
      <xdr:colOff>254000</xdr:colOff>
      <xdr:row>42</xdr:row>
      <xdr:rowOff>83094</xdr:rowOff>
    </xdr:to>
    <xdr:sp macro="" textlink="">
      <xdr:nvSpPr>
        <xdr:cNvPr id="387" name="フローチャート : 判断 386"/>
        <xdr:cNvSpPr/>
      </xdr:nvSpPr>
      <xdr:spPr>
        <a:xfrm>
          <a:off x="15240000" y="7182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93271</xdr:rowOff>
    </xdr:from>
    <xdr:ext cx="762000" cy="259045"/>
    <xdr:sp macro="" textlink="">
      <xdr:nvSpPr>
        <xdr:cNvPr id="388" name="テキスト ボックス 387"/>
        <xdr:cNvSpPr txBox="1"/>
      </xdr:nvSpPr>
      <xdr:spPr>
        <a:xfrm>
          <a:off x="14909800" y="6951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54791</xdr:rowOff>
    </xdr:from>
    <xdr:to>
      <xdr:col>21</xdr:col>
      <xdr:colOff>0</xdr:colOff>
      <xdr:row>44</xdr:row>
      <xdr:rowOff>109946</xdr:rowOff>
    </xdr:to>
    <xdr:cxnSp macro="">
      <xdr:nvCxnSpPr>
        <xdr:cNvPr id="389" name="直線コネクタ 388"/>
        <xdr:cNvCxnSpPr/>
      </xdr:nvCxnSpPr>
      <xdr:spPr>
        <a:xfrm flipV="1">
          <a:off x="13512800" y="7598591"/>
          <a:ext cx="889000" cy="55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153851</xdr:rowOff>
    </xdr:from>
    <xdr:to>
      <xdr:col>21</xdr:col>
      <xdr:colOff>50800</xdr:colOff>
      <xdr:row>43</xdr:row>
      <xdr:rowOff>84001</xdr:rowOff>
    </xdr:to>
    <xdr:sp macro="" textlink="">
      <xdr:nvSpPr>
        <xdr:cNvPr id="390" name="フローチャート : 判断 389"/>
        <xdr:cNvSpPr/>
      </xdr:nvSpPr>
      <xdr:spPr>
        <a:xfrm>
          <a:off x="14351000" y="7354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94178</xdr:rowOff>
    </xdr:from>
    <xdr:ext cx="762000" cy="259045"/>
    <xdr:sp macro="" textlink="">
      <xdr:nvSpPr>
        <xdr:cNvPr id="391" name="テキスト ボックス 390"/>
        <xdr:cNvSpPr txBox="1"/>
      </xdr:nvSpPr>
      <xdr:spPr>
        <a:xfrm>
          <a:off x="14020800" y="7123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392" name="フローチャート : 判断 391"/>
        <xdr:cNvSpPr/>
      </xdr:nvSpPr>
      <xdr:spPr>
        <a:xfrm>
          <a:off x="13462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156227</xdr:rowOff>
    </xdr:from>
    <xdr:ext cx="762000" cy="259045"/>
    <xdr:sp macro="" textlink="">
      <xdr:nvSpPr>
        <xdr:cNvPr id="393" name="テキスト ボックス 392"/>
        <xdr:cNvSpPr txBox="1"/>
      </xdr:nvSpPr>
      <xdr:spPr>
        <a:xfrm>
          <a:off x="13131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119380</xdr:rowOff>
    </xdr:from>
    <xdr:to>
      <xdr:col>24</xdr:col>
      <xdr:colOff>609600</xdr:colOff>
      <xdr:row>43</xdr:row>
      <xdr:rowOff>49530</xdr:rowOff>
    </xdr:to>
    <xdr:sp macro="" textlink="">
      <xdr:nvSpPr>
        <xdr:cNvPr id="399" name="円/楕円 398"/>
        <xdr:cNvSpPr/>
      </xdr:nvSpPr>
      <xdr:spPr>
        <a:xfrm>
          <a:off x="16967200" y="732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91457</xdr:rowOff>
    </xdr:from>
    <xdr:ext cx="762000" cy="259045"/>
    <xdr:sp macro="" textlink="">
      <xdr:nvSpPr>
        <xdr:cNvPr id="400" name="公債費負担の状況該当値テキスト"/>
        <xdr:cNvSpPr txBox="1"/>
      </xdr:nvSpPr>
      <xdr:spPr>
        <a:xfrm>
          <a:off x="17106900" y="729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30662</xdr:rowOff>
    </xdr:from>
    <xdr:to>
      <xdr:col>23</xdr:col>
      <xdr:colOff>457200</xdr:colOff>
      <xdr:row>43</xdr:row>
      <xdr:rowOff>132262</xdr:rowOff>
    </xdr:to>
    <xdr:sp macro="" textlink="">
      <xdr:nvSpPr>
        <xdr:cNvPr id="401" name="円/楕円 400"/>
        <xdr:cNvSpPr/>
      </xdr:nvSpPr>
      <xdr:spPr>
        <a:xfrm>
          <a:off x="16129000" y="7403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117039</xdr:rowOff>
    </xdr:from>
    <xdr:ext cx="736600" cy="259045"/>
    <xdr:sp macro="" textlink="">
      <xdr:nvSpPr>
        <xdr:cNvPr id="402" name="テキスト ボックス 401"/>
        <xdr:cNvSpPr txBox="1"/>
      </xdr:nvSpPr>
      <xdr:spPr>
        <a:xfrm>
          <a:off x="15798800" y="7489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106499</xdr:rowOff>
    </xdr:from>
    <xdr:to>
      <xdr:col>22</xdr:col>
      <xdr:colOff>254000</xdr:colOff>
      <xdr:row>44</xdr:row>
      <xdr:rowOff>36649</xdr:rowOff>
    </xdr:to>
    <xdr:sp macro="" textlink="">
      <xdr:nvSpPr>
        <xdr:cNvPr id="403" name="円/楕円 402"/>
        <xdr:cNvSpPr/>
      </xdr:nvSpPr>
      <xdr:spPr>
        <a:xfrm>
          <a:off x="15240000" y="7478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21426</xdr:rowOff>
    </xdr:from>
    <xdr:ext cx="762000" cy="259045"/>
    <xdr:sp macro="" textlink="">
      <xdr:nvSpPr>
        <xdr:cNvPr id="404" name="テキスト ボックス 403"/>
        <xdr:cNvSpPr txBox="1"/>
      </xdr:nvSpPr>
      <xdr:spPr>
        <a:xfrm>
          <a:off x="14909800" y="75652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3991</xdr:rowOff>
    </xdr:from>
    <xdr:to>
      <xdr:col>21</xdr:col>
      <xdr:colOff>50800</xdr:colOff>
      <xdr:row>44</xdr:row>
      <xdr:rowOff>105591</xdr:rowOff>
    </xdr:to>
    <xdr:sp macro="" textlink="">
      <xdr:nvSpPr>
        <xdr:cNvPr id="405" name="円/楕円 404"/>
        <xdr:cNvSpPr/>
      </xdr:nvSpPr>
      <xdr:spPr>
        <a:xfrm>
          <a:off x="14351000" y="75477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90368</xdr:rowOff>
    </xdr:from>
    <xdr:ext cx="762000" cy="259045"/>
    <xdr:sp macro="" textlink="">
      <xdr:nvSpPr>
        <xdr:cNvPr id="406" name="テキスト ボックス 405"/>
        <xdr:cNvSpPr txBox="1"/>
      </xdr:nvSpPr>
      <xdr:spPr>
        <a:xfrm>
          <a:off x="14020800" y="7634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59146</xdr:rowOff>
    </xdr:from>
    <xdr:to>
      <xdr:col>19</xdr:col>
      <xdr:colOff>533400</xdr:colOff>
      <xdr:row>44</xdr:row>
      <xdr:rowOff>160746</xdr:rowOff>
    </xdr:to>
    <xdr:sp macro="" textlink="">
      <xdr:nvSpPr>
        <xdr:cNvPr id="407" name="円/楕円 406"/>
        <xdr:cNvSpPr/>
      </xdr:nvSpPr>
      <xdr:spPr>
        <a:xfrm>
          <a:off x="13462000" y="7602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145523</xdr:rowOff>
    </xdr:from>
    <xdr:ext cx="762000" cy="259045"/>
    <xdr:sp macro="" textlink="">
      <xdr:nvSpPr>
        <xdr:cNvPr id="408" name="テキスト ボックス 407"/>
        <xdr:cNvSpPr txBox="1"/>
      </xdr:nvSpPr>
      <xdr:spPr>
        <a:xfrm>
          <a:off x="13131800" y="7689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一般会計等に係る地方債の現在高が増加</a:t>
          </a:r>
          <a:r>
            <a:rPr lang="ja-JP" altLang="en-US" sz="1300" b="0" i="0" baseline="0">
              <a:solidFill>
                <a:schemeClr val="dk1"/>
              </a:solidFill>
              <a:effectLst/>
              <a:latin typeface="+mn-lt"/>
              <a:ea typeface="+mn-ea"/>
              <a:cs typeface="+mn-cs"/>
            </a:rPr>
            <a:t>した</a:t>
          </a:r>
          <a:r>
            <a:rPr lang="ja-JP" altLang="ja-JP" sz="1300" b="0" i="0" baseline="0">
              <a:solidFill>
                <a:schemeClr val="dk1"/>
              </a:solidFill>
              <a:effectLst/>
              <a:latin typeface="+mn-lt"/>
              <a:ea typeface="+mn-ea"/>
              <a:cs typeface="+mn-cs"/>
            </a:rPr>
            <a:t>ものの、</a:t>
          </a:r>
          <a:r>
            <a:rPr lang="ja-JP" altLang="ja-JP" sz="1300">
              <a:solidFill>
                <a:schemeClr val="dk1"/>
              </a:solidFill>
              <a:effectLst/>
              <a:latin typeface="+mn-lt"/>
              <a:ea typeface="+mn-ea"/>
              <a:cs typeface="+mn-cs"/>
            </a:rPr>
            <a:t>交付税</a:t>
          </a:r>
          <a:r>
            <a:rPr lang="ja-JP" altLang="en-US" sz="1300">
              <a:solidFill>
                <a:schemeClr val="dk1"/>
              </a:solidFill>
              <a:effectLst/>
              <a:latin typeface="+mn-lt"/>
              <a:ea typeface="+mn-ea"/>
              <a:cs typeface="+mn-cs"/>
            </a:rPr>
            <a:t>算入</a:t>
          </a:r>
          <a:r>
            <a:rPr lang="ja-JP" altLang="ja-JP" sz="1300">
              <a:solidFill>
                <a:schemeClr val="dk1"/>
              </a:solidFill>
              <a:effectLst/>
              <a:latin typeface="+mn-lt"/>
              <a:ea typeface="+mn-ea"/>
              <a:cs typeface="+mn-cs"/>
            </a:rPr>
            <a:t>率の高い</a:t>
          </a:r>
          <a:r>
            <a:rPr lang="ja-JP" altLang="en-US" sz="1300">
              <a:solidFill>
                <a:schemeClr val="dk1"/>
              </a:solidFill>
              <a:effectLst/>
              <a:latin typeface="+mn-lt"/>
              <a:ea typeface="+mn-ea"/>
              <a:cs typeface="+mn-cs"/>
            </a:rPr>
            <a:t>地方債であったこと、</a:t>
          </a:r>
          <a:r>
            <a:rPr lang="ja-JP" altLang="ja-JP" sz="1300" b="0" i="0" baseline="0">
              <a:solidFill>
                <a:schemeClr val="dk1"/>
              </a:solidFill>
              <a:effectLst/>
              <a:latin typeface="+mn-lt"/>
              <a:ea typeface="+mn-ea"/>
              <a:cs typeface="+mn-cs"/>
            </a:rPr>
            <a:t>新規採用の抑制による退職手当負担見込額の減少、既発債の償還が一部終了したことに伴う組合等負担等見込額の減少、普通交付税の増額や財政調整基金等の充当可能基金残高の増加により、将来負担比率は改善している</a:t>
          </a:r>
          <a:r>
            <a:rPr lang="ja-JP" altLang="en-US" sz="1300" b="0" i="0" baseline="0">
              <a:solidFill>
                <a:schemeClr val="dk1"/>
              </a:solidFill>
              <a:effectLst/>
              <a:latin typeface="+mn-lt"/>
              <a:ea typeface="+mn-ea"/>
              <a:cs typeface="+mn-cs"/>
            </a:rPr>
            <a:t>。しかしながら</a:t>
          </a:r>
          <a:r>
            <a:rPr lang="ja-JP" altLang="ja-JP" sz="1300" b="0" i="0" baseline="0">
              <a:solidFill>
                <a:schemeClr val="dk1"/>
              </a:solidFill>
              <a:effectLst/>
              <a:latin typeface="+mn-lt"/>
              <a:ea typeface="+mn-ea"/>
              <a:cs typeface="+mn-cs"/>
            </a:rPr>
            <a:t>類似団体平均との比較では大きく上回って</a:t>
          </a:r>
          <a:r>
            <a:rPr lang="ja-JP" altLang="en-US" sz="1300" b="0" i="0" baseline="0">
              <a:solidFill>
                <a:schemeClr val="dk1"/>
              </a:solidFill>
              <a:effectLst/>
              <a:latin typeface="+mn-lt"/>
              <a:ea typeface="+mn-ea"/>
              <a:cs typeface="+mn-cs"/>
            </a:rPr>
            <a:t>いることから</a:t>
          </a:r>
          <a:r>
            <a:rPr lang="ja-JP" altLang="ja-JP" sz="1300" b="0" i="0" baseline="0">
              <a:solidFill>
                <a:schemeClr val="dk1"/>
              </a:solidFill>
              <a:effectLst/>
              <a:latin typeface="+mn-lt"/>
              <a:ea typeface="+mn-ea"/>
              <a:cs typeface="+mn-cs"/>
            </a:rPr>
            <a:t>、引き続き、地方債発行を抑制するとともに、大規模事業を抱える湯沢雄勝広域市町村圏組合においても市同様に建設事業等の精査に努め</a:t>
          </a:r>
          <a:r>
            <a:rPr lang="ja-JP" altLang="en-US" sz="1300" b="0" i="0" baseline="0">
              <a:solidFill>
                <a:schemeClr val="dk1"/>
              </a:solidFill>
              <a:effectLst/>
              <a:latin typeface="+mn-lt"/>
              <a:ea typeface="+mn-ea"/>
              <a:cs typeface="+mn-cs"/>
            </a:rPr>
            <a:t>るよう要請し、</a:t>
          </a:r>
          <a:r>
            <a:rPr lang="ja-JP" altLang="ja-JP" sz="1300" b="0" i="0" baseline="0">
              <a:solidFill>
                <a:schemeClr val="dk1"/>
              </a:solidFill>
              <a:effectLst/>
              <a:latin typeface="+mn-lt"/>
              <a:ea typeface="+mn-ea"/>
              <a:cs typeface="+mn-cs"/>
            </a:rPr>
            <a:t>財政の健全化に努める。</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5" name="直線コネクタ 424"/>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6" name="テキスト ボックス 425"/>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7" name="直線コネクタ 426"/>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8" name="テキスト ボックス 427"/>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9" name="直線コネクタ 428"/>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0" name="テキスト ボックス 429"/>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1" name="直線コネクタ 430"/>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2" name="テキスト ボックス 431"/>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3" name="直線コネクタ 432"/>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4" name="テキスト ボックス 433"/>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5" name="直線コネクタ 434"/>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6" name="テキスト ボックス 435"/>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137221</xdr:rowOff>
    </xdr:from>
    <xdr:to>
      <xdr:col>24</xdr:col>
      <xdr:colOff>558800</xdr:colOff>
      <xdr:row>22</xdr:row>
      <xdr:rowOff>113211</xdr:rowOff>
    </xdr:to>
    <xdr:cxnSp macro="">
      <xdr:nvCxnSpPr>
        <xdr:cNvPr id="439" name="直線コネクタ 438"/>
        <xdr:cNvCxnSpPr/>
      </xdr:nvCxnSpPr>
      <xdr:spPr>
        <a:xfrm flipV="1">
          <a:off x="17018000" y="2366071"/>
          <a:ext cx="0" cy="151904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85288</xdr:rowOff>
    </xdr:from>
    <xdr:ext cx="762000" cy="259045"/>
    <xdr:sp macro="" textlink="">
      <xdr:nvSpPr>
        <xdr:cNvPr id="440" name="将来負担の状況最小値テキスト"/>
        <xdr:cNvSpPr txBox="1"/>
      </xdr:nvSpPr>
      <xdr:spPr>
        <a:xfrm>
          <a:off x="17106900" y="3857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136.8</a:t>
          </a:r>
          <a:endParaRPr kumimoji="1" lang="ja-JP" altLang="en-US" sz="1000" b="1">
            <a:latin typeface="ＭＳ Ｐゴシック"/>
          </a:endParaRPr>
        </a:p>
      </xdr:txBody>
    </xdr:sp>
    <xdr:clientData/>
  </xdr:oneCellAnchor>
  <xdr:twoCellAnchor>
    <xdr:from>
      <xdr:col>24</xdr:col>
      <xdr:colOff>469900</xdr:colOff>
      <xdr:row>22</xdr:row>
      <xdr:rowOff>113211</xdr:rowOff>
    </xdr:from>
    <xdr:to>
      <xdr:col>24</xdr:col>
      <xdr:colOff>647700</xdr:colOff>
      <xdr:row>22</xdr:row>
      <xdr:rowOff>113211</xdr:rowOff>
    </xdr:to>
    <xdr:cxnSp macro="">
      <xdr:nvCxnSpPr>
        <xdr:cNvPr id="441" name="直線コネクタ 440"/>
        <xdr:cNvCxnSpPr/>
      </xdr:nvCxnSpPr>
      <xdr:spPr>
        <a:xfrm>
          <a:off x="16929100" y="3885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52148</xdr:rowOff>
    </xdr:from>
    <xdr:ext cx="762000" cy="259045"/>
    <xdr:sp macro="" textlink="">
      <xdr:nvSpPr>
        <xdr:cNvPr id="442" name="将来負担の状況最大値テキスト"/>
        <xdr:cNvSpPr txBox="1"/>
      </xdr:nvSpPr>
      <xdr:spPr>
        <a:xfrm>
          <a:off x="17106900" y="210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a:t>
          </a:r>
          <a:endParaRPr kumimoji="1" lang="ja-JP" altLang="en-US" sz="1000" b="1">
            <a:latin typeface="ＭＳ Ｐゴシック"/>
          </a:endParaRPr>
        </a:p>
      </xdr:txBody>
    </xdr:sp>
    <xdr:clientData/>
  </xdr:oneCellAnchor>
  <xdr:twoCellAnchor>
    <xdr:from>
      <xdr:col>24</xdr:col>
      <xdr:colOff>469900</xdr:colOff>
      <xdr:row>13</xdr:row>
      <xdr:rowOff>137221</xdr:rowOff>
    </xdr:from>
    <xdr:to>
      <xdr:col>24</xdr:col>
      <xdr:colOff>647700</xdr:colOff>
      <xdr:row>13</xdr:row>
      <xdr:rowOff>137221</xdr:rowOff>
    </xdr:to>
    <xdr:cxnSp macro="">
      <xdr:nvCxnSpPr>
        <xdr:cNvPr id="443" name="直線コネクタ 442"/>
        <xdr:cNvCxnSpPr/>
      </xdr:nvCxnSpPr>
      <xdr:spPr>
        <a:xfrm>
          <a:off x="16929100" y="23660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123130</xdr:rowOff>
    </xdr:from>
    <xdr:to>
      <xdr:col>24</xdr:col>
      <xdr:colOff>558800</xdr:colOff>
      <xdr:row>20</xdr:row>
      <xdr:rowOff>16026</xdr:rowOff>
    </xdr:to>
    <xdr:cxnSp macro="">
      <xdr:nvCxnSpPr>
        <xdr:cNvPr id="444" name="直線コネクタ 443"/>
        <xdr:cNvCxnSpPr/>
      </xdr:nvCxnSpPr>
      <xdr:spPr>
        <a:xfrm flipV="1">
          <a:off x="16179800" y="3380680"/>
          <a:ext cx="8382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10298</xdr:rowOff>
    </xdr:from>
    <xdr:ext cx="762000" cy="259045"/>
    <xdr:sp macro="" textlink="">
      <xdr:nvSpPr>
        <xdr:cNvPr id="445" name="将来負担の状況平均値テキスト"/>
        <xdr:cNvSpPr txBox="1"/>
      </xdr:nvSpPr>
      <xdr:spPr>
        <a:xfrm>
          <a:off x="17106900" y="258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41.3</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165221</xdr:rowOff>
    </xdr:from>
    <xdr:to>
      <xdr:col>24</xdr:col>
      <xdr:colOff>609600</xdr:colOff>
      <xdr:row>16</xdr:row>
      <xdr:rowOff>95371</xdr:rowOff>
    </xdr:to>
    <xdr:sp macro="" textlink="">
      <xdr:nvSpPr>
        <xdr:cNvPr id="446" name="フローチャート : 判断 445"/>
        <xdr:cNvSpPr/>
      </xdr:nvSpPr>
      <xdr:spPr>
        <a:xfrm>
          <a:off x="16967200" y="273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16026</xdr:rowOff>
    </xdr:from>
    <xdr:to>
      <xdr:col>23</xdr:col>
      <xdr:colOff>406400</xdr:colOff>
      <xdr:row>21</xdr:row>
      <xdr:rowOff>78982</xdr:rowOff>
    </xdr:to>
    <xdr:cxnSp macro="">
      <xdr:nvCxnSpPr>
        <xdr:cNvPr id="447" name="直線コネクタ 446"/>
        <xdr:cNvCxnSpPr/>
      </xdr:nvCxnSpPr>
      <xdr:spPr>
        <a:xfrm flipV="1">
          <a:off x="15290800" y="3445026"/>
          <a:ext cx="889000" cy="234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123613</xdr:rowOff>
    </xdr:from>
    <xdr:to>
      <xdr:col>23</xdr:col>
      <xdr:colOff>457200</xdr:colOff>
      <xdr:row>17</xdr:row>
      <xdr:rowOff>53763</xdr:rowOff>
    </xdr:to>
    <xdr:sp macro="" textlink="">
      <xdr:nvSpPr>
        <xdr:cNvPr id="448" name="フローチャート : 判断 447"/>
        <xdr:cNvSpPr/>
      </xdr:nvSpPr>
      <xdr:spPr>
        <a:xfrm>
          <a:off x="16129000" y="286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63940</xdr:rowOff>
    </xdr:from>
    <xdr:ext cx="736600" cy="259045"/>
    <xdr:sp macro="" textlink="">
      <xdr:nvSpPr>
        <xdr:cNvPr id="449" name="テキスト ボックス 448"/>
        <xdr:cNvSpPr txBox="1"/>
      </xdr:nvSpPr>
      <xdr:spPr>
        <a:xfrm>
          <a:off x="15798800" y="26356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52.6</a:t>
          </a:r>
          <a:endParaRPr kumimoji="1" lang="ja-JP" altLang="en-US" sz="1000" b="1">
            <a:solidFill>
              <a:srgbClr val="000080"/>
            </a:solidFill>
            <a:latin typeface="ＭＳ Ｐゴシック"/>
          </a:endParaRPr>
        </a:p>
      </xdr:txBody>
    </xdr:sp>
    <xdr:clientData/>
  </xdr:oneCellAnchor>
  <xdr:twoCellAnchor>
    <xdr:from>
      <xdr:col>21</xdr:col>
      <xdr:colOff>0</xdr:colOff>
      <xdr:row>21</xdr:row>
      <xdr:rowOff>78982</xdr:rowOff>
    </xdr:from>
    <xdr:to>
      <xdr:col>22</xdr:col>
      <xdr:colOff>203200</xdr:colOff>
      <xdr:row>21</xdr:row>
      <xdr:rowOff>154819</xdr:rowOff>
    </xdr:to>
    <xdr:cxnSp macro="">
      <xdr:nvCxnSpPr>
        <xdr:cNvPr id="450" name="直線コネクタ 449"/>
        <xdr:cNvCxnSpPr/>
      </xdr:nvCxnSpPr>
      <xdr:spPr>
        <a:xfrm flipV="1">
          <a:off x="14401800" y="3679432"/>
          <a:ext cx="8890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21106</xdr:rowOff>
    </xdr:from>
    <xdr:to>
      <xdr:col>22</xdr:col>
      <xdr:colOff>254000</xdr:colOff>
      <xdr:row>17</xdr:row>
      <xdr:rowOff>122706</xdr:rowOff>
    </xdr:to>
    <xdr:sp macro="" textlink="">
      <xdr:nvSpPr>
        <xdr:cNvPr id="451" name="フローチャート : 判断 450"/>
        <xdr:cNvSpPr/>
      </xdr:nvSpPr>
      <xdr:spPr>
        <a:xfrm>
          <a:off x="15240000" y="2935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132883</xdr:rowOff>
    </xdr:from>
    <xdr:ext cx="762000" cy="259045"/>
    <xdr:sp macro="" textlink="">
      <xdr:nvSpPr>
        <xdr:cNvPr id="452" name="テキスト ボックス 451"/>
        <xdr:cNvSpPr txBox="1"/>
      </xdr:nvSpPr>
      <xdr:spPr>
        <a:xfrm>
          <a:off x="14909800" y="270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a:t>
          </a:r>
          <a:endParaRPr kumimoji="1" lang="ja-JP" altLang="en-US" sz="1000" b="1">
            <a:solidFill>
              <a:srgbClr val="000080"/>
            </a:solidFill>
            <a:latin typeface="ＭＳ Ｐゴシック"/>
          </a:endParaRPr>
        </a:p>
      </xdr:txBody>
    </xdr:sp>
    <xdr:clientData/>
  </xdr:oneCellAnchor>
  <xdr:twoCellAnchor>
    <xdr:from>
      <xdr:col>19</xdr:col>
      <xdr:colOff>482600</xdr:colOff>
      <xdr:row>21</xdr:row>
      <xdr:rowOff>154819</xdr:rowOff>
    </xdr:from>
    <xdr:to>
      <xdr:col>21</xdr:col>
      <xdr:colOff>0</xdr:colOff>
      <xdr:row>22</xdr:row>
      <xdr:rowOff>164919</xdr:rowOff>
    </xdr:to>
    <xdr:cxnSp macro="">
      <xdr:nvCxnSpPr>
        <xdr:cNvPr id="453" name="直線コネクタ 452"/>
        <xdr:cNvCxnSpPr/>
      </xdr:nvCxnSpPr>
      <xdr:spPr>
        <a:xfrm flipV="1">
          <a:off x="13512800" y="3755269"/>
          <a:ext cx="889000" cy="1815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19</xdr:row>
      <xdr:rowOff>67733</xdr:rowOff>
    </xdr:from>
    <xdr:to>
      <xdr:col>21</xdr:col>
      <xdr:colOff>50800</xdr:colOff>
      <xdr:row>19</xdr:row>
      <xdr:rowOff>169333</xdr:rowOff>
    </xdr:to>
    <xdr:sp macro="" textlink="">
      <xdr:nvSpPr>
        <xdr:cNvPr id="454" name="フローチャート : 判断 453"/>
        <xdr:cNvSpPr/>
      </xdr:nvSpPr>
      <xdr:spPr>
        <a:xfrm>
          <a:off x="14351000" y="332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8060</xdr:rowOff>
    </xdr:from>
    <xdr:ext cx="762000" cy="259045"/>
    <xdr:sp macro="" textlink="">
      <xdr:nvSpPr>
        <xdr:cNvPr id="455" name="テキスト ボックス 454"/>
        <xdr:cNvSpPr txBox="1"/>
      </xdr:nvSpPr>
      <xdr:spPr>
        <a:xfrm>
          <a:off x="14020800" y="309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twoCellAnchor>
    <xdr:from>
      <xdr:col>19</xdr:col>
      <xdr:colOff>431800</xdr:colOff>
      <xdr:row>20</xdr:row>
      <xdr:rowOff>123795</xdr:rowOff>
    </xdr:from>
    <xdr:to>
      <xdr:col>19</xdr:col>
      <xdr:colOff>533400</xdr:colOff>
      <xdr:row>21</xdr:row>
      <xdr:rowOff>53945</xdr:rowOff>
    </xdr:to>
    <xdr:sp macro="" textlink="">
      <xdr:nvSpPr>
        <xdr:cNvPr id="456" name="フローチャート : 判断 455"/>
        <xdr:cNvSpPr/>
      </xdr:nvSpPr>
      <xdr:spPr>
        <a:xfrm>
          <a:off x="13462000" y="3552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64122</xdr:rowOff>
    </xdr:from>
    <xdr:ext cx="762000" cy="259045"/>
    <xdr:sp macro="" textlink="">
      <xdr:nvSpPr>
        <xdr:cNvPr id="457" name="テキスト ボックス 456"/>
        <xdr:cNvSpPr txBox="1"/>
      </xdr:nvSpPr>
      <xdr:spPr>
        <a:xfrm>
          <a:off x="13131800" y="3321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19</xdr:row>
      <xdr:rowOff>72330</xdr:rowOff>
    </xdr:from>
    <xdr:to>
      <xdr:col>24</xdr:col>
      <xdr:colOff>609600</xdr:colOff>
      <xdr:row>20</xdr:row>
      <xdr:rowOff>2480</xdr:rowOff>
    </xdr:to>
    <xdr:sp macro="" textlink="">
      <xdr:nvSpPr>
        <xdr:cNvPr id="463" name="円/楕円 462"/>
        <xdr:cNvSpPr/>
      </xdr:nvSpPr>
      <xdr:spPr>
        <a:xfrm>
          <a:off x="16967200" y="332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44407</xdr:rowOff>
    </xdr:from>
    <xdr:ext cx="762000" cy="259045"/>
    <xdr:sp macro="" textlink="">
      <xdr:nvSpPr>
        <xdr:cNvPr id="464" name="将来負担の状況該当値テキスト"/>
        <xdr:cNvSpPr txBox="1"/>
      </xdr:nvSpPr>
      <xdr:spPr>
        <a:xfrm>
          <a:off x="17106900" y="330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92.9</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136676</xdr:rowOff>
    </xdr:from>
    <xdr:to>
      <xdr:col>23</xdr:col>
      <xdr:colOff>457200</xdr:colOff>
      <xdr:row>20</xdr:row>
      <xdr:rowOff>66826</xdr:rowOff>
    </xdr:to>
    <xdr:sp macro="" textlink="">
      <xdr:nvSpPr>
        <xdr:cNvPr id="465" name="円/楕円 464"/>
        <xdr:cNvSpPr/>
      </xdr:nvSpPr>
      <xdr:spPr>
        <a:xfrm>
          <a:off x="16129000" y="339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51603</xdr:rowOff>
    </xdr:from>
    <xdr:ext cx="736600" cy="259045"/>
    <xdr:sp macro="" textlink="">
      <xdr:nvSpPr>
        <xdr:cNvPr id="466" name="テキスト ボックス 465"/>
        <xdr:cNvSpPr txBox="1"/>
      </xdr:nvSpPr>
      <xdr:spPr>
        <a:xfrm>
          <a:off x="15798800" y="34806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22</xdr:col>
      <xdr:colOff>152400</xdr:colOff>
      <xdr:row>21</xdr:row>
      <xdr:rowOff>28182</xdr:rowOff>
    </xdr:from>
    <xdr:to>
      <xdr:col>22</xdr:col>
      <xdr:colOff>254000</xdr:colOff>
      <xdr:row>21</xdr:row>
      <xdr:rowOff>129782</xdr:rowOff>
    </xdr:to>
    <xdr:sp macro="" textlink="">
      <xdr:nvSpPr>
        <xdr:cNvPr id="467" name="円/楕円 466"/>
        <xdr:cNvSpPr/>
      </xdr:nvSpPr>
      <xdr:spPr>
        <a:xfrm>
          <a:off x="15240000" y="3628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114559</xdr:rowOff>
    </xdr:from>
    <xdr:ext cx="762000" cy="259045"/>
    <xdr:sp macro="" textlink="">
      <xdr:nvSpPr>
        <xdr:cNvPr id="468" name="テキスト ボックス 467"/>
        <xdr:cNvSpPr txBox="1"/>
      </xdr:nvSpPr>
      <xdr:spPr>
        <a:xfrm>
          <a:off x="14909800" y="3715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118.9</a:t>
          </a:r>
          <a:endParaRPr kumimoji="1" lang="ja-JP" altLang="en-US" sz="1000" b="1">
            <a:solidFill>
              <a:srgbClr val="FF0000"/>
            </a:solidFill>
            <a:latin typeface="ＭＳ Ｐゴシック"/>
          </a:endParaRPr>
        </a:p>
      </xdr:txBody>
    </xdr:sp>
    <xdr:clientData/>
  </xdr:oneCellAnchor>
  <xdr:twoCellAnchor>
    <xdr:from>
      <xdr:col>20</xdr:col>
      <xdr:colOff>635000</xdr:colOff>
      <xdr:row>21</xdr:row>
      <xdr:rowOff>104019</xdr:rowOff>
    </xdr:from>
    <xdr:to>
      <xdr:col>21</xdr:col>
      <xdr:colOff>50800</xdr:colOff>
      <xdr:row>22</xdr:row>
      <xdr:rowOff>34169</xdr:rowOff>
    </xdr:to>
    <xdr:sp macro="" textlink="">
      <xdr:nvSpPr>
        <xdr:cNvPr id="469" name="円/楕円 468"/>
        <xdr:cNvSpPr/>
      </xdr:nvSpPr>
      <xdr:spPr>
        <a:xfrm>
          <a:off x="14351000" y="3704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22</xdr:row>
      <xdr:rowOff>18946</xdr:rowOff>
    </xdr:from>
    <xdr:ext cx="762000" cy="259045"/>
    <xdr:sp macro="" textlink="">
      <xdr:nvSpPr>
        <xdr:cNvPr id="470" name="テキスト ボックス 469"/>
        <xdr:cNvSpPr txBox="1"/>
      </xdr:nvSpPr>
      <xdr:spPr>
        <a:xfrm>
          <a:off x="14020800" y="3790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125.5</a:t>
          </a:r>
          <a:endParaRPr kumimoji="1" lang="ja-JP" altLang="en-US" sz="1000" b="1">
            <a:solidFill>
              <a:srgbClr val="FF0000"/>
            </a:solidFill>
            <a:latin typeface="ＭＳ Ｐゴシック"/>
          </a:endParaRPr>
        </a:p>
      </xdr:txBody>
    </xdr:sp>
    <xdr:clientData/>
  </xdr:oneCellAnchor>
  <xdr:twoCellAnchor>
    <xdr:from>
      <xdr:col>19</xdr:col>
      <xdr:colOff>431800</xdr:colOff>
      <xdr:row>22</xdr:row>
      <xdr:rowOff>114119</xdr:rowOff>
    </xdr:from>
    <xdr:to>
      <xdr:col>19</xdr:col>
      <xdr:colOff>533400</xdr:colOff>
      <xdr:row>23</xdr:row>
      <xdr:rowOff>44269</xdr:rowOff>
    </xdr:to>
    <xdr:sp macro="" textlink="">
      <xdr:nvSpPr>
        <xdr:cNvPr id="471" name="円/楕円 470"/>
        <xdr:cNvSpPr/>
      </xdr:nvSpPr>
      <xdr:spPr>
        <a:xfrm>
          <a:off x="13462000" y="3886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23</xdr:row>
      <xdr:rowOff>29046</xdr:rowOff>
    </xdr:from>
    <xdr:ext cx="762000" cy="259045"/>
    <xdr:sp macro="" textlink="">
      <xdr:nvSpPr>
        <xdr:cNvPr id="472" name="テキスト ボックス 471"/>
        <xdr:cNvSpPr txBox="1"/>
      </xdr:nvSpPr>
      <xdr:spPr>
        <a:xfrm>
          <a:off x="13131800" y="39723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秋田県湯沢市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49,851
49,703
790.72
31,511,659
31,047,163
406,285
17,413,799
31,596,110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13.1
92.9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類似団体平均並みの経常収支比率を維持してきているが、常備消防業務や清掃業務を一部事務組合で行っていることを考慮すると平均並みとは言いがたい。</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今後はこれらも含めた人件費関係経費全体について、抑制していく必要がある。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41</xdr:row>
      <xdr:rowOff>156935</xdr:rowOff>
    </xdr:to>
    <xdr:cxnSp macro="">
      <xdr:nvCxnSpPr>
        <xdr:cNvPr id="62" name="直線コネクタ 61"/>
        <xdr:cNvCxnSpPr/>
      </xdr:nvCxnSpPr>
      <xdr:spPr>
        <a:xfrm flipV="1">
          <a:off x="4826000" y="5803900"/>
          <a:ext cx="0" cy="13824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129012</xdr:rowOff>
    </xdr:from>
    <xdr:ext cx="762000" cy="259045"/>
    <xdr:sp macro="" textlink="">
      <xdr:nvSpPr>
        <xdr:cNvPr id="63" name="人件費最小値テキスト"/>
        <xdr:cNvSpPr txBox="1"/>
      </xdr:nvSpPr>
      <xdr:spPr>
        <a:xfrm>
          <a:off x="4914900" y="7158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29.6</a:t>
          </a:r>
          <a:endParaRPr kumimoji="1" lang="ja-JP" altLang="en-US" sz="1000" b="1">
            <a:latin typeface="ＭＳ Ｐゴシック"/>
          </a:endParaRPr>
        </a:p>
      </xdr:txBody>
    </xdr:sp>
    <xdr:clientData/>
  </xdr:oneCellAnchor>
  <xdr:twoCellAnchor>
    <xdr:from>
      <xdr:col>6</xdr:col>
      <xdr:colOff>612775</xdr:colOff>
      <xdr:row>41</xdr:row>
      <xdr:rowOff>156935</xdr:rowOff>
    </xdr:from>
    <xdr:to>
      <xdr:col>7</xdr:col>
      <xdr:colOff>104775</xdr:colOff>
      <xdr:row>41</xdr:row>
      <xdr:rowOff>156935</xdr:rowOff>
    </xdr:to>
    <xdr:cxnSp macro="">
      <xdr:nvCxnSpPr>
        <xdr:cNvPr id="64" name="直線コネクタ 63"/>
        <xdr:cNvCxnSpPr/>
      </xdr:nvCxnSpPr>
      <xdr:spPr>
        <a:xfrm>
          <a:off x="4737100" y="7186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5"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6" name="直線コネクタ 65"/>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113393</xdr:rowOff>
    </xdr:from>
    <xdr:to>
      <xdr:col>7</xdr:col>
      <xdr:colOff>15875</xdr:colOff>
      <xdr:row>38</xdr:row>
      <xdr:rowOff>7257</xdr:rowOff>
    </xdr:to>
    <xdr:cxnSp macro="">
      <xdr:nvCxnSpPr>
        <xdr:cNvPr id="67" name="直線コネクタ 66"/>
        <xdr:cNvCxnSpPr/>
      </xdr:nvCxnSpPr>
      <xdr:spPr>
        <a:xfrm flipV="1">
          <a:off x="3987800" y="6457043"/>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13805</xdr:rowOff>
    </xdr:from>
    <xdr:ext cx="762000" cy="259045"/>
    <xdr:sp macro="" textlink="">
      <xdr:nvSpPr>
        <xdr:cNvPr id="68" name="人件費平均値テキスト"/>
        <xdr:cNvSpPr txBox="1"/>
      </xdr:nvSpPr>
      <xdr:spPr>
        <a:xfrm>
          <a:off x="4914900" y="61860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168728</xdr:rowOff>
    </xdr:from>
    <xdr:to>
      <xdr:col>7</xdr:col>
      <xdr:colOff>66675</xdr:colOff>
      <xdr:row>37</xdr:row>
      <xdr:rowOff>98878</xdr:rowOff>
    </xdr:to>
    <xdr:sp macro="" textlink="">
      <xdr:nvSpPr>
        <xdr:cNvPr id="69" name="フローチャート : 判断 68"/>
        <xdr:cNvSpPr/>
      </xdr:nvSpPr>
      <xdr:spPr>
        <a:xfrm>
          <a:off x="47752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167822</xdr:rowOff>
    </xdr:from>
    <xdr:to>
      <xdr:col>5</xdr:col>
      <xdr:colOff>549275</xdr:colOff>
      <xdr:row>38</xdr:row>
      <xdr:rowOff>7257</xdr:rowOff>
    </xdr:to>
    <xdr:cxnSp macro="">
      <xdr:nvCxnSpPr>
        <xdr:cNvPr id="70" name="直線コネクタ 69"/>
        <xdr:cNvCxnSpPr/>
      </xdr:nvCxnSpPr>
      <xdr:spPr>
        <a:xfrm>
          <a:off x="3098800" y="6511472"/>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95250</xdr:rowOff>
    </xdr:from>
    <xdr:to>
      <xdr:col>5</xdr:col>
      <xdr:colOff>600075</xdr:colOff>
      <xdr:row>38</xdr:row>
      <xdr:rowOff>25400</xdr:rowOff>
    </xdr:to>
    <xdr:sp macro="" textlink="">
      <xdr:nvSpPr>
        <xdr:cNvPr id="71" name="フローチャート : 判断 70"/>
        <xdr:cNvSpPr/>
      </xdr:nvSpPr>
      <xdr:spPr>
        <a:xfrm>
          <a:off x="3937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35577</xdr:rowOff>
    </xdr:from>
    <xdr:ext cx="736600" cy="259045"/>
    <xdr:sp macro="" textlink="">
      <xdr:nvSpPr>
        <xdr:cNvPr id="72" name="テキスト ボックス 71"/>
        <xdr:cNvSpPr txBox="1"/>
      </xdr:nvSpPr>
      <xdr:spPr>
        <a:xfrm>
          <a:off x="3606800" y="620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91622</xdr:rowOff>
    </xdr:from>
    <xdr:to>
      <xdr:col>4</xdr:col>
      <xdr:colOff>346075</xdr:colOff>
      <xdr:row>37</xdr:row>
      <xdr:rowOff>167822</xdr:rowOff>
    </xdr:to>
    <xdr:cxnSp macro="">
      <xdr:nvCxnSpPr>
        <xdr:cNvPr id="73" name="直線コネクタ 72"/>
        <xdr:cNvCxnSpPr/>
      </xdr:nvCxnSpPr>
      <xdr:spPr>
        <a:xfrm>
          <a:off x="2209800" y="6435272"/>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138793</xdr:rowOff>
    </xdr:from>
    <xdr:to>
      <xdr:col>4</xdr:col>
      <xdr:colOff>396875</xdr:colOff>
      <xdr:row>38</xdr:row>
      <xdr:rowOff>68943</xdr:rowOff>
    </xdr:to>
    <xdr:sp macro="" textlink="">
      <xdr:nvSpPr>
        <xdr:cNvPr id="74" name="フローチャート : 判断 73"/>
        <xdr:cNvSpPr/>
      </xdr:nvSpPr>
      <xdr:spPr>
        <a:xfrm>
          <a:off x="3048000" y="648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53720</xdr:rowOff>
    </xdr:from>
    <xdr:ext cx="762000" cy="259045"/>
    <xdr:sp macro="" textlink="">
      <xdr:nvSpPr>
        <xdr:cNvPr id="75" name="テキスト ボックス 74"/>
        <xdr:cNvSpPr txBox="1"/>
      </xdr:nvSpPr>
      <xdr:spPr>
        <a:xfrm>
          <a:off x="2717800" y="6568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91622</xdr:rowOff>
    </xdr:from>
    <xdr:to>
      <xdr:col>3</xdr:col>
      <xdr:colOff>142875</xdr:colOff>
      <xdr:row>39</xdr:row>
      <xdr:rowOff>31750</xdr:rowOff>
    </xdr:to>
    <xdr:cxnSp macro="">
      <xdr:nvCxnSpPr>
        <xdr:cNvPr id="76" name="直線コネクタ 75"/>
        <xdr:cNvCxnSpPr/>
      </xdr:nvCxnSpPr>
      <xdr:spPr>
        <a:xfrm flipV="1">
          <a:off x="1320800" y="6435272"/>
          <a:ext cx="889000" cy="283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106136</xdr:rowOff>
    </xdr:from>
    <xdr:to>
      <xdr:col>3</xdr:col>
      <xdr:colOff>193675</xdr:colOff>
      <xdr:row>38</xdr:row>
      <xdr:rowOff>36286</xdr:rowOff>
    </xdr:to>
    <xdr:sp macro="" textlink="">
      <xdr:nvSpPr>
        <xdr:cNvPr id="77" name="フローチャート : 判断 76"/>
        <xdr:cNvSpPr/>
      </xdr:nvSpPr>
      <xdr:spPr>
        <a:xfrm>
          <a:off x="2159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21062</xdr:rowOff>
    </xdr:from>
    <xdr:ext cx="762000" cy="259045"/>
    <xdr:sp macro="" textlink="">
      <xdr:nvSpPr>
        <xdr:cNvPr id="78" name="テキスト ボックス 77"/>
        <xdr:cNvSpPr txBox="1"/>
      </xdr:nvSpPr>
      <xdr:spPr>
        <a:xfrm>
          <a:off x="1828800" y="6536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130628</xdr:rowOff>
    </xdr:from>
    <xdr:to>
      <xdr:col>1</xdr:col>
      <xdr:colOff>676275</xdr:colOff>
      <xdr:row>39</xdr:row>
      <xdr:rowOff>60778</xdr:rowOff>
    </xdr:to>
    <xdr:sp macro="" textlink="">
      <xdr:nvSpPr>
        <xdr:cNvPr id="79" name="フローチャート : 判断 78"/>
        <xdr:cNvSpPr/>
      </xdr:nvSpPr>
      <xdr:spPr>
        <a:xfrm>
          <a:off x="1270000" y="6645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70955</xdr:rowOff>
    </xdr:from>
    <xdr:ext cx="762000" cy="259045"/>
    <xdr:sp macro="" textlink="">
      <xdr:nvSpPr>
        <xdr:cNvPr id="80" name="テキスト ボックス 79"/>
        <xdr:cNvSpPr txBox="1"/>
      </xdr:nvSpPr>
      <xdr:spPr>
        <a:xfrm>
          <a:off x="939800" y="6414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25.1</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62593</xdr:rowOff>
    </xdr:from>
    <xdr:to>
      <xdr:col>7</xdr:col>
      <xdr:colOff>66675</xdr:colOff>
      <xdr:row>37</xdr:row>
      <xdr:rowOff>164193</xdr:rowOff>
    </xdr:to>
    <xdr:sp macro="" textlink="">
      <xdr:nvSpPr>
        <xdr:cNvPr id="86" name="円/楕円 85"/>
        <xdr:cNvSpPr/>
      </xdr:nvSpPr>
      <xdr:spPr>
        <a:xfrm>
          <a:off x="4775200" y="6406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34670</xdr:rowOff>
    </xdr:from>
    <xdr:ext cx="762000" cy="259045"/>
    <xdr:sp macro="" textlink="">
      <xdr:nvSpPr>
        <xdr:cNvPr id="87" name="人件費該当値テキスト"/>
        <xdr:cNvSpPr txBox="1"/>
      </xdr:nvSpPr>
      <xdr:spPr>
        <a:xfrm>
          <a:off x="4914900" y="6378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127907</xdr:rowOff>
    </xdr:from>
    <xdr:to>
      <xdr:col>5</xdr:col>
      <xdr:colOff>600075</xdr:colOff>
      <xdr:row>38</xdr:row>
      <xdr:rowOff>58057</xdr:rowOff>
    </xdr:to>
    <xdr:sp macro="" textlink="">
      <xdr:nvSpPr>
        <xdr:cNvPr id="88" name="円/楕円 87"/>
        <xdr:cNvSpPr/>
      </xdr:nvSpPr>
      <xdr:spPr>
        <a:xfrm>
          <a:off x="3937000" y="647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42834</xdr:rowOff>
    </xdr:from>
    <xdr:ext cx="736600" cy="259045"/>
    <xdr:sp macro="" textlink="">
      <xdr:nvSpPr>
        <xdr:cNvPr id="89" name="テキスト ボックス 88"/>
        <xdr:cNvSpPr txBox="1"/>
      </xdr:nvSpPr>
      <xdr:spPr>
        <a:xfrm>
          <a:off x="3606800" y="6557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117022</xdr:rowOff>
    </xdr:from>
    <xdr:to>
      <xdr:col>4</xdr:col>
      <xdr:colOff>396875</xdr:colOff>
      <xdr:row>38</xdr:row>
      <xdr:rowOff>47172</xdr:rowOff>
    </xdr:to>
    <xdr:sp macro="" textlink="">
      <xdr:nvSpPr>
        <xdr:cNvPr id="90" name="円/楕円 89"/>
        <xdr:cNvSpPr/>
      </xdr:nvSpPr>
      <xdr:spPr>
        <a:xfrm>
          <a:off x="3048000" y="646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57349</xdr:rowOff>
    </xdr:from>
    <xdr:ext cx="762000" cy="259045"/>
    <xdr:sp macro="" textlink="">
      <xdr:nvSpPr>
        <xdr:cNvPr id="91" name="テキスト ボックス 90"/>
        <xdr:cNvSpPr txBox="1"/>
      </xdr:nvSpPr>
      <xdr:spPr>
        <a:xfrm>
          <a:off x="2717800" y="622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40822</xdr:rowOff>
    </xdr:from>
    <xdr:to>
      <xdr:col>3</xdr:col>
      <xdr:colOff>193675</xdr:colOff>
      <xdr:row>37</xdr:row>
      <xdr:rowOff>142422</xdr:rowOff>
    </xdr:to>
    <xdr:sp macro="" textlink="">
      <xdr:nvSpPr>
        <xdr:cNvPr id="92" name="円/楕円 91"/>
        <xdr:cNvSpPr/>
      </xdr:nvSpPr>
      <xdr:spPr>
        <a:xfrm>
          <a:off x="2159000" y="6384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152599</xdr:rowOff>
    </xdr:from>
    <xdr:ext cx="762000" cy="259045"/>
    <xdr:sp macro="" textlink="">
      <xdr:nvSpPr>
        <xdr:cNvPr id="93" name="テキスト ボックス 92"/>
        <xdr:cNvSpPr txBox="1"/>
      </xdr:nvSpPr>
      <xdr:spPr>
        <a:xfrm>
          <a:off x="1828800" y="615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152400</xdr:rowOff>
    </xdr:from>
    <xdr:to>
      <xdr:col>1</xdr:col>
      <xdr:colOff>676275</xdr:colOff>
      <xdr:row>39</xdr:row>
      <xdr:rowOff>82550</xdr:rowOff>
    </xdr:to>
    <xdr:sp macro="" textlink="">
      <xdr:nvSpPr>
        <xdr:cNvPr id="94" name="円/楕円 93"/>
        <xdr:cNvSpPr/>
      </xdr:nvSpPr>
      <xdr:spPr>
        <a:xfrm>
          <a:off x="1270000" y="666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67327</xdr:rowOff>
    </xdr:from>
    <xdr:ext cx="762000" cy="259045"/>
    <xdr:sp macro="" textlink="">
      <xdr:nvSpPr>
        <xdr:cNvPr id="95" name="テキスト ボックス 94"/>
        <xdr:cNvSpPr txBox="1"/>
      </xdr:nvSpPr>
      <xdr:spPr>
        <a:xfrm>
          <a:off x="9398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effectLst/>
              <a:latin typeface="+mn-lt"/>
              <a:ea typeface="+mn-ea"/>
              <a:cs typeface="+mn-cs"/>
            </a:rPr>
            <a:t>物件費に係る経常的経費の金額は微増となったものの、経常収支比率では、前年と同値となっている。</a:t>
          </a:r>
        </a:p>
        <a:p>
          <a:pPr rtl="0" eaLnBrk="1" fontAlgn="auto" latinLnBrk="0" hangingPunct="1"/>
          <a:r>
            <a:rPr lang="ja-JP" altLang="ja-JP" sz="1300" b="0" i="0" baseline="0">
              <a:solidFill>
                <a:schemeClr val="dk1"/>
              </a:solidFill>
              <a:effectLst/>
              <a:latin typeface="+mn-lt"/>
              <a:ea typeface="+mn-ea"/>
              <a:cs typeface="+mn-cs"/>
            </a:rPr>
            <a:t>今後も</a:t>
          </a:r>
          <a:r>
            <a:rPr lang="ja-JP" altLang="en-US" sz="1300" b="0" i="0" baseline="0">
              <a:solidFill>
                <a:schemeClr val="dk1"/>
              </a:solidFill>
              <a:effectLst/>
              <a:latin typeface="+mn-lt"/>
              <a:ea typeface="+mn-ea"/>
              <a:cs typeface="+mn-cs"/>
            </a:rPr>
            <a:t>この状況が保たれるよう</a:t>
          </a:r>
          <a:r>
            <a:rPr lang="ja-JP" altLang="ja-JP" sz="1300" b="0" i="0" baseline="0">
              <a:solidFill>
                <a:schemeClr val="dk1"/>
              </a:solidFill>
              <a:effectLst/>
              <a:latin typeface="+mn-lt"/>
              <a:ea typeface="+mn-ea"/>
              <a:cs typeface="+mn-cs"/>
            </a:rPr>
            <a:t>に</a:t>
          </a:r>
          <a:r>
            <a:rPr lang="en-US"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節約</a:t>
          </a:r>
          <a:r>
            <a:rPr lang="en-US"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の心構えに</a:t>
          </a:r>
          <a:r>
            <a:rPr lang="ja-JP" altLang="ja-JP" sz="1300" b="0" i="0" baseline="0">
              <a:solidFill>
                <a:schemeClr val="dk1"/>
              </a:solidFill>
              <a:effectLst/>
              <a:latin typeface="+mn-lt"/>
              <a:ea typeface="+mn-ea"/>
              <a:cs typeface="+mn-cs"/>
            </a:rPr>
            <a:t>努め</a:t>
          </a:r>
          <a:r>
            <a:rPr lang="ja-JP" altLang="en-US" sz="1300" b="0" i="0" baseline="0">
              <a:solidFill>
                <a:schemeClr val="dk1"/>
              </a:solidFill>
              <a:effectLst/>
              <a:latin typeface="+mn-lt"/>
              <a:ea typeface="+mn-ea"/>
              <a:cs typeface="+mn-cs"/>
            </a:rPr>
            <a:t>ていき</a:t>
          </a:r>
          <a:r>
            <a:rPr lang="ja-JP" altLang="ja-JP" sz="1300" b="0" i="0" baseline="0">
              <a:solidFill>
                <a:schemeClr val="dk1"/>
              </a:solidFill>
              <a:effectLst/>
              <a:latin typeface="+mn-lt"/>
              <a:ea typeface="+mn-ea"/>
              <a:cs typeface="+mn-cs"/>
            </a:rPr>
            <a:t>たい。</a:t>
          </a:r>
          <a:endParaRPr lang="ja-JP" altLang="ja-JP" sz="13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121557</xdr:rowOff>
    </xdr:from>
    <xdr:to>
      <xdr:col>24</xdr:col>
      <xdr:colOff>31750</xdr:colOff>
      <xdr:row>21</xdr:row>
      <xdr:rowOff>80736</xdr:rowOff>
    </xdr:to>
    <xdr:cxnSp macro="">
      <xdr:nvCxnSpPr>
        <xdr:cNvPr id="125" name="直線コネクタ 124"/>
        <xdr:cNvCxnSpPr/>
      </xdr:nvCxnSpPr>
      <xdr:spPr>
        <a:xfrm flipV="1">
          <a:off x="16510000" y="2178957"/>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52813</xdr:rowOff>
    </xdr:from>
    <xdr:ext cx="762000" cy="259045"/>
    <xdr:sp macro="" textlink="">
      <xdr:nvSpPr>
        <xdr:cNvPr id="126" name="物件費最小値テキスト"/>
        <xdr:cNvSpPr txBox="1"/>
      </xdr:nvSpPr>
      <xdr:spPr>
        <a:xfrm>
          <a:off x="16598900" y="3653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21</xdr:row>
      <xdr:rowOff>80736</xdr:rowOff>
    </xdr:from>
    <xdr:to>
      <xdr:col>24</xdr:col>
      <xdr:colOff>120650</xdr:colOff>
      <xdr:row>21</xdr:row>
      <xdr:rowOff>80736</xdr:rowOff>
    </xdr:to>
    <xdr:cxnSp macro="">
      <xdr:nvCxnSpPr>
        <xdr:cNvPr id="127" name="直線コネクタ 126"/>
        <xdr:cNvCxnSpPr/>
      </xdr:nvCxnSpPr>
      <xdr:spPr>
        <a:xfrm>
          <a:off x="16421100" y="368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36484</xdr:rowOff>
    </xdr:from>
    <xdr:ext cx="762000" cy="259045"/>
    <xdr:sp macro="" textlink="">
      <xdr:nvSpPr>
        <xdr:cNvPr id="128" name="物件費最大値テキスト"/>
        <xdr:cNvSpPr txBox="1"/>
      </xdr:nvSpPr>
      <xdr:spPr>
        <a:xfrm>
          <a:off x="16598900" y="1922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23</xdr:col>
      <xdr:colOff>628650</xdr:colOff>
      <xdr:row>12</xdr:row>
      <xdr:rowOff>121557</xdr:rowOff>
    </xdr:from>
    <xdr:to>
      <xdr:col>24</xdr:col>
      <xdr:colOff>120650</xdr:colOff>
      <xdr:row>12</xdr:row>
      <xdr:rowOff>121557</xdr:rowOff>
    </xdr:to>
    <xdr:cxnSp macro="">
      <xdr:nvCxnSpPr>
        <xdr:cNvPr id="129" name="直線コネクタ 128"/>
        <xdr:cNvCxnSpPr/>
      </xdr:nvCxnSpPr>
      <xdr:spPr>
        <a:xfrm>
          <a:off x="16421100" y="2178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12</xdr:row>
      <xdr:rowOff>121557</xdr:rowOff>
    </xdr:from>
    <xdr:to>
      <xdr:col>24</xdr:col>
      <xdr:colOff>31750</xdr:colOff>
      <xdr:row>12</xdr:row>
      <xdr:rowOff>121557</xdr:rowOff>
    </xdr:to>
    <xdr:cxnSp macro="">
      <xdr:nvCxnSpPr>
        <xdr:cNvPr id="130" name="直線コネクタ 129"/>
        <xdr:cNvCxnSpPr/>
      </xdr:nvCxnSpPr>
      <xdr:spPr>
        <a:xfrm>
          <a:off x="15671800" y="21789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127198</xdr:rowOff>
    </xdr:from>
    <xdr:ext cx="762000" cy="259045"/>
    <xdr:sp macro="" textlink="">
      <xdr:nvSpPr>
        <xdr:cNvPr id="131" name="物件費平均値テキスト"/>
        <xdr:cNvSpPr txBox="1"/>
      </xdr:nvSpPr>
      <xdr:spPr>
        <a:xfrm>
          <a:off x="16598900" y="26989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155121</xdr:rowOff>
    </xdr:from>
    <xdr:to>
      <xdr:col>24</xdr:col>
      <xdr:colOff>82550</xdr:colOff>
      <xdr:row>16</xdr:row>
      <xdr:rowOff>85271</xdr:rowOff>
    </xdr:to>
    <xdr:sp macro="" textlink="">
      <xdr:nvSpPr>
        <xdr:cNvPr id="132" name="フローチャート : 判断 131"/>
        <xdr:cNvSpPr/>
      </xdr:nvSpPr>
      <xdr:spPr>
        <a:xfrm>
          <a:off x="16459200" y="2726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12</xdr:row>
      <xdr:rowOff>121557</xdr:rowOff>
    </xdr:from>
    <xdr:to>
      <xdr:col>22</xdr:col>
      <xdr:colOff>565150</xdr:colOff>
      <xdr:row>14</xdr:row>
      <xdr:rowOff>18143</xdr:rowOff>
    </xdr:to>
    <xdr:cxnSp macro="">
      <xdr:nvCxnSpPr>
        <xdr:cNvPr id="133" name="直線コネクタ 132"/>
        <xdr:cNvCxnSpPr/>
      </xdr:nvCxnSpPr>
      <xdr:spPr>
        <a:xfrm flipV="1">
          <a:off x="14782800" y="2178957"/>
          <a:ext cx="889000" cy="239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100693</xdr:rowOff>
    </xdr:from>
    <xdr:to>
      <xdr:col>22</xdr:col>
      <xdr:colOff>615950</xdr:colOff>
      <xdr:row>16</xdr:row>
      <xdr:rowOff>30843</xdr:rowOff>
    </xdr:to>
    <xdr:sp macro="" textlink="">
      <xdr:nvSpPr>
        <xdr:cNvPr id="134" name="フローチャート : 判断 133"/>
        <xdr:cNvSpPr/>
      </xdr:nvSpPr>
      <xdr:spPr>
        <a:xfrm>
          <a:off x="15621000" y="267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15620</xdr:rowOff>
    </xdr:from>
    <xdr:ext cx="736600" cy="259045"/>
    <xdr:sp macro="" textlink="">
      <xdr:nvSpPr>
        <xdr:cNvPr id="135" name="テキスト ボックス 134"/>
        <xdr:cNvSpPr txBox="1"/>
      </xdr:nvSpPr>
      <xdr:spPr>
        <a:xfrm>
          <a:off x="15290800" y="2758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18143</xdr:rowOff>
    </xdr:from>
    <xdr:to>
      <xdr:col>21</xdr:col>
      <xdr:colOff>361950</xdr:colOff>
      <xdr:row>14</xdr:row>
      <xdr:rowOff>39914</xdr:rowOff>
    </xdr:to>
    <xdr:cxnSp macro="">
      <xdr:nvCxnSpPr>
        <xdr:cNvPr id="136" name="直線コネクタ 135"/>
        <xdr:cNvCxnSpPr/>
      </xdr:nvCxnSpPr>
      <xdr:spPr>
        <a:xfrm flipV="1">
          <a:off x="13893800" y="24184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68036</xdr:rowOff>
    </xdr:from>
    <xdr:to>
      <xdr:col>21</xdr:col>
      <xdr:colOff>412750</xdr:colOff>
      <xdr:row>15</xdr:row>
      <xdr:rowOff>169636</xdr:rowOff>
    </xdr:to>
    <xdr:sp macro="" textlink="">
      <xdr:nvSpPr>
        <xdr:cNvPr id="137" name="フローチャート : 判断 136"/>
        <xdr:cNvSpPr/>
      </xdr:nvSpPr>
      <xdr:spPr>
        <a:xfrm>
          <a:off x="14732000" y="263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154413</xdr:rowOff>
    </xdr:from>
    <xdr:ext cx="762000" cy="259045"/>
    <xdr:sp macro="" textlink="">
      <xdr:nvSpPr>
        <xdr:cNvPr id="138" name="テキスト ボックス 137"/>
        <xdr:cNvSpPr txBox="1"/>
      </xdr:nvSpPr>
      <xdr:spPr>
        <a:xfrm>
          <a:off x="14401800" y="272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39914</xdr:rowOff>
    </xdr:from>
    <xdr:to>
      <xdr:col>20</xdr:col>
      <xdr:colOff>158750</xdr:colOff>
      <xdr:row>14</xdr:row>
      <xdr:rowOff>72571</xdr:rowOff>
    </xdr:to>
    <xdr:cxnSp macro="">
      <xdr:nvCxnSpPr>
        <xdr:cNvPr id="139" name="直線コネクタ 138"/>
        <xdr:cNvCxnSpPr/>
      </xdr:nvCxnSpPr>
      <xdr:spPr>
        <a:xfrm flipV="1">
          <a:off x="13004800" y="24402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43543</xdr:rowOff>
    </xdr:from>
    <xdr:to>
      <xdr:col>20</xdr:col>
      <xdr:colOff>209550</xdr:colOff>
      <xdr:row>14</xdr:row>
      <xdr:rowOff>145143</xdr:rowOff>
    </xdr:to>
    <xdr:sp macro="" textlink="">
      <xdr:nvSpPr>
        <xdr:cNvPr id="140" name="フローチャート : 判断 139"/>
        <xdr:cNvSpPr/>
      </xdr:nvSpPr>
      <xdr:spPr>
        <a:xfrm>
          <a:off x="13843000" y="244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129920</xdr:rowOff>
    </xdr:from>
    <xdr:ext cx="762000" cy="259045"/>
    <xdr:sp macro="" textlink="">
      <xdr:nvSpPr>
        <xdr:cNvPr id="141" name="テキスト ボックス 140"/>
        <xdr:cNvSpPr txBox="1"/>
      </xdr:nvSpPr>
      <xdr:spPr>
        <a:xfrm>
          <a:off x="13512800" y="253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97971</xdr:rowOff>
    </xdr:from>
    <xdr:to>
      <xdr:col>19</xdr:col>
      <xdr:colOff>6350</xdr:colOff>
      <xdr:row>15</xdr:row>
      <xdr:rowOff>28121</xdr:rowOff>
    </xdr:to>
    <xdr:sp macro="" textlink="">
      <xdr:nvSpPr>
        <xdr:cNvPr id="142" name="フローチャート : 判断 141"/>
        <xdr:cNvSpPr/>
      </xdr:nvSpPr>
      <xdr:spPr>
        <a:xfrm>
          <a:off x="12954000" y="2498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12898</xdr:rowOff>
    </xdr:from>
    <xdr:ext cx="762000" cy="259045"/>
    <xdr:sp macro="" textlink="">
      <xdr:nvSpPr>
        <xdr:cNvPr id="143" name="テキスト ボックス 142"/>
        <xdr:cNvSpPr txBox="1"/>
      </xdr:nvSpPr>
      <xdr:spPr>
        <a:xfrm>
          <a:off x="12623800" y="25846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12</xdr:row>
      <xdr:rowOff>70757</xdr:rowOff>
    </xdr:from>
    <xdr:to>
      <xdr:col>24</xdr:col>
      <xdr:colOff>82550</xdr:colOff>
      <xdr:row>13</xdr:row>
      <xdr:rowOff>907</xdr:rowOff>
    </xdr:to>
    <xdr:sp macro="" textlink="">
      <xdr:nvSpPr>
        <xdr:cNvPr id="149" name="円/楕円 148"/>
        <xdr:cNvSpPr/>
      </xdr:nvSpPr>
      <xdr:spPr>
        <a:xfrm>
          <a:off x="16459200" y="212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11</xdr:row>
      <xdr:rowOff>150784</xdr:rowOff>
    </xdr:from>
    <xdr:ext cx="762000" cy="259045"/>
    <xdr:sp macro="" textlink="">
      <xdr:nvSpPr>
        <xdr:cNvPr id="150" name="物件費該当値テキスト"/>
        <xdr:cNvSpPr txBox="1"/>
      </xdr:nvSpPr>
      <xdr:spPr>
        <a:xfrm>
          <a:off x="16598900" y="203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22</xdr:col>
      <xdr:colOff>514350</xdr:colOff>
      <xdr:row>12</xdr:row>
      <xdr:rowOff>70757</xdr:rowOff>
    </xdr:from>
    <xdr:to>
      <xdr:col>22</xdr:col>
      <xdr:colOff>615950</xdr:colOff>
      <xdr:row>13</xdr:row>
      <xdr:rowOff>907</xdr:rowOff>
    </xdr:to>
    <xdr:sp macro="" textlink="">
      <xdr:nvSpPr>
        <xdr:cNvPr id="151" name="円/楕円 150"/>
        <xdr:cNvSpPr/>
      </xdr:nvSpPr>
      <xdr:spPr>
        <a:xfrm>
          <a:off x="15621000" y="212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11</xdr:row>
      <xdr:rowOff>11084</xdr:rowOff>
    </xdr:from>
    <xdr:ext cx="736600" cy="259045"/>
    <xdr:sp macro="" textlink="">
      <xdr:nvSpPr>
        <xdr:cNvPr id="152" name="テキスト ボックス 151"/>
        <xdr:cNvSpPr txBox="1"/>
      </xdr:nvSpPr>
      <xdr:spPr>
        <a:xfrm>
          <a:off x="15290800" y="1897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138793</xdr:rowOff>
    </xdr:from>
    <xdr:to>
      <xdr:col>21</xdr:col>
      <xdr:colOff>412750</xdr:colOff>
      <xdr:row>14</xdr:row>
      <xdr:rowOff>68943</xdr:rowOff>
    </xdr:to>
    <xdr:sp macro="" textlink="">
      <xdr:nvSpPr>
        <xdr:cNvPr id="153" name="円/楕円 152"/>
        <xdr:cNvSpPr/>
      </xdr:nvSpPr>
      <xdr:spPr>
        <a:xfrm>
          <a:off x="14732000" y="2367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79120</xdr:rowOff>
    </xdr:from>
    <xdr:ext cx="762000" cy="259045"/>
    <xdr:sp macro="" textlink="">
      <xdr:nvSpPr>
        <xdr:cNvPr id="154" name="テキスト ボックス 153"/>
        <xdr:cNvSpPr txBox="1"/>
      </xdr:nvSpPr>
      <xdr:spPr>
        <a:xfrm>
          <a:off x="14401800" y="2136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160564</xdr:rowOff>
    </xdr:from>
    <xdr:to>
      <xdr:col>20</xdr:col>
      <xdr:colOff>209550</xdr:colOff>
      <xdr:row>14</xdr:row>
      <xdr:rowOff>90714</xdr:rowOff>
    </xdr:to>
    <xdr:sp macro="" textlink="">
      <xdr:nvSpPr>
        <xdr:cNvPr id="155" name="円/楕円 154"/>
        <xdr:cNvSpPr/>
      </xdr:nvSpPr>
      <xdr:spPr>
        <a:xfrm>
          <a:off x="13843000" y="2389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100891</xdr:rowOff>
    </xdr:from>
    <xdr:ext cx="762000" cy="259045"/>
    <xdr:sp macro="" textlink="">
      <xdr:nvSpPr>
        <xdr:cNvPr id="156" name="テキスト ボックス 155"/>
        <xdr:cNvSpPr txBox="1"/>
      </xdr:nvSpPr>
      <xdr:spPr>
        <a:xfrm>
          <a:off x="13512800" y="2158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21771</xdr:rowOff>
    </xdr:from>
    <xdr:to>
      <xdr:col>19</xdr:col>
      <xdr:colOff>6350</xdr:colOff>
      <xdr:row>14</xdr:row>
      <xdr:rowOff>123371</xdr:rowOff>
    </xdr:to>
    <xdr:sp macro="" textlink="">
      <xdr:nvSpPr>
        <xdr:cNvPr id="157" name="円/楕円 156"/>
        <xdr:cNvSpPr/>
      </xdr:nvSpPr>
      <xdr:spPr>
        <a:xfrm>
          <a:off x="12954000" y="2422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133548</xdr:rowOff>
    </xdr:from>
    <xdr:ext cx="762000" cy="259045"/>
    <xdr:sp macro="" textlink="">
      <xdr:nvSpPr>
        <xdr:cNvPr id="158" name="テキスト ボックス 157"/>
        <xdr:cNvSpPr txBox="1"/>
      </xdr:nvSpPr>
      <xdr:spPr>
        <a:xfrm>
          <a:off x="12623800" y="2190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障害者自立支援給付費が前年比</a:t>
          </a:r>
          <a:r>
            <a:rPr lang="en-US" altLang="ja-JP" sz="1300" b="0" i="0" baseline="0">
              <a:solidFill>
                <a:schemeClr val="dk1"/>
              </a:solidFill>
              <a:effectLst/>
              <a:latin typeface="+mn-lt"/>
              <a:ea typeface="+mn-ea"/>
              <a:cs typeface="+mn-cs"/>
            </a:rPr>
            <a:t>5.0%</a:t>
          </a:r>
          <a:r>
            <a:rPr lang="ja-JP" altLang="ja-JP" sz="1300" b="0" i="0" baseline="0">
              <a:solidFill>
                <a:schemeClr val="dk1"/>
              </a:solidFill>
              <a:effectLst/>
              <a:latin typeface="+mn-lt"/>
              <a:ea typeface="+mn-ea"/>
              <a:cs typeface="+mn-cs"/>
            </a:rPr>
            <a:t>ほどの増の一方で、生活保護費の給付</a:t>
          </a:r>
          <a:r>
            <a:rPr lang="ja-JP" altLang="en-US" sz="1300" b="0" i="0" baseline="0">
              <a:solidFill>
                <a:schemeClr val="dk1"/>
              </a:solidFill>
              <a:effectLst/>
              <a:latin typeface="+mn-lt"/>
              <a:ea typeface="+mn-ea"/>
              <a:cs typeface="+mn-cs"/>
            </a:rPr>
            <a:t>が</a:t>
          </a:r>
          <a:r>
            <a:rPr lang="en-US" altLang="ja-JP" sz="1300" b="0" i="0" baseline="0">
              <a:solidFill>
                <a:schemeClr val="dk1"/>
              </a:solidFill>
              <a:effectLst/>
              <a:latin typeface="+mn-lt"/>
              <a:ea typeface="+mn-ea"/>
              <a:cs typeface="+mn-cs"/>
            </a:rPr>
            <a:t>4.8</a:t>
          </a:r>
          <a:r>
            <a:rPr lang="ja-JP" altLang="en-US" sz="1300" b="0" i="0" baseline="0">
              <a:solidFill>
                <a:schemeClr val="dk1"/>
              </a:solidFill>
              <a:effectLst/>
              <a:latin typeface="+mn-lt"/>
              <a:ea typeface="+mn-ea"/>
              <a:cs typeface="+mn-cs"/>
            </a:rPr>
            <a:t>％の減となり、</a:t>
          </a:r>
          <a:r>
            <a:rPr lang="ja-JP" altLang="ja-JP" sz="1300" b="0" i="0" baseline="0">
              <a:solidFill>
                <a:schemeClr val="dk1"/>
              </a:solidFill>
              <a:effectLst/>
              <a:latin typeface="+mn-lt"/>
              <a:ea typeface="+mn-ea"/>
              <a:cs typeface="+mn-cs"/>
            </a:rPr>
            <a:t>扶助費全体の歳出額としては前年</a:t>
          </a:r>
          <a:r>
            <a:rPr lang="ja-JP" altLang="en-US" sz="1300" b="0" i="0" baseline="0">
              <a:solidFill>
                <a:schemeClr val="dk1"/>
              </a:solidFill>
              <a:effectLst/>
              <a:latin typeface="+mn-lt"/>
              <a:ea typeface="+mn-ea"/>
              <a:cs typeface="+mn-cs"/>
            </a:rPr>
            <a:t>より減少し、それに伴い経常経費充当一般財源等も減少したため、扶助費における比率は前年並みとなっている。</a:t>
          </a:r>
          <a:endParaRPr lang="ja-JP" altLang="ja-JP" sz="1300">
            <a:effectLst/>
          </a:endParaRPr>
        </a:p>
        <a:p>
          <a:pPr rtl="0"/>
          <a:r>
            <a:rPr lang="ja-JP" altLang="ja-JP" sz="1300" b="0" i="0" baseline="0">
              <a:solidFill>
                <a:schemeClr val="dk1"/>
              </a:solidFill>
              <a:effectLst/>
              <a:latin typeface="+mn-lt"/>
              <a:ea typeface="+mn-ea"/>
              <a:cs typeface="+mn-cs"/>
            </a:rPr>
            <a:t>扶助費は、</a:t>
          </a:r>
          <a:r>
            <a:rPr lang="ja-JP" altLang="en-US" sz="1300" b="0" i="0" baseline="0">
              <a:solidFill>
                <a:schemeClr val="dk1"/>
              </a:solidFill>
              <a:effectLst/>
              <a:latin typeface="+mn-lt"/>
              <a:ea typeface="+mn-ea"/>
              <a:cs typeface="+mn-cs"/>
            </a:rPr>
            <a:t>減少となったものの、今後も</a:t>
          </a:r>
          <a:r>
            <a:rPr lang="ja-JP" altLang="ja-JP" sz="1300" b="0" i="0" baseline="0">
              <a:solidFill>
                <a:schemeClr val="dk1"/>
              </a:solidFill>
              <a:effectLst/>
              <a:latin typeface="+mn-lt"/>
              <a:ea typeface="+mn-ea"/>
              <a:cs typeface="+mn-cs"/>
            </a:rPr>
            <a:t>給付に係る精査を徹底し、より適正な給付に努める必要がある。</a:t>
          </a:r>
          <a:endParaRPr lang="ja-JP" altLang="ja-JP" sz="13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146050</xdr:rowOff>
    </xdr:from>
    <xdr:to>
      <xdr:col>7</xdr:col>
      <xdr:colOff>15875</xdr:colOff>
      <xdr:row>60</xdr:row>
      <xdr:rowOff>165100</xdr:rowOff>
    </xdr:to>
    <xdr:cxnSp macro="">
      <xdr:nvCxnSpPr>
        <xdr:cNvPr id="188" name="直線コネクタ 187"/>
        <xdr:cNvCxnSpPr/>
      </xdr:nvCxnSpPr>
      <xdr:spPr>
        <a:xfrm flipV="1">
          <a:off x="4826000" y="92329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89"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90" name="直線コネクタ 189"/>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60977</xdr:rowOff>
    </xdr:from>
    <xdr:ext cx="762000" cy="259045"/>
    <xdr:sp macro="" textlink="">
      <xdr:nvSpPr>
        <xdr:cNvPr id="191" name="扶助費最大値テキスト"/>
        <xdr:cNvSpPr txBox="1"/>
      </xdr:nvSpPr>
      <xdr:spPr>
        <a:xfrm>
          <a:off x="4914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6</xdr:col>
      <xdr:colOff>612775</xdr:colOff>
      <xdr:row>53</xdr:row>
      <xdr:rowOff>146050</xdr:rowOff>
    </xdr:from>
    <xdr:to>
      <xdr:col>7</xdr:col>
      <xdr:colOff>104775</xdr:colOff>
      <xdr:row>53</xdr:row>
      <xdr:rowOff>146050</xdr:rowOff>
    </xdr:to>
    <xdr:cxnSp macro="">
      <xdr:nvCxnSpPr>
        <xdr:cNvPr id="192" name="直線コネクタ 191"/>
        <xdr:cNvCxnSpPr/>
      </xdr:nvCxnSpPr>
      <xdr:spPr>
        <a:xfrm>
          <a:off x="4737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42635</xdr:rowOff>
    </xdr:from>
    <xdr:to>
      <xdr:col>7</xdr:col>
      <xdr:colOff>15875</xdr:colOff>
      <xdr:row>55</xdr:row>
      <xdr:rowOff>53522</xdr:rowOff>
    </xdr:to>
    <xdr:cxnSp macro="">
      <xdr:nvCxnSpPr>
        <xdr:cNvPr id="193" name="直線コネクタ 192"/>
        <xdr:cNvCxnSpPr/>
      </xdr:nvCxnSpPr>
      <xdr:spPr>
        <a:xfrm flipV="1">
          <a:off x="3987800" y="9472385"/>
          <a:ext cx="8382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72770</xdr:rowOff>
    </xdr:from>
    <xdr:ext cx="762000" cy="259045"/>
    <xdr:sp macro="" textlink="">
      <xdr:nvSpPr>
        <xdr:cNvPr id="194" name="扶助費平均値テキスト"/>
        <xdr:cNvSpPr txBox="1"/>
      </xdr:nvSpPr>
      <xdr:spPr>
        <a:xfrm>
          <a:off x="4914900" y="9502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5" name="フローチャート : 判断 194"/>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170543</xdr:rowOff>
    </xdr:from>
    <xdr:to>
      <xdr:col>5</xdr:col>
      <xdr:colOff>549275</xdr:colOff>
      <xdr:row>55</xdr:row>
      <xdr:rowOff>53522</xdr:rowOff>
    </xdr:to>
    <xdr:cxnSp macro="">
      <xdr:nvCxnSpPr>
        <xdr:cNvPr id="196" name="直線コネクタ 195"/>
        <xdr:cNvCxnSpPr/>
      </xdr:nvCxnSpPr>
      <xdr:spPr>
        <a:xfrm>
          <a:off x="3098800" y="9428843"/>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111578</xdr:rowOff>
    </xdr:from>
    <xdr:to>
      <xdr:col>5</xdr:col>
      <xdr:colOff>600075</xdr:colOff>
      <xdr:row>56</xdr:row>
      <xdr:rowOff>41728</xdr:rowOff>
    </xdr:to>
    <xdr:sp macro="" textlink="">
      <xdr:nvSpPr>
        <xdr:cNvPr id="197" name="フローチャート : 判断 196"/>
        <xdr:cNvSpPr/>
      </xdr:nvSpPr>
      <xdr:spPr>
        <a:xfrm>
          <a:off x="3937000" y="9541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26505</xdr:rowOff>
    </xdr:from>
    <xdr:ext cx="736600" cy="259045"/>
    <xdr:sp macro="" textlink="">
      <xdr:nvSpPr>
        <xdr:cNvPr id="198" name="テキスト ボックス 197"/>
        <xdr:cNvSpPr txBox="1"/>
      </xdr:nvSpPr>
      <xdr:spPr>
        <a:xfrm>
          <a:off x="3606800" y="9627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170543</xdr:rowOff>
    </xdr:from>
    <xdr:to>
      <xdr:col>4</xdr:col>
      <xdr:colOff>346075</xdr:colOff>
      <xdr:row>55</xdr:row>
      <xdr:rowOff>31750</xdr:rowOff>
    </xdr:to>
    <xdr:cxnSp macro="">
      <xdr:nvCxnSpPr>
        <xdr:cNvPr id="199" name="直線コネクタ 198"/>
        <xdr:cNvCxnSpPr/>
      </xdr:nvCxnSpPr>
      <xdr:spPr>
        <a:xfrm flipV="1">
          <a:off x="2209800" y="94288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46265</xdr:rowOff>
    </xdr:from>
    <xdr:to>
      <xdr:col>4</xdr:col>
      <xdr:colOff>396875</xdr:colOff>
      <xdr:row>55</xdr:row>
      <xdr:rowOff>147865</xdr:rowOff>
    </xdr:to>
    <xdr:sp macro="" textlink="">
      <xdr:nvSpPr>
        <xdr:cNvPr id="200" name="フローチャート : 判断 199"/>
        <xdr:cNvSpPr/>
      </xdr:nvSpPr>
      <xdr:spPr>
        <a:xfrm>
          <a:off x="3048000" y="9476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132642</xdr:rowOff>
    </xdr:from>
    <xdr:ext cx="762000" cy="259045"/>
    <xdr:sp macro="" textlink="">
      <xdr:nvSpPr>
        <xdr:cNvPr id="201" name="テキスト ボックス 200"/>
        <xdr:cNvSpPr txBox="1"/>
      </xdr:nvSpPr>
      <xdr:spPr>
        <a:xfrm>
          <a:off x="2717800" y="9562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159657</xdr:rowOff>
    </xdr:from>
    <xdr:to>
      <xdr:col>3</xdr:col>
      <xdr:colOff>142875</xdr:colOff>
      <xdr:row>55</xdr:row>
      <xdr:rowOff>31750</xdr:rowOff>
    </xdr:to>
    <xdr:cxnSp macro="">
      <xdr:nvCxnSpPr>
        <xdr:cNvPr id="202" name="直線コネクタ 201"/>
        <xdr:cNvCxnSpPr/>
      </xdr:nvCxnSpPr>
      <xdr:spPr>
        <a:xfrm>
          <a:off x="1320800" y="9417957"/>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130628</xdr:rowOff>
    </xdr:from>
    <xdr:to>
      <xdr:col>3</xdr:col>
      <xdr:colOff>193675</xdr:colOff>
      <xdr:row>55</xdr:row>
      <xdr:rowOff>60778</xdr:rowOff>
    </xdr:to>
    <xdr:sp macro="" textlink="">
      <xdr:nvSpPr>
        <xdr:cNvPr id="203" name="フローチャート : 判断 202"/>
        <xdr:cNvSpPr/>
      </xdr:nvSpPr>
      <xdr:spPr>
        <a:xfrm>
          <a:off x="2159000" y="9388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70955</xdr:rowOff>
    </xdr:from>
    <xdr:ext cx="762000" cy="259045"/>
    <xdr:sp macro="" textlink="">
      <xdr:nvSpPr>
        <xdr:cNvPr id="204" name="テキスト ボックス 203"/>
        <xdr:cNvSpPr txBox="1"/>
      </xdr:nvSpPr>
      <xdr:spPr>
        <a:xfrm>
          <a:off x="1828800" y="915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87085</xdr:rowOff>
    </xdr:from>
    <xdr:to>
      <xdr:col>1</xdr:col>
      <xdr:colOff>676275</xdr:colOff>
      <xdr:row>55</xdr:row>
      <xdr:rowOff>17235</xdr:rowOff>
    </xdr:to>
    <xdr:sp macro="" textlink="">
      <xdr:nvSpPr>
        <xdr:cNvPr id="205" name="フローチャート : 判断 204"/>
        <xdr:cNvSpPr/>
      </xdr:nvSpPr>
      <xdr:spPr>
        <a:xfrm>
          <a:off x="1270000" y="934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27412</xdr:rowOff>
    </xdr:from>
    <xdr:ext cx="762000" cy="259045"/>
    <xdr:sp macro="" textlink="">
      <xdr:nvSpPr>
        <xdr:cNvPr id="206" name="テキスト ボックス 205"/>
        <xdr:cNvSpPr txBox="1"/>
      </xdr:nvSpPr>
      <xdr:spPr>
        <a:xfrm>
          <a:off x="939800" y="9114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163285</xdr:rowOff>
    </xdr:from>
    <xdr:to>
      <xdr:col>7</xdr:col>
      <xdr:colOff>66675</xdr:colOff>
      <xdr:row>55</xdr:row>
      <xdr:rowOff>93435</xdr:rowOff>
    </xdr:to>
    <xdr:sp macro="" textlink="">
      <xdr:nvSpPr>
        <xdr:cNvPr id="212" name="円/楕円 211"/>
        <xdr:cNvSpPr/>
      </xdr:nvSpPr>
      <xdr:spPr>
        <a:xfrm>
          <a:off x="4775200" y="9421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8362</xdr:rowOff>
    </xdr:from>
    <xdr:ext cx="762000" cy="259045"/>
    <xdr:sp macro="" textlink="">
      <xdr:nvSpPr>
        <xdr:cNvPr id="213" name="扶助費該当値テキスト"/>
        <xdr:cNvSpPr txBox="1"/>
      </xdr:nvSpPr>
      <xdr:spPr>
        <a:xfrm>
          <a:off x="4914900" y="9266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2722</xdr:rowOff>
    </xdr:from>
    <xdr:to>
      <xdr:col>5</xdr:col>
      <xdr:colOff>600075</xdr:colOff>
      <xdr:row>55</xdr:row>
      <xdr:rowOff>104322</xdr:rowOff>
    </xdr:to>
    <xdr:sp macro="" textlink="">
      <xdr:nvSpPr>
        <xdr:cNvPr id="214" name="円/楕円 213"/>
        <xdr:cNvSpPr/>
      </xdr:nvSpPr>
      <xdr:spPr>
        <a:xfrm>
          <a:off x="3937000" y="9432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114499</xdr:rowOff>
    </xdr:from>
    <xdr:ext cx="736600" cy="259045"/>
    <xdr:sp macro="" textlink="">
      <xdr:nvSpPr>
        <xdr:cNvPr id="215" name="テキスト ボックス 214"/>
        <xdr:cNvSpPr txBox="1"/>
      </xdr:nvSpPr>
      <xdr:spPr>
        <a:xfrm>
          <a:off x="3606800" y="9201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119743</xdr:rowOff>
    </xdr:from>
    <xdr:to>
      <xdr:col>4</xdr:col>
      <xdr:colOff>396875</xdr:colOff>
      <xdr:row>55</xdr:row>
      <xdr:rowOff>49893</xdr:rowOff>
    </xdr:to>
    <xdr:sp macro="" textlink="">
      <xdr:nvSpPr>
        <xdr:cNvPr id="216" name="円/楕円 215"/>
        <xdr:cNvSpPr/>
      </xdr:nvSpPr>
      <xdr:spPr>
        <a:xfrm>
          <a:off x="3048000" y="9378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60070</xdr:rowOff>
    </xdr:from>
    <xdr:ext cx="762000" cy="259045"/>
    <xdr:sp macro="" textlink="">
      <xdr:nvSpPr>
        <xdr:cNvPr id="217" name="テキスト ボックス 216"/>
        <xdr:cNvSpPr txBox="1"/>
      </xdr:nvSpPr>
      <xdr:spPr>
        <a:xfrm>
          <a:off x="2717800" y="914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152400</xdr:rowOff>
    </xdr:from>
    <xdr:to>
      <xdr:col>3</xdr:col>
      <xdr:colOff>193675</xdr:colOff>
      <xdr:row>55</xdr:row>
      <xdr:rowOff>82550</xdr:rowOff>
    </xdr:to>
    <xdr:sp macro="" textlink="">
      <xdr:nvSpPr>
        <xdr:cNvPr id="218" name="円/楕円 217"/>
        <xdr:cNvSpPr/>
      </xdr:nvSpPr>
      <xdr:spPr>
        <a:xfrm>
          <a:off x="2159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67327</xdr:rowOff>
    </xdr:from>
    <xdr:ext cx="762000" cy="259045"/>
    <xdr:sp macro="" textlink="">
      <xdr:nvSpPr>
        <xdr:cNvPr id="219" name="テキスト ボックス 218"/>
        <xdr:cNvSpPr txBox="1"/>
      </xdr:nvSpPr>
      <xdr:spPr>
        <a:xfrm>
          <a:off x="1828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108857</xdr:rowOff>
    </xdr:from>
    <xdr:to>
      <xdr:col>1</xdr:col>
      <xdr:colOff>676275</xdr:colOff>
      <xdr:row>55</xdr:row>
      <xdr:rowOff>39007</xdr:rowOff>
    </xdr:to>
    <xdr:sp macro="" textlink="">
      <xdr:nvSpPr>
        <xdr:cNvPr id="220" name="円/楕円 219"/>
        <xdr:cNvSpPr/>
      </xdr:nvSpPr>
      <xdr:spPr>
        <a:xfrm>
          <a:off x="1270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23784</xdr:rowOff>
    </xdr:from>
    <xdr:ext cx="762000" cy="259045"/>
    <xdr:sp macro="" textlink="">
      <xdr:nvSpPr>
        <xdr:cNvPr id="221" name="テキスト ボックス 220"/>
        <xdr:cNvSpPr txBox="1"/>
      </xdr:nvSpPr>
      <xdr:spPr>
        <a:xfrm>
          <a:off x="939800" y="945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baseline="0">
              <a:solidFill>
                <a:schemeClr val="dk1"/>
              </a:solidFill>
              <a:effectLst/>
              <a:latin typeface="+mn-lt"/>
              <a:ea typeface="+mn-ea"/>
              <a:cs typeface="+mn-cs"/>
            </a:rPr>
            <a:t>繰出金</a:t>
          </a:r>
          <a:r>
            <a:rPr lang="ja-JP" altLang="ja-JP" sz="1100" b="0" i="0" baseline="0">
              <a:solidFill>
                <a:schemeClr val="dk1"/>
              </a:solidFill>
              <a:effectLst/>
              <a:latin typeface="+mn-lt"/>
              <a:ea typeface="+mn-ea"/>
              <a:cs typeface="+mn-cs"/>
            </a:rPr>
            <a:t>は、これまでに発行してきた</a:t>
          </a:r>
          <a:r>
            <a:rPr lang="ja-JP" altLang="en-US" sz="1100" b="0" i="0" baseline="0">
              <a:solidFill>
                <a:schemeClr val="dk1"/>
              </a:solidFill>
              <a:effectLst/>
              <a:latin typeface="+mn-lt"/>
              <a:ea typeface="+mn-ea"/>
              <a:cs typeface="+mn-cs"/>
            </a:rPr>
            <a:t>下</a:t>
          </a:r>
          <a:r>
            <a:rPr lang="ja-JP" altLang="ja-JP" sz="1100" b="0" i="0" baseline="0">
              <a:solidFill>
                <a:schemeClr val="dk1"/>
              </a:solidFill>
              <a:effectLst/>
              <a:latin typeface="+mn-lt"/>
              <a:ea typeface="+mn-ea"/>
              <a:cs typeface="+mn-cs"/>
            </a:rPr>
            <a:t>水道事業債の元利償還金の増等に伴う公営企業会計への繰出金の増、</a:t>
          </a:r>
          <a:r>
            <a:rPr lang="ja-JP" altLang="en-US" sz="1100" b="0" i="0" baseline="0">
              <a:solidFill>
                <a:schemeClr val="dk1"/>
              </a:solidFill>
              <a:effectLst/>
              <a:latin typeface="+mn-lt"/>
              <a:ea typeface="+mn-ea"/>
              <a:cs typeface="+mn-cs"/>
            </a:rPr>
            <a:t>介護保険給付費の伸びに伴う法定給付費の増により前年度比で増額となっている。また、平成</a:t>
          </a:r>
          <a:r>
            <a:rPr lang="en-US" altLang="ja-JP" sz="1100" b="0" i="0" baseline="0">
              <a:solidFill>
                <a:schemeClr val="dk1"/>
              </a:solidFill>
              <a:effectLst/>
              <a:latin typeface="+mn-lt"/>
              <a:ea typeface="+mn-ea"/>
              <a:cs typeface="+mn-cs"/>
            </a:rPr>
            <a:t>24</a:t>
          </a:r>
          <a:r>
            <a:rPr lang="ja-JP" altLang="en-US" sz="1100" b="0" i="0" baseline="0">
              <a:solidFill>
                <a:schemeClr val="dk1"/>
              </a:solidFill>
              <a:effectLst/>
              <a:latin typeface="+mn-lt"/>
              <a:ea typeface="+mn-ea"/>
              <a:cs typeface="+mn-cs"/>
            </a:rPr>
            <a:t>年度から、物件費から維持補修費へ計上替えすることになった除排雪に係る経費については、平成</a:t>
          </a:r>
          <a:r>
            <a:rPr lang="en-US" altLang="ja-JP" sz="1100" b="0" i="0" baseline="0">
              <a:solidFill>
                <a:schemeClr val="dk1"/>
              </a:solidFill>
              <a:effectLst/>
              <a:latin typeface="+mn-lt"/>
              <a:ea typeface="+mn-ea"/>
              <a:cs typeface="+mn-cs"/>
            </a:rPr>
            <a:t>25</a:t>
          </a:r>
          <a:r>
            <a:rPr lang="ja-JP" altLang="en-US" sz="1100" b="0" i="0" baseline="0">
              <a:solidFill>
                <a:schemeClr val="dk1"/>
              </a:solidFill>
              <a:effectLst/>
              <a:latin typeface="+mn-lt"/>
              <a:ea typeface="+mn-ea"/>
              <a:cs typeface="+mn-cs"/>
            </a:rPr>
            <a:t>年度において維持補修費に係る経常収支比率で</a:t>
          </a:r>
          <a:r>
            <a:rPr lang="en-US" altLang="ja-JP" sz="1100" b="0" i="0" baseline="0">
              <a:solidFill>
                <a:schemeClr val="dk1"/>
              </a:solidFill>
              <a:effectLst/>
              <a:latin typeface="+mn-lt"/>
              <a:ea typeface="+mn-ea"/>
              <a:cs typeface="+mn-cs"/>
            </a:rPr>
            <a:t>0.2</a:t>
          </a:r>
          <a:r>
            <a:rPr lang="ja-JP" altLang="en-US" sz="1100" b="0" i="0" baseline="0">
              <a:solidFill>
                <a:schemeClr val="dk1"/>
              </a:solidFill>
              <a:effectLst/>
              <a:latin typeface="+mn-lt"/>
              <a:ea typeface="+mn-ea"/>
              <a:cs typeface="+mn-cs"/>
            </a:rPr>
            <a:t>％の増にとどまった。しかし、</a:t>
          </a:r>
          <a:r>
            <a:rPr lang="ja-JP" altLang="ja-JP" sz="1100" b="0" i="0" baseline="0">
              <a:solidFill>
                <a:schemeClr val="dk1"/>
              </a:solidFill>
              <a:effectLst/>
              <a:latin typeface="+mn-lt"/>
              <a:ea typeface="+mn-ea"/>
              <a:cs typeface="+mn-cs"/>
            </a:rPr>
            <a:t>今後</a:t>
          </a:r>
          <a:r>
            <a:rPr lang="ja-JP" altLang="en-US" sz="1100" b="0" i="0" baseline="0">
              <a:solidFill>
                <a:schemeClr val="dk1"/>
              </a:solidFill>
              <a:effectLst/>
              <a:latin typeface="+mn-lt"/>
              <a:ea typeface="+mn-ea"/>
              <a:cs typeface="+mn-cs"/>
            </a:rPr>
            <a:t>は</a:t>
          </a:r>
          <a:r>
            <a:rPr lang="ja-JP" altLang="ja-JP" sz="1100" b="0" i="0" baseline="0">
              <a:solidFill>
                <a:schemeClr val="dk1"/>
              </a:solidFill>
              <a:effectLst/>
              <a:latin typeface="+mn-lt"/>
              <a:ea typeface="+mn-ea"/>
              <a:cs typeface="+mn-cs"/>
            </a:rPr>
            <a:t>老朽施設の維持補修費の増大が懸念されるため、</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27</a:t>
          </a:r>
          <a:r>
            <a:rPr lang="ja-JP" altLang="en-US" sz="1100" b="0" i="0" baseline="0">
              <a:solidFill>
                <a:schemeClr val="dk1"/>
              </a:solidFill>
              <a:effectLst/>
              <a:latin typeface="+mn-lt"/>
              <a:ea typeface="+mn-ea"/>
              <a:cs typeface="+mn-cs"/>
            </a:rPr>
            <a:t>年度中に公共施設等総合管理計画の策定を行い、</a:t>
          </a:r>
          <a:r>
            <a:rPr lang="ja-JP" altLang="ja-JP" sz="1100" b="0" i="0" baseline="0">
              <a:solidFill>
                <a:schemeClr val="dk1"/>
              </a:solidFill>
              <a:effectLst/>
              <a:latin typeface="+mn-lt"/>
              <a:ea typeface="+mn-ea"/>
              <a:cs typeface="+mn-cs"/>
            </a:rPr>
            <a:t>施設統合による不要な施設の</a:t>
          </a:r>
          <a:r>
            <a:rPr lang="ja-JP" altLang="en-US" sz="1100" b="0" i="0" baseline="0">
              <a:solidFill>
                <a:schemeClr val="dk1"/>
              </a:solidFill>
              <a:effectLst/>
              <a:latin typeface="+mn-lt"/>
              <a:ea typeface="+mn-ea"/>
              <a:cs typeface="+mn-cs"/>
            </a:rPr>
            <a:t>除却等</a:t>
          </a:r>
          <a:r>
            <a:rPr lang="ja-JP" altLang="ja-JP" sz="1100" b="0" i="0" baseline="0">
              <a:solidFill>
                <a:schemeClr val="dk1"/>
              </a:solidFill>
              <a:effectLst/>
              <a:latin typeface="+mn-lt"/>
              <a:ea typeface="+mn-ea"/>
              <a:cs typeface="+mn-cs"/>
            </a:rPr>
            <a:t>を進める必要がある</a:t>
          </a:r>
          <a:r>
            <a:rPr lang="ja-JP" altLang="en-US" sz="1100" b="0" i="0" baseline="0">
              <a:solidFill>
                <a:schemeClr val="dk1"/>
              </a:solidFill>
              <a:effectLst/>
              <a:latin typeface="+mn-lt"/>
              <a:ea typeface="+mn-ea"/>
              <a:cs typeface="+mn-cs"/>
            </a:rPr>
            <a:t>。</a:t>
          </a:r>
          <a:endParaRPr kumimoji="1" lang="ja-JP" altLang="en-US" sz="11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63500</xdr:rowOff>
    </xdr:from>
    <xdr:to>
      <xdr:col>24</xdr:col>
      <xdr:colOff>31750</xdr:colOff>
      <xdr:row>61</xdr:row>
      <xdr:rowOff>158750</xdr:rowOff>
    </xdr:to>
    <xdr:cxnSp macro="">
      <xdr:nvCxnSpPr>
        <xdr:cNvPr id="249" name="直線コネクタ 248"/>
        <xdr:cNvCxnSpPr/>
      </xdr:nvCxnSpPr>
      <xdr:spPr>
        <a:xfrm flipV="1">
          <a:off x="16510000" y="8978900"/>
          <a:ext cx="0" cy="1638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130827</xdr:rowOff>
    </xdr:from>
    <xdr:ext cx="762000" cy="259045"/>
    <xdr:sp macro="" textlink="">
      <xdr:nvSpPr>
        <xdr:cNvPr id="250" name="その他最小値テキスト"/>
        <xdr:cNvSpPr txBox="1"/>
      </xdr:nvSpPr>
      <xdr:spPr>
        <a:xfrm>
          <a:off x="16598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61</xdr:row>
      <xdr:rowOff>158750</xdr:rowOff>
    </xdr:from>
    <xdr:to>
      <xdr:col>24</xdr:col>
      <xdr:colOff>120650</xdr:colOff>
      <xdr:row>61</xdr:row>
      <xdr:rowOff>158750</xdr:rowOff>
    </xdr:to>
    <xdr:cxnSp macro="">
      <xdr:nvCxnSpPr>
        <xdr:cNvPr id="251" name="直線コネクタ 250"/>
        <xdr:cNvCxnSpPr/>
      </xdr:nvCxnSpPr>
      <xdr:spPr>
        <a:xfrm>
          <a:off x="16421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50</xdr:row>
      <xdr:rowOff>149877</xdr:rowOff>
    </xdr:from>
    <xdr:ext cx="762000" cy="259045"/>
    <xdr:sp macro="" textlink="">
      <xdr:nvSpPr>
        <xdr:cNvPr id="252" name="その他最大値テキスト"/>
        <xdr:cNvSpPr txBox="1"/>
      </xdr:nvSpPr>
      <xdr:spPr>
        <a:xfrm>
          <a:off x="16598900" y="872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23</xdr:col>
      <xdr:colOff>628650</xdr:colOff>
      <xdr:row>52</xdr:row>
      <xdr:rowOff>63500</xdr:rowOff>
    </xdr:from>
    <xdr:to>
      <xdr:col>24</xdr:col>
      <xdr:colOff>120650</xdr:colOff>
      <xdr:row>52</xdr:row>
      <xdr:rowOff>63500</xdr:rowOff>
    </xdr:to>
    <xdr:cxnSp macro="">
      <xdr:nvCxnSpPr>
        <xdr:cNvPr id="253" name="直線コネクタ 252"/>
        <xdr:cNvCxnSpPr/>
      </xdr:nvCxnSpPr>
      <xdr:spPr>
        <a:xfrm>
          <a:off x="16421100" y="897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60</xdr:row>
      <xdr:rowOff>165100</xdr:rowOff>
    </xdr:from>
    <xdr:to>
      <xdr:col>24</xdr:col>
      <xdr:colOff>31750</xdr:colOff>
      <xdr:row>61</xdr:row>
      <xdr:rowOff>107950</xdr:rowOff>
    </xdr:to>
    <xdr:cxnSp macro="">
      <xdr:nvCxnSpPr>
        <xdr:cNvPr id="254" name="直線コネクタ 253"/>
        <xdr:cNvCxnSpPr/>
      </xdr:nvCxnSpPr>
      <xdr:spPr>
        <a:xfrm>
          <a:off x="15671800" y="1045210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149877</xdr:rowOff>
    </xdr:from>
    <xdr:ext cx="762000" cy="259045"/>
    <xdr:sp macro="" textlink="">
      <xdr:nvSpPr>
        <xdr:cNvPr id="255" name="その他平均値テキスト"/>
        <xdr:cNvSpPr txBox="1"/>
      </xdr:nvSpPr>
      <xdr:spPr>
        <a:xfrm>
          <a:off x="16598900" y="975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133350</xdr:rowOff>
    </xdr:from>
    <xdr:to>
      <xdr:col>24</xdr:col>
      <xdr:colOff>82550</xdr:colOff>
      <xdr:row>58</xdr:row>
      <xdr:rowOff>63500</xdr:rowOff>
    </xdr:to>
    <xdr:sp macro="" textlink="">
      <xdr:nvSpPr>
        <xdr:cNvPr id="256" name="フローチャート : 判断 255"/>
        <xdr:cNvSpPr/>
      </xdr:nvSpPr>
      <xdr:spPr>
        <a:xfrm>
          <a:off x="164592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165100</xdr:rowOff>
    </xdr:from>
    <xdr:to>
      <xdr:col>22</xdr:col>
      <xdr:colOff>565150</xdr:colOff>
      <xdr:row>60</xdr:row>
      <xdr:rowOff>165100</xdr:rowOff>
    </xdr:to>
    <xdr:cxnSp macro="">
      <xdr:nvCxnSpPr>
        <xdr:cNvPr id="257" name="直線コネクタ 256"/>
        <xdr:cNvCxnSpPr/>
      </xdr:nvCxnSpPr>
      <xdr:spPr>
        <a:xfrm>
          <a:off x="14782800" y="1010920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107950</xdr:rowOff>
    </xdr:from>
    <xdr:to>
      <xdr:col>22</xdr:col>
      <xdr:colOff>615950</xdr:colOff>
      <xdr:row>58</xdr:row>
      <xdr:rowOff>38100</xdr:rowOff>
    </xdr:to>
    <xdr:sp macro="" textlink="">
      <xdr:nvSpPr>
        <xdr:cNvPr id="258" name="フローチャート : 判断 257"/>
        <xdr:cNvSpPr/>
      </xdr:nvSpPr>
      <xdr:spPr>
        <a:xfrm>
          <a:off x="15621000" y="9880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48277</xdr:rowOff>
    </xdr:from>
    <xdr:ext cx="736600" cy="259045"/>
    <xdr:sp macro="" textlink="">
      <xdr:nvSpPr>
        <xdr:cNvPr id="259" name="テキスト ボックス 258"/>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158750</xdr:rowOff>
    </xdr:from>
    <xdr:to>
      <xdr:col>21</xdr:col>
      <xdr:colOff>361950</xdr:colOff>
      <xdr:row>58</xdr:row>
      <xdr:rowOff>165100</xdr:rowOff>
    </xdr:to>
    <xdr:cxnSp macro="">
      <xdr:nvCxnSpPr>
        <xdr:cNvPr id="260" name="直線コネクタ 259"/>
        <xdr:cNvCxnSpPr/>
      </xdr:nvCxnSpPr>
      <xdr:spPr>
        <a:xfrm>
          <a:off x="13893800" y="99314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82550</xdr:rowOff>
    </xdr:from>
    <xdr:to>
      <xdr:col>21</xdr:col>
      <xdr:colOff>412750</xdr:colOff>
      <xdr:row>58</xdr:row>
      <xdr:rowOff>12700</xdr:rowOff>
    </xdr:to>
    <xdr:sp macro="" textlink="">
      <xdr:nvSpPr>
        <xdr:cNvPr id="261" name="フローチャート : 判断 260"/>
        <xdr:cNvSpPr/>
      </xdr:nvSpPr>
      <xdr:spPr>
        <a:xfrm>
          <a:off x="14732000" y="985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22877</xdr:rowOff>
    </xdr:from>
    <xdr:ext cx="762000" cy="259045"/>
    <xdr:sp macro="" textlink="">
      <xdr:nvSpPr>
        <xdr:cNvPr id="262" name="テキスト ボックス 261"/>
        <xdr:cNvSpPr txBox="1"/>
      </xdr:nvSpPr>
      <xdr:spPr>
        <a:xfrm>
          <a:off x="14401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107950</xdr:rowOff>
    </xdr:from>
    <xdr:to>
      <xdr:col>20</xdr:col>
      <xdr:colOff>158750</xdr:colOff>
      <xdr:row>57</xdr:row>
      <xdr:rowOff>158750</xdr:rowOff>
    </xdr:to>
    <xdr:cxnSp macro="">
      <xdr:nvCxnSpPr>
        <xdr:cNvPr id="263" name="直線コネクタ 262"/>
        <xdr:cNvCxnSpPr/>
      </xdr:nvCxnSpPr>
      <xdr:spPr>
        <a:xfrm>
          <a:off x="13004800" y="98806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82550</xdr:rowOff>
    </xdr:from>
    <xdr:to>
      <xdr:col>20</xdr:col>
      <xdr:colOff>209550</xdr:colOff>
      <xdr:row>58</xdr:row>
      <xdr:rowOff>12700</xdr:rowOff>
    </xdr:to>
    <xdr:sp macro="" textlink="">
      <xdr:nvSpPr>
        <xdr:cNvPr id="264" name="フローチャート : 判断 263"/>
        <xdr:cNvSpPr/>
      </xdr:nvSpPr>
      <xdr:spPr>
        <a:xfrm>
          <a:off x="13843000" y="985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22877</xdr:rowOff>
    </xdr:from>
    <xdr:ext cx="762000" cy="259045"/>
    <xdr:sp macro="" textlink="">
      <xdr:nvSpPr>
        <xdr:cNvPr id="265" name="テキスト ボックス 264"/>
        <xdr:cNvSpPr txBox="1"/>
      </xdr:nvSpPr>
      <xdr:spPr>
        <a:xfrm>
          <a:off x="13512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107950</xdr:rowOff>
    </xdr:from>
    <xdr:to>
      <xdr:col>19</xdr:col>
      <xdr:colOff>6350</xdr:colOff>
      <xdr:row>58</xdr:row>
      <xdr:rowOff>38100</xdr:rowOff>
    </xdr:to>
    <xdr:sp macro="" textlink="">
      <xdr:nvSpPr>
        <xdr:cNvPr id="266" name="フローチャート : 判断 265"/>
        <xdr:cNvSpPr/>
      </xdr:nvSpPr>
      <xdr:spPr>
        <a:xfrm>
          <a:off x="12954000" y="9880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22877</xdr:rowOff>
    </xdr:from>
    <xdr:ext cx="762000" cy="259045"/>
    <xdr:sp macro="" textlink="">
      <xdr:nvSpPr>
        <xdr:cNvPr id="267" name="テキスト ボックス 266"/>
        <xdr:cNvSpPr txBox="1"/>
      </xdr:nvSpPr>
      <xdr:spPr>
        <a:xfrm>
          <a:off x="12623800" y="996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61</xdr:row>
      <xdr:rowOff>57150</xdr:rowOff>
    </xdr:from>
    <xdr:to>
      <xdr:col>24</xdr:col>
      <xdr:colOff>82550</xdr:colOff>
      <xdr:row>61</xdr:row>
      <xdr:rowOff>158750</xdr:rowOff>
    </xdr:to>
    <xdr:sp macro="" textlink="">
      <xdr:nvSpPr>
        <xdr:cNvPr id="273" name="円/楕円 272"/>
        <xdr:cNvSpPr/>
      </xdr:nvSpPr>
      <xdr:spPr>
        <a:xfrm>
          <a:off x="16459200" y="1051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137177</xdr:rowOff>
    </xdr:from>
    <xdr:ext cx="762000" cy="259045"/>
    <xdr:sp macro="" textlink="">
      <xdr:nvSpPr>
        <xdr:cNvPr id="274" name="その他該当値テキスト"/>
        <xdr:cNvSpPr txBox="1"/>
      </xdr:nvSpPr>
      <xdr:spPr>
        <a:xfrm>
          <a:off x="16598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114300</xdr:rowOff>
    </xdr:from>
    <xdr:to>
      <xdr:col>22</xdr:col>
      <xdr:colOff>615950</xdr:colOff>
      <xdr:row>61</xdr:row>
      <xdr:rowOff>44450</xdr:rowOff>
    </xdr:to>
    <xdr:sp macro="" textlink="">
      <xdr:nvSpPr>
        <xdr:cNvPr id="275" name="円/楕円 274"/>
        <xdr:cNvSpPr/>
      </xdr:nvSpPr>
      <xdr:spPr>
        <a:xfrm>
          <a:off x="15621000" y="1040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61</xdr:row>
      <xdr:rowOff>29227</xdr:rowOff>
    </xdr:from>
    <xdr:ext cx="736600" cy="259045"/>
    <xdr:sp macro="" textlink="">
      <xdr:nvSpPr>
        <xdr:cNvPr id="276" name="テキスト ボックス 275"/>
        <xdr:cNvSpPr txBox="1"/>
      </xdr:nvSpPr>
      <xdr:spPr>
        <a:xfrm>
          <a:off x="15290800" y="1048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114300</xdr:rowOff>
    </xdr:from>
    <xdr:to>
      <xdr:col>21</xdr:col>
      <xdr:colOff>412750</xdr:colOff>
      <xdr:row>59</xdr:row>
      <xdr:rowOff>44450</xdr:rowOff>
    </xdr:to>
    <xdr:sp macro="" textlink="">
      <xdr:nvSpPr>
        <xdr:cNvPr id="277" name="円/楕円 276"/>
        <xdr:cNvSpPr/>
      </xdr:nvSpPr>
      <xdr:spPr>
        <a:xfrm>
          <a:off x="14732000" y="1005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29227</xdr:rowOff>
    </xdr:from>
    <xdr:ext cx="762000" cy="259045"/>
    <xdr:sp macro="" textlink="">
      <xdr:nvSpPr>
        <xdr:cNvPr id="278" name="テキスト ボックス 277"/>
        <xdr:cNvSpPr txBox="1"/>
      </xdr:nvSpPr>
      <xdr:spPr>
        <a:xfrm>
          <a:off x="14401800" y="1014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107950</xdr:rowOff>
    </xdr:from>
    <xdr:to>
      <xdr:col>20</xdr:col>
      <xdr:colOff>209550</xdr:colOff>
      <xdr:row>58</xdr:row>
      <xdr:rowOff>38100</xdr:rowOff>
    </xdr:to>
    <xdr:sp macro="" textlink="">
      <xdr:nvSpPr>
        <xdr:cNvPr id="279" name="円/楕円 278"/>
        <xdr:cNvSpPr/>
      </xdr:nvSpPr>
      <xdr:spPr>
        <a:xfrm>
          <a:off x="13843000" y="988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22877</xdr:rowOff>
    </xdr:from>
    <xdr:ext cx="762000" cy="259045"/>
    <xdr:sp macro="" textlink="">
      <xdr:nvSpPr>
        <xdr:cNvPr id="280" name="テキスト ボックス 279"/>
        <xdr:cNvSpPr txBox="1"/>
      </xdr:nvSpPr>
      <xdr:spPr>
        <a:xfrm>
          <a:off x="13512800" y="996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57150</xdr:rowOff>
    </xdr:from>
    <xdr:to>
      <xdr:col>19</xdr:col>
      <xdr:colOff>6350</xdr:colOff>
      <xdr:row>57</xdr:row>
      <xdr:rowOff>158750</xdr:rowOff>
    </xdr:to>
    <xdr:sp macro="" textlink="">
      <xdr:nvSpPr>
        <xdr:cNvPr id="281" name="円/楕円 280"/>
        <xdr:cNvSpPr/>
      </xdr:nvSpPr>
      <xdr:spPr>
        <a:xfrm>
          <a:off x="129540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168927</xdr:rowOff>
    </xdr:from>
    <xdr:ext cx="762000" cy="259045"/>
    <xdr:sp macro="" textlink="">
      <xdr:nvSpPr>
        <xdr:cNvPr id="282" name="テキスト ボックス 281"/>
        <xdr:cNvSpPr txBox="1"/>
      </xdr:nvSpPr>
      <xdr:spPr>
        <a:xfrm>
          <a:off x="12623800" y="959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補助費等に係る経常収支比率が類似団体平均を上回るのは、一部事務組合に対する負担金が多額になっているためである。負担金の支出先の大部分を占める湯沢雄勝広域市町村圏組合は、常備消防、ごみ処理、し尿処理等、市民生活に不可欠な重要な事務を担っているが、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年度は、前年に比較して湯沢雄勝広域市町村圏組合</a:t>
          </a:r>
          <a:r>
            <a:rPr lang="ja-JP" altLang="en-US" sz="1100" b="0" i="0" baseline="0">
              <a:solidFill>
                <a:schemeClr val="dk1"/>
              </a:solidFill>
              <a:effectLst/>
              <a:latin typeface="+mn-lt"/>
              <a:ea typeface="+mn-ea"/>
              <a:cs typeface="+mn-cs"/>
            </a:rPr>
            <a:t>へ</a:t>
          </a:r>
          <a:r>
            <a:rPr lang="ja-JP" altLang="ja-JP" sz="1100" b="0" i="0" baseline="0">
              <a:solidFill>
                <a:schemeClr val="dk1"/>
              </a:solidFill>
              <a:effectLst/>
              <a:latin typeface="+mn-lt"/>
              <a:ea typeface="+mn-ea"/>
              <a:cs typeface="+mn-cs"/>
            </a:rPr>
            <a:t>の負担金が</a:t>
          </a:r>
          <a:r>
            <a:rPr lang="en-US" altLang="ja-JP" sz="1100" b="0" i="0" baseline="0">
              <a:solidFill>
                <a:schemeClr val="dk1"/>
              </a:solidFill>
              <a:effectLst/>
              <a:latin typeface="+mn-lt"/>
              <a:ea typeface="+mn-ea"/>
              <a:cs typeface="+mn-cs"/>
            </a:rPr>
            <a:t>2.2%</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約</a:t>
          </a:r>
          <a:r>
            <a:rPr lang="en-US" altLang="ja-JP" sz="1100" b="0" i="0" baseline="0">
              <a:solidFill>
                <a:schemeClr val="dk1"/>
              </a:solidFill>
              <a:effectLst/>
              <a:latin typeface="+mn-lt"/>
              <a:ea typeface="+mn-ea"/>
              <a:cs typeface="+mn-cs"/>
            </a:rPr>
            <a:t>4</a:t>
          </a:r>
          <a:r>
            <a:rPr lang="ja-JP" altLang="en-US" sz="1100" b="0" i="0" baseline="0">
              <a:solidFill>
                <a:schemeClr val="dk1"/>
              </a:solidFill>
              <a:effectLst/>
              <a:latin typeface="+mn-lt"/>
              <a:ea typeface="+mn-ea"/>
              <a:cs typeface="+mn-cs"/>
            </a:rPr>
            <a:t>千万</a:t>
          </a:r>
          <a:r>
            <a:rPr lang="ja-JP" altLang="ja-JP" sz="1100" b="0" i="0" baseline="0">
              <a:solidFill>
                <a:schemeClr val="dk1"/>
              </a:solidFill>
              <a:effectLst/>
              <a:latin typeface="+mn-lt"/>
              <a:ea typeface="+mn-ea"/>
              <a:cs typeface="+mn-cs"/>
            </a:rPr>
            <a:t>円）程減じたため補助費にかかる経常収支比率が下がった。</a:t>
          </a:r>
          <a:endParaRPr lang="ja-JP" altLang="ja-JP" sz="1100">
            <a:effectLst/>
          </a:endParaRPr>
        </a:p>
        <a:p>
          <a:pPr rtl="0" eaLnBrk="1" fontAlgn="auto" latinLnBrk="0" hangingPunct="1"/>
          <a:r>
            <a:rPr lang="ja-JP" altLang="ja-JP" sz="1100" b="0" i="0" baseline="0">
              <a:solidFill>
                <a:schemeClr val="dk1"/>
              </a:solidFill>
              <a:effectLst/>
              <a:latin typeface="+mn-lt"/>
              <a:ea typeface="+mn-ea"/>
              <a:cs typeface="+mn-cs"/>
            </a:rPr>
            <a:t>また、補助費等の約４割を占める補助金、負担金については、その効果の検証を従来からの補助金審査会に加え平成２４年度からは内部事業評価委員会に諮っており、さらなる</a:t>
          </a:r>
          <a:r>
            <a:rPr lang="ja-JP" altLang="en-US" sz="1100" b="0" i="0" baseline="0">
              <a:solidFill>
                <a:schemeClr val="dk1"/>
              </a:solidFill>
              <a:effectLst/>
              <a:latin typeface="+mn-lt"/>
              <a:ea typeface="+mn-ea"/>
              <a:cs typeface="+mn-cs"/>
            </a:rPr>
            <a:t>財政の</a:t>
          </a:r>
          <a:r>
            <a:rPr lang="ja-JP" altLang="ja-JP" sz="1100" b="0" i="0" baseline="0">
              <a:solidFill>
                <a:schemeClr val="dk1"/>
              </a:solidFill>
              <a:effectLst/>
              <a:latin typeface="+mn-lt"/>
              <a:ea typeface="+mn-ea"/>
              <a:cs typeface="+mn-cs"/>
            </a:rPr>
            <a:t>健全化を目指している。</a:t>
          </a:r>
          <a:endParaRPr lang="ja-JP" altLang="ja-JP" sz="1100">
            <a:effectLst/>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7" name="直線コネクタ 29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8" name="テキスト ボックス 29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9" name="直線コネクタ 29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300" name="テキスト ボックス 29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301" name="直線コネクタ 30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302" name="テキスト ボックス 30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303" name="直線コネクタ 30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4" name="テキスト ボックス 30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17272</xdr:rowOff>
    </xdr:from>
    <xdr:to>
      <xdr:col>24</xdr:col>
      <xdr:colOff>31750</xdr:colOff>
      <xdr:row>39</xdr:row>
      <xdr:rowOff>88138</xdr:rowOff>
    </xdr:to>
    <xdr:cxnSp macro="">
      <xdr:nvCxnSpPr>
        <xdr:cNvPr id="307" name="直線コネクタ 306"/>
        <xdr:cNvCxnSpPr/>
      </xdr:nvCxnSpPr>
      <xdr:spPr>
        <a:xfrm flipV="1">
          <a:off x="16510000" y="5846572"/>
          <a:ext cx="0" cy="928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60215</xdr:rowOff>
    </xdr:from>
    <xdr:ext cx="762000" cy="259045"/>
    <xdr:sp macro="" textlink="">
      <xdr:nvSpPr>
        <xdr:cNvPr id="308" name="補助費等最小値テキスト"/>
        <xdr:cNvSpPr txBox="1"/>
      </xdr:nvSpPr>
      <xdr:spPr>
        <a:xfrm>
          <a:off x="16598900" y="6746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39</xdr:row>
      <xdr:rowOff>88138</xdr:rowOff>
    </xdr:from>
    <xdr:to>
      <xdr:col>24</xdr:col>
      <xdr:colOff>120650</xdr:colOff>
      <xdr:row>39</xdr:row>
      <xdr:rowOff>88138</xdr:rowOff>
    </xdr:to>
    <xdr:cxnSp macro="">
      <xdr:nvCxnSpPr>
        <xdr:cNvPr id="309" name="直線コネクタ 308"/>
        <xdr:cNvCxnSpPr/>
      </xdr:nvCxnSpPr>
      <xdr:spPr>
        <a:xfrm>
          <a:off x="16421100" y="6774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103649</xdr:rowOff>
    </xdr:from>
    <xdr:ext cx="762000" cy="259045"/>
    <xdr:sp macro="" textlink="">
      <xdr:nvSpPr>
        <xdr:cNvPr id="310" name="補助費等最大値テキスト"/>
        <xdr:cNvSpPr txBox="1"/>
      </xdr:nvSpPr>
      <xdr:spPr>
        <a:xfrm>
          <a:off x="16598900" y="5590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23</xdr:col>
      <xdr:colOff>628650</xdr:colOff>
      <xdr:row>34</xdr:row>
      <xdr:rowOff>17272</xdr:rowOff>
    </xdr:from>
    <xdr:to>
      <xdr:col>24</xdr:col>
      <xdr:colOff>120650</xdr:colOff>
      <xdr:row>34</xdr:row>
      <xdr:rowOff>17272</xdr:rowOff>
    </xdr:to>
    <xdr:cxnSp macro="">
      <xdr:nvCxnSpPr>
        <xdr:cNvPr id="311" name="直線コネクタ 310"/>
        <xdr:cNvCxnSpPr/>
      </xdr:nvCxnSpPr>
      <xdr:spPr>
        <a:xfrm>
          <a:off x="16421100" y="5846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145288</xdr:rowOff>
    </xdr:from>
    <xdr:to>
      <xdr:col>24</xdr:col>
      <xdr:colOff>31750</xdr:colOff>
      <xdr:row>36</xdr:row>
      <xdr:rowOff>159004</xdr:rowOff>
    </xdr:to>
    <xdr:cxnSp macro="">
      <xdr:nvCxnSpPr>
        <xdr:cNvPr id="312" name="直線コネクタ 311"/>
        <xdr:cNvCxnSpPr/>
      </xdr:nvCxnSpPr>
      <xdr:spPr>
        <a:xfrm flipV="1">
          <a:off x="15671800" y="6317488"/>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65295</xdr:rowOff>
    </xdr:from>
    <xdr:ext cx="762000" cy="259045"/>
    <xdr:sp macro="" textlink="">
      <xdr:nvSpPr>
        <xdr:cNvPr id="313" name="補助費等平均値テキスト"/>
        <xdr:cNvSpPr txBox="1"/>
      </xdr:nvSpPr>
      <xdr:spPr>
        <a:xfrm>
          <a:off x="16598900" y="60660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48768</xdr:rowOff>
    </xdr:from>
    <xdr:to>
      <xdr:col>24</xdr:col>
      <xdr:colOff>82550</xdr:colOff>
      <xdr:row>36</xdr:row>
      <xdr:rowOff>150368</xdr:rowOff>
    </xdr:to>
    <xdr:sp macro="" textlink="">
      <xdr:nvSpPr>
        <xdr:cNvPr id="314" name="フローチャート : 判断 313"/>
        <xdr:cNvSpPr/>
      </xdr:nvSpPr>
      <xdr:spPr>
        <a:xfrm>
          <a:off x="164592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159004</xdr:rowOff>
    </xdr:from>
    <xdr:to>
      <xdr:col>22</xdr:col>
      <xdr:colOff>565150</xdr:colOff>
      <xdr:row>37</xdr:row>
      <xdr:rowOff>42418</xdr:rowOff>
    </xdr:to>
    <xdr:cxnSp macro="">
      <xdr:nvCxnSpPr>
        <xdr:cNvPr id="315" name="直線コネクタ 314"/>
        <xdr:cNvCxnSpPr/>
      </xdr:nvCxnSpPr>
      <xdr:spPr>
        <a:xfrm flipV="1">
          <a:off x="14782800" y="633120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62484</xdr:rowOff>
    </xdr:from>
    <xdr:to>
      <xdr:col>22</xdr:col>
      <xdr:colOff>615950</xdr:colOff>
      <xdr:row>36</xdr:row>
      <xdr:rowOff>164084</xdr:rowOff>
    </xdr:to>
    <xdr:sp macro="" textlink="">
      <xdr:nvSpPr>
        <xdr:cNvPr id="316" name="フローチャート : 判断 315"/>
        <xdr:cNvSpPr/>
      </xdr:nvSpPr>
      <xdr:spPr>
        <a:xfrm>
          <a:off x="15621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2811</xdr:rowOff>
    </xdr:from>
    <xdr:ext cx="736600" cy="259045"/>
    <xdr:sp macro="" textlink="">
      <xdr:nvSpPr>
        <xdr:cNvPr id="317" name="テキスト ボックス 316"/>
        <xdr:cNvSpPr txBox="1"/>
      </xdr:nvSpPr>
      <xdr:spPr>
        <a:xfrm>
          <a:off x="15290800" y="60035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42418</xdr:rowOff>
    </xdr:from>
    <xdr:to>
      <xdr:col>21</xdr:col>
      <xdr:colOff>361950</xdr:colOff>
      <xdr:row>37</xdr:row>
      <xdr:rowOff>46990</xdr:rowOff>
    </xdr:to>
    <xdr:cxnSp macro="">
      <xdr:nvCxnSpPr>
        <xdr:cNvPr id="318" name="直線コネクタ 317"/>
        <xdr:cNvCxnSpPr/>
      </xdr:nvCxnSpPr>
      <xdr:spPr>
        <a:xfrm flipV="1">
          <a:off x="13893800" y="63860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62484</xdr:rowOff>
    </xdr:from>
    <xdr:to>
      <xdr:col>21</xdr:col>
      <xdr:colOff>412750</xdr:colOff>
      <xdr:row>36</xdr:row>
      <xdr:rowOff>164084</xdr:rowOff>
    </xdr:to>
    <xdr:sp macro="" textlink="">
      <xdr:nvSpPr>
        <xdr:cNvPr id="319" name="フローチャート : 判断 318"/>
        <xdr:cNvSpPr/>
      </xdr:nvSpPr>
      <xdr:spPr>
        <a:xfrm>
          <a:off x="14732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2811</xdr:rowOff>
    </xdr:from>
    <xdr:ext cx="762000" cy="259045"/>
    <xdr:sp macro="" textlink="">
      <xdr:nvSpPr>
        <xdr:cNvPr id="320" name="テキスト ボックス 319"/>
        <xdr:cNvSpPr txBox="1"/>
      </xdr:nvSpPr>
      <xdr:spPr>
        <a:xfrm>
          <a:off x="14401800" y="6003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46990</xdr:rowOff>
    </xdr:from>
    <xdr:to>
      <xdr:col>20</xdr:col>
      <xdr:colOff>158750</xdr:colOff>
      <xdr:row>37</xdr:row>
      <xdr:rowOff>129286</xdr:rowOff>
    </xdr:to>
    <xdr:cxnSp macro="">
      <xdr:nvCxnSpPr>
        <xdr:cNvPr id="321" name="直線コネクタ 320"/>
        <xdr:cNvCxnSpPr/>
      </xdr:nvCxnSpPr>
      <xdr:spPr>
        <a:xfrm flipV="1">
          <a:off x="13004800" y="639064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16764</xdr:rowOff>
    </xdr:from>
    <xdr:to>
      <xdr:col>20</xdr:col>
      <xdr:colOff>209550</xdr:colOff>
      <xdr:row>36</xdr:row>
      <xdr:rowOff>118364</xdr:rowOff>
    </xdr:to>
    <xdr:sp macro="" textlink="">
      <xdr:nvSpPr>
        <xdr:cNvPr id="322" name="フローチャート : 判断 321"/>
        <xdr:cNvSpPr/>
      </xdr:nvSpPr>
      <xdr:spPr>
        <a:xfrm>
          <a:off x="13843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128541</xdr:rowOff>
    </xdr:from>
    <xdr:ext cx="762000" cy="259045"/>
    <xdr:sp macro="" textlink="">
      <xdr:nvSpPr>
        <xdr:cNvPr id="323" name="テキスト ボックス 322"/>
        <xdr:cNvSpPr txBox="1"/>
      </xdr:nvSpPr>
      <xdr:spPr>
        <a:xfrm>
          <a:off x="13512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35052</xdr:rowOff>
    </xdr:from>
    <xdr:to>
      <xdr:col>19</xdr:col>
      <xdr:colOff>6350</xdr:colOff>
      <xdr:row>36</xdr:row>
      <xdr:rowOff>136652</xdr:rowOff>
    </xdr:to>
    <xdr:sp macro="" textlink="">
      <xdr:nvSpPr>
        <xdr:cNvPr id="324" name="フローチャート : 判断 323"/>
        <xdr:cNvSpPr/>
      </xdr:nvSpPr>
      <xdr:spPr>
        <a:xfrm>
          <a:off x="12954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146829</xdr:rowOff>
    </xdr:from>
    <xdr:ext cx="762000" cy="259045"/>
    <xdr:sp macro="" textlink="">
      <xdr:nvSpPr>
        <xdr:cNvPr id="325" name="テキスト ボックス 324"/>
        <xdr:cNvSpPr txBox="1"/>
      </xdr:nvSpPr>
      <xdr:spPr>
        <a:xfrm>
          <a:off x="12623800" y="5976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94488</xdr:rowOff>
    </xdr:from>
    <xdr:to>
      <xdr:col>24</xdr:col>
      <xdr:colOff>82550</xdr:colOff>
      <xdr:row>37</xdr:row>
      <xdr:rowOff>24638</xdr:rowOff>
    </xdr:to>
    <xdr:sp macro="" textlink="">
      <xdr:nvSpPr>
        <xdr:cNvPr id="331" name="円/楕円 330"/>
        <xdr:cNvSpPr/>
      </xdr:nvSpPr>
      <xdr:spPr>
        <a:xfrm>
          <a:off x="16459200" y="6266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66565</xdr:rowOff>
    </xdr:from>
    <xdr:ext cx="762000" cy="259045"/>
    <xdr:sp macro="" textlink="">
      <xdr:nvSpPr>
        <xdr:cNvPr id="332" name="補助費等該当値テキスト"/>
        <xdr:cNvSpPr txBox="1"/>
      </xdr:nvSpPr>
      <xdr:spPr>
        <a:xfrm>
          <a:off x="16598900" y="6238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108204</xdr:rowOff>
    </xdr:from>
    <xdr:to>
      <xdr:col>22</xdr:col>
      <xdr:colOff>615950</xdr:colOff>
      <xdr:row>37</xdr:row>
      <xdr:rowOff>38354</xdr:rowOff>
    </xdr:to>
    <xdr:sp macro="" textlink="">
      <xdr:nvSpPr>
        <xdr:cNvPr id="333" name="円/楕円 332"/>
        <xdr:cNvSpPr/>
      </xdr:nvSpPr>
      <xdr:spPr>
        <a:xfrm>
          <a:off x="15621000" y="6280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23131</xdr:rowOff>
    </xdr:from>
    <xdr:ext cx="736600" cy="259045"/>
    <xdr:sp macro="" textlink="">
      <xdr:nvSpPr>
        <xdr:cNvPr id="334" name="テキスト ボックス 333"/>
        <xdr:cNvSpPr txBox="1"/>
      </xdr:nvSpPr>
      <xdr:spPr>
        <a:xfrm>
          <a:off x="15290800" y="6366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163068</xdr:rowOff>
    </xdr:from>
    <xdr:to>
      <xdr:col>21</xdr:col>
      <xdr:colOff>412750</xdr:colOff>
      <xdr:row>37</xdr:row>
      <xdr:rowOff>93218</xdr:rowOff>
    </xdr:to>
    <xdr:sp macro="" textlink="">
      <xdr:nvSpPr>
        <xdr:cNvPr id="335" name="円/楕円 334"/>
        <xdr:cNvSpPr/>
      </xdr:nvSpPr>
      <xdr:spPr>
        <a:xfrm>
          <a:off x="14732000" y="6335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77995</xdr:rowOff>
    </xdr:from>
    <xdr:ext cx="762000" cy="259045"/>
    <xdr:sp macro="" textlink="">
      <xdr:nvSpPr>
        <xdr:cNvPr id="336" name="テキスト ボックス 335"/>
        <xdr:cNvSpPr txBox="1"/>
      </xdr:nvSpPr>
      <xdr:spPr>
        <a:xfrm>
          <a:off x="14401800" y="642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167640</xdr:rowOff>
    </xdr:from>
    <xdr:to>
      <xdr:col>20</xdr:col>
      <xdr:colOff>209550</xdr:colOff>
      <xdr:row>37</xdr:row>
      <xdr:rowOff>97790</xdr:rowOff>
    </xdr:to>
    <xdr:sp macro="" textlink="">
      <xdr:nvSpPr>
        <xdr:cNvPr id="337" name="円/楕円 336"/>
        <xdr:cNvSpPr/>
      </xdr:nvSpPr>
      <xdr:spPr>
        <a:xfrm>
          <a:off x="138430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82567</xdr:rowOff>
    </xdr:from>
    <xdr:ext cx="762000" cy="259045"/>
    <xdr:sp macro="" textlink="">
      <xdr:nvSpPr>
        <xdr:cNvPr id="338" name="テキスト ボックス 337"/>
        <xdr:cNvSpPr txBox="1"/>
      </xdr:nvSpPr>
      <xdr:spPr>
        <a:xfrm>
          <a:off x="13512800" y="642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78486</xdr:rowOff>
    </xdr:from>
    <xdr:to>
      <xdr:col>19</xdr:col>
      <xdr:colOff>6350</xdr:colOff>
      <xdr:row>38</xdr:row>
      <xdr:rowOff>8636</xdr:rowOff>
    </xdr:to>
    <xdr:sp macro="" textlink="">
      <xdr:nvSpPr>
        <xdr:cNvPr id="339" name="円/楕円 338"/>
        <xdr:cNvSpPr/>
      </xdr:nvSpPr>
      <xdr:spPr>
        <a:xfrm>
          <a:off x="12954000" y="6422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164863</xdr:rowOff>
    </xdr:from>
    <xdr:ext cx="762000" cy="259045"/>
    <xdr:sp macro="" textlink="">
      <xdr:nvSpPr>
        <xdr:cNvPr id="340" name="テキスト ボックス 339"/>
        <xdr:cNvSpPr txBox="1"/>
      </xdr:nvSpPr>
      <xdr:spPr>
        <a:xfrm>
          <a:off x="12623800" y="6508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200" b="0" i="0" baseline="0">
              <a:solidFill>
                <a:schemeClr val="dk1"/>
              </a:solidFill>
              <a:effectLst/>
              <a:latin typeface="+mn-lt"/>
              <a:ea typeface="+mn-ea"/>
              <a:cs typeface="+mn-cs"/>
            </a:rPr>
            <a:t>普通交付税の増による経常一般財源等の増により公債費に係る経常収支比率は</a:t>
          </a:r>
          <a:r>
            <a:rPr lang="en-US" altLang="ja-JP" sz="1200" b="0" i="0" baseline="0">
              <a:solidFill>
                <a:schemeClr val="dk1"/>
              </a:solidFill>
              <a:effectLst/>
              <a:latin typeface="+mn-lt"/>
              <a:ea typeface="+mn-ea"/>
              <a:cs typeface="+mn-cs"/>
            </a:rPr>
            <a:t>0.2</a:t>
          </a:r>
          <a:r>
            <a:rPr lang="ja-JP" altLang="ja-JP" sz="1200" b="0" i="0" baseline="0">
              <a:solidFill>
                <a:schemeClr val="dk1"/>
              </a:solidFill>
              <a:effectLst/>
              <a:latin typeface="+mn-lt"/>
              <a:ea typeface="+mn-ea"/>
              <a:cs typeface="+mn-cs"/>
            </a:rPr>
            <a:t>ポイント改善したが、合併特例事業債、臨時財政対策債に係る元利償還金が増加した影響で前年に引き続き類似団体平均を上回っている。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今後は、さらに既発の下水道事業債等の公営企業債の元利償還金に</a:t>
          </a:r>
          <a:r>
            <a:rPr lang="ja-JP" altLang="en-US" sz="1200" b="0" i="0" baseline="0">
              <a:solidFill>
                <a:schemeClr val="dk1"/>
              </a:solidFill>
              <a:effectLst/>
              <a:latin typeface="+mn-lt"/>
              <a:ea typeface="+mn-ea"/>
              <a:cs typeface="+mn-cs"/>
            </a:rPr>
            <a:t>対する繰入金など</a:t>
          </a:r>
          <a:r>
            <a:rPr lang="ja-JP" altLang="ja-JP" sz="1200" b="0" i="0" baseline="0">
              <a:solidFill>
                <a:schemeClr val="dk1"/>
              </a:solidFill>
              <a:effectLst/>
              <a:latin typeface="+mn-lt"/>
              <a:ea typeface="+mn-ea"/>
              <a:cs typeface="+mn-cs"/>
            </a:rPr>
            <a:t>も増加することが見込まれ、引き続き厳しい財政運営が予想されることから、今後計画されている建設事業の内容及び期間等を精査し公債費の抑制に努めていく。</a:t>
          </a:r>
          <a:endParaRPr lang="ja-JP" altLang="ja-JP" sz="1200">
            <a:effectLst/>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5" name="直線コネクタ 35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6" name="テキスト ボックス 35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7" name="直線コネクタ 35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8" name="テキスト ボックス 35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9" name="直線コネクタ 35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0" name="テキスト ボックス 35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1" name="直線コネクタ 36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2" name="テキスト ボックス 36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3" name="直線コネクタ 36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4" name="テキスト ボックス 36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6" name="テキスト ボックス 36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161290</xdr:rowOff>
    </xdr:from>
    <xdr:to>
      <xdr:col>7</xdr:col>
      <xdr:colOff>15875</xdr:colOff>
      <xdr:row>81</xdr:row>
      <xdr:rowOff>16511</xdr:rowOff>
    </xdr:to>
    <xdr:cxnSp macro="">
      <xdr:nvCxnSpPr>
        <xdr:cNvPr id="368" name="直線コネクタ 367"/>
        <xdr:cNvCxnSpPr/>
      </xdr:nvCxnSpPr>
      <xdr:spPr>
        <a:xfrm flipV="1">
          <a:off x="4826000" y="12677140"/>
          <a:ext cx="0" cy="12268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160038</xdr:rowOff>
    </xdr:from>
    <xdr:ext cx="762000" cy="259045"/>
    <xdr:sp macro="" textlink="">
      <xdr:nvSpPr>
        <xdr:cNvPr id="369" name="公債費最小値テキスト"/>
        <xdr:cNvSpPr txBox="1"/>
      </xdr:nvSpPr>
      <xdr:spPr>
        <a:xfrm>
          <a:off x="4914900" y="13876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23.3</a:t>
          </a:r>
          <a:endParaRPr kumimoji="1" lang="ja-JP" altLang="en-US" sz="1000" b="1">
            <a:latin typeface="ＭＳ Ｐゴシック"/>
          </a:endParaRPr>
        </a:p>
      </xdr:txBody>
    </xdr:sp>
    <xdr:clientData/>
  </xdr:oneCellAnchor>
  <xdr:twoCellAnchor>
    <xdr:from>
      <xdr:col>6</xdr:col>
      <xdr:colOff>612775</xdr:colOff>
      <xdr:row>81</xdr:row>
      <xdr:rowOff>16511</xdr:rowOff>
    </xdr:from>
    <xdr:to>
      <xdr:col>7</xdr:col>
      <xdr:colOff>104775</xdr:colOff>
      <xdr:row>81</xdr:row>
      <xdr:rowOff>16511</xdr:rowOff>
    </xdr:to>
    <xdr:cxnSp macro="">
      <xdr:nvCxnSpPr>
        <xdr:cNvPr id="370" name="直線コネクタ 369"/>
        <xdr:cNvCxnSpPr/>
      </xdr:nvCxnSpPr>
      <xdr:spPr>
        <a:xfrm>
          <a:off x="4737100" y="139039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76217</xdr:rowOff>
    </xdr:from>
    <xdr:ext cx="762000" cy="259045"/>
    <xdr:sp macro="" textlink="">
      <xdr:nvSpPr>
        <xdr:cNvPr id="371" name="公債費最大値テキスト"/>
        <xdr:cNvSpPr txBox="1"/>
      </xdr:nvSpPr>
      <xdr:spPr>
        <a:xfrm>
          <a:off x="4914900" y="1242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73</xdr:row>
      <xdr:rowOff>161290</xdr:rowOff>
    </xdr:from>
    <xdr:to>
      <xdr:col>7</xdr:col>
      <xdr:colOff>104775</xdr:colOff>
      <xdr:row>73</xdr:row>
      <xdr:rowOff>161290</xdr:rowOff>
    </xdr:to>
    <xdr:cxnSp macro="">
      <xdr:nvCxnSpPr>
        <xdr:cNvPr id="372" name="直線コネクタ 371"/>
        <xdr:cNvCxnSpPr/>
      </xdr:nvCxnSpPr>
      <xdr:spPr>
        <a:xfrm>
          <a:off x="4737100" y="12677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142239</xdr:rowOff>
    </xdr:from>
    <xdr:to>
      <xdr:col>7</xdr:col>
      <xdr:colOff>15875</xdr:colOff>
      <xdr:row>78</xdr:row>
      <xdr:rowOff>157480</xdr:rowOff>
    </xdr:to>
    <xdr:cxnSp macro="">
      <xdr:nvCxnSpPr>
        <xdr:cNvPr id="373" name="直線コネクタ 372"/>
        <xdr:cNvCxnSpPr/>
      </xdr:nvCxnSpPr>
      <xdr:spPr>
        <a:xfrm flipV="1">
          <a:off x="3987800" y="13515339"/>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1288</xdr:rowOff>
    </xdr:from>
    <xdr:ext cx="762000" cy="259045"/>
    <xdr:sp macro="" textlink="">
      <xdr:nvSpPr>
        <xdr:cNvPr id="374" name="公債費平均値テキスト"/>
        <xdr:cNvSpPr txBox="1"/>
      </xdr:nvSpPr>
      <xdr:spPr>
        <a:xfrm>
          <a:off x="4914900" y="13202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75" name="フローチャート : 判断 374"/>
        <xdr:cNvSpPr/>
      </xdr:nvSpPr>
      <xdr:spPr>
        <a:xfrm>
          <a:off x="4775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157480</xdr:rowOff>
    </xdr:from>
    <xdr:to>
      <xdr:col>5</xdr:col>
      <xdr:colOff>549275</xdr:colOff>
      <xdr:row>79</xdr:row>
      <xdr:rowOff>31750</xdr:rowOff>
    </xdr:to>
    <xdr:cxnSp macro="">
      <xdr:nvCxnSpPr>
        <xdr:cNvPr id="376" name="直線コネクタ 375"/>
        <xdr:cNvCxnSpPr/>
      </xdr:nvCxnSpPr>
      <xdr:spPr>
        <a:xfrm flipV="1">
          <a:off x="3098800" y="135305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0</xdr:rowOff>
    </xdr:from>
    <xdr:to>
      <xdr:col>5</xdr:col>
      <xdr:colOff>600075</xdr:colOff>
      <xdr:row>78</xdr:row>
      <xdr:rowOff>101600</xdr:rowOff>
    </xdr:to>
    <xdr:sp macro="" textlink="">
      <xdr:nvSpPr>
        <xdr:cNvPr id="377" name="フローチャート : 判断 376"/>
        <xdr:cNvSpPr/>
      </xdr:nvSpPr>
      <xdr:spPr>
        <a:xfrm>
          <a:off x="3937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111777</xdr:rowOff>
    </xdr:from>
    <xdr:ext cx="736600" cy="259045"/>
    <xdr:sp macro="" textlink="">
      <xdr:nvSpPr>
        <xdr:cNvPr id="378" name="テキスト ボックス 377"/>
        <xdr:cNvSpPr txBox="1"/>
      </xdr:nvSpPr>
      <xdr:spPr>
        <a:xfrm>
          <a:off x="3606800" y="1314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31750</xdr:rowOff>
    </xdr:from>
    <xdr:to>
      <xdr:col>4</xdr:col>
      <xdr:colOff>346075</xdr:colOff>
      <xdr:row>79</xdr:row>
      <xdr:rowOff>31750</xdr:rowOff>
    </xdr:to>
    <xdr:cxnSp macro="">
      <xdr:nvCxnSpPr>
        <xdr:cNvPr id="379" name="直線コネクタ 378"/>
        <xdr:cNvCxnSpPr/>
      </xdr:nvCxnSpPr>
      <xdr:spPr>
        <a:xfrm>
          <a:off x="2209800" y="13576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80" name="フローチャート : 判断 379"/>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111777</xdr:rowOff>
    </xdr:from>
    <xdr:ext cx="762000" cy="259045"/>
    <xdr:sp macro="" textlink="">
      <xdr:nvSpPr>
        <xdr:cNvPr id="381" name="テキスト ボックス 380"/>
        <xdr:cNvSpPr txBox="1"/>
      </xdr:nvSpPr>
      <xdr:spPr>
        <a:xfrm>
          <a:off x="2717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31750</xdr:rowOff>
    </xdr:from>
    <xdr:to>
      <xdr:col>3</xdr:col>
      <xdr:colOff>142875</xdr:colOff>
      <xdr:row>79</xdr:row>
      <xdr:rowOff>92711</xdr:rowOff>
    </xdr:to>
    <xdr:cxnSp macro="">
      <xdr:nvCxnSpPr>
        <xdr:cNvPr id="382" name="直線コネクタ 381"/>
        <xdr:cNvCxnSpPr/>
      </xdr:nvCxnSpPr>
      <xdr:spPr>
        <a:xfrm flipV="1">
          <a:off x="1320800" y="13576300"/>
          <a:ext cx="8890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114300</xdr:rowOff>
    </xdr:from>
    <xdr:to>
      <xdr:col>3</xdr:col>
      <xdr:colOff>193675</xdr:colOff>
      <xdr:row>79</xdr:row>
      <xdr:rowOff>44450</xdr:rowOff>
    </xdr:to>
    <xdr:sp macro="" textlink="">
      <xdr:nvSpPr>
        <xdr:cNvPr id="383" name="フローチャート : 判断 382"/>
        <xdr:cNvSpPr/>
      </xdr:nvSpPr>
      <xdr:spPr>
        <a:xfrm>
          <a:off x="2159000" y="1348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54627</xdr:rowOff>
    </xdr:from>
    <xdr:ext cx="762000" cy="259045"/>
    <xdr:sp macro="" textlink="">
      <xdr:nvSpPr>
        <xdr:cNvPr id="384" name="テキスト ボックス 383"/>
        <xdr:cNvSpPr txBox="1"/>
      </xdr:nvSpPr>
      <xdr:spPr>
        <a:xfrm>
          <a:off x="18288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41911</xdr:rowOff>
    </xdr:from>
    <xdr:to>
      <xdr:col>1</xdr:col>
      <xdr:colOff>676275</xdr:colOff>
      <xdr:row>79</xdr:row>
      <xdr:rowOff>143511</xdr:rowOff>
    </xdr:to>
    <xdr:sp macro="" textlink="">
      <xdr:nvSpPr>
        <xdr:cNvPr id="385" name="フローチャート : 判断 384"/>
        <xdr:cNvSpPr/>
      </xdr:nvSpPr>
      <xdr:spPr>
        <a:xfrm>
          <a:off x="1270000" y="13586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153688</xdr:rowOff>
    </xdr:from>
    <xdr:ext cx="762000" cy="259045"/>
    <xdr:sp macro="" textlink="">
      <xdr:nvSpPr>
        <xdr:cNvPr id="386" name="テキスト ボックス 385"/>
        <xdr:cNvSpPr txBox="1"/>
      </xdr:nvSpPr>
      <xdr:spPr>
        <a:xfrm>
          <a:off x="939800" y="13355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91439</xdr:rowOff>
    </xdr:from>
    <xdr:to>
      <xdr:col>7</xdr:col>
      <xdr:colOff>66675</xdr:colOff>
      <xdr:row>79</xdr:row>
      <xdr:rowOff>21589</xdr:rowOff>
    </xdr:to>
    <xdr:sp macro="" textlink="">
      <xdr:nvSpPr>
        <xdr:cNvPr id="392" name="円/楕円 391"/>
        <xdr:cNvSpPr/>
      </xdr:nvSpPr>
      <xdr:spPr>
        <a:xfrm>
          <a:off x="4775200" y="1346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63516</xdr:rowOff>
    </xdr:from>
    <xdr:ext cx="762000" cy="259045"/>
    <xdr:sp macro="" textlink="">
      <xdr:nvSpPr>
        <xdr:cNvPr id="393" name="公債費該当値テキスト"/>
        <xdr:cNvSpPr txBox="1"/>
      </xdr:nvSpPr>
      <xdr:spPr>
        <a:xfrm>
          <a:off x="4914900" y="13436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106680</xdr:rowOff>
    </xdr:from>
    <xdr:to>
      <xdr:col>5</xdr:col>
      <xdr:colOff>600075</xdr:colOff>
      <xdr:row>79</xdr:row>
      <xdr:rowOff>36830</xdr:rowOff>
    </xdr:to>
    <xdr:sp macro="" textlink="">
      <xdr:nvSpPr>
        <xdr:cNvPr id="394" name="円/楕円 393"/>
        <xdr:cNvSpPr/>
      </xdr:nvSpPr>
      <xdr:spPr>
        <a:xfrm>
          <a:off x="3937000" y="1347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21607</xdr:rowOff>
    </xdr:from>
    <xdr:ext cx="736600" cy="259045"/>
    <xdr:sp macro="" textlink="">
      <xdr:nvSpPr>
        <xdr:cNvPr id="395" name="テキスト ボックス 394"/>
        <xdr:cNvSpPr txBox="1"/>
      </xdr:nvSpPr>
      <xdr:spPr>
        <a:xfrm>
          <a:off x="3606800" y="13566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152400</xdr:rowOff>
    </xdr:from>
    <xdr:to>
      <xdr:col>4</xdr:col>
      <xdr:colOff>396875</xdr:colOff>
      <xdr:row>79</xdr:row>
      <xdr:rowOff>82550</xdr:rowOff>
    </xdr:to>
    <xdr:sp macro="" textlink="">
      <xdr:nvSpPr>
        <xdr:cNvPr id="396" name="円/楕円 395"/>
        <xdr:cNvSpPr/>
      </xdr:nvSpPr>
      <xdr:spPr>
        <a:xfrm>
          <a:off x="3048000" y="1352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67327</xdr:rowOff>
    </xdr:from>
    <xdr:ext cx="762000" cy="259045"/>
    <xdr:sp macro="" textlink="">
      <xdr:nvSpPr>
        <xdr:cNvPr id="397" name="テキスト ボックス 396"/>
        <xdr:cNvSpPr txBox="1"/>
      </xdr:nvSpPr>
      <xdr:spPr>
        <a:xfrm>
          <a:off x="2717800" y="1361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152400</xdr:rowOff>
    </xdr:from>
    <xdr:to>
      <xdr:col>3</xdr:col>
      <xdr:colOff>193675</xdr:colOff>
      <xdr:row>79</xdr:row>
      <xdr:rowOff>82550</xdr:rowOff>
    </xdr:to>
    <xdr:sp macro="" textlink="">
      <xdr:nvSpPr>
        <xdr:cNvPr id="398" name="円/楕円 397"/>
        <xdr:cNvSpPr/>
      </xdr:nvSpPr>
      <xdr:spPr>
        <a:xfrm>
          <a:off x="2159000" y="1352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67327</xdr:rowOff>
    </xdr:from>
    <xdr:ext cx="762000" cy="259045"/>
    <xdr:sp macro="" textlink="">
      <xdr:nvSpPr>
        <xdr:cNvPr id="399" name="テキスト ボックス 398"/>
        <xdr:cNvSpPr txBox="1"/>
      </xdr:nvSpPr>
      <xdr:spPr>
        <a:xfrm>
          <a:off x="1828800" y="1361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41911</xdr:rowOff>
    </xdr:from>
    <xdr:to>
      <xdr:col>1</xdr:col>
      <xdr:colOff>676275</xdr:colOff>
      <xdr:row>79</xdr:row>
      <xdr:rowOff>143511</xdr:rowOff>
    </xdr:to>
    <xdr:sp macro="" textlink="">
      <xdr:nvSpPr>
        <xdr:cNvPr id="400" name="円/楕円 399"/>
        <xdr:cNvSpPr/>
      </xdr:nvSpPr>
      <xdr:spPr>
        <a:xfrm>
          <a:off x="1270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128288</xdr:rowOff>
    </xdr:from>
    <xdr:ext cx="762000" cy="259045"/>
    <xdr:sp macro="" textlink="">
      <xdr:nvSpPr>
        <xdr:cNvPr id="401" name="テキスト ボックス 400"/>
        <xdr:cNvSpPr txBox="1"/>
      </xdr:nvSpPr>
      <xdr:spPr>
        <a:xfrm>
          <a:off x="939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性質別に前年と比較すると、「その他」で</a:t>
          </a:r>
          <a:r>
            <a:rPr lang="ja-JP" altLang="en-US" sz="1100" b="0" i="0" baseline="0">
              <a:solidFill>
                <a:schemeClr val="dk1"/>
              </a:solidFill>
              <a:effectLst/>
              <a:latin typeface="+mn-lt"/>
              <a:ea typeface="+mn-ea"/>
              <a:cs typeface="+mn-cs"/>
            </a:rPr>
            <a:t>微</a:t>
          </a:r>
          <a:r>
            <a:rPr lang="ja-JP" altLang="ja-JP" sz="1100" b="0" i="0" baseline="0">
              <a:solidFill>
                <a:schemeClr val="dk1"/>
              </a:solidFill>
              <a:effectLst/>
              <a:latin typeface="+mn-lt"/>
              <a:ea typeface="+mn-ea"/>
              <a:cs typeface="+mn-cs"/>
            </a:rPr>
            <a:t>増</a:t>
          </a:r>
          <a:r>
            <a:rPr lang="ja-JP" altLang="en-US"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0.9</a:t>
          </a:r>
          <a:r>
            <a:rPr lang="ja-JP" altLang="en-US" sz="1100" b="0" i="0" baseline="0">
              <a:solidFill>
                <a:schemeClr val="dk1"/>
              </a:solidFill>
              <a:effectLst/>
              <a:latin typeface="+mn-lt"/>
              <a:ea typeface="+mn-ea"/>
              <a:cs typeface="+mn-cs"/>
            </a:rPr>
            <a:t>％増）</a:t>
          </a:r>
          <a:r>
            <a:rPr lang="ja-JP" altLang="ja-JP" sz="1100" b="0" i="0" baseline="0">
              <a:solidFill>
                <a:schemeClr val="dk1"/>
              </a:solidFill>
              <a:effectLst/>
              <a:latin typeface="+mn-lt"/>
              <a:ea typeface="+mn-ea"/>
              <a:cs typeface="+mn-cs"/>
            </a:rPr>
            <a:t>と</a:t>
          </a:r>
          <a:r>
            <a:rPr lang="ja-JP" altLang="en-US" sz="1100" b="0" i="0" baseline="0">
              <a:solidFill>
                <a:schemeClr val="dk1"/>
              </a:solidFill>
              <a:effectLst/>
              <a:latin typeface="+mn-lt"/>
              <a:ea typeface="+mn-ea"/>
              <a:cs typeface="+mn-cs"/>
            </a:rPr>
            <a:t>なった以外で</a:t>
          </a:r>
          <a:r>
            <a:rPr lang="ja-JP" altLang="ja-JP" sz="1100" b="0" i="0" baseline="0">
              <a:solidFill>
                <a:schemeClr val="dk1"/>
              </a:solidFill>
              <a:effectLst/>
              <a:latin typeface="+mn-lt"/>
              <a:ea typeface="+mn-ea"/>
              <a:cs typeface="+mn-cs"/>
            </a:rPr>
            <a:t>公債費以外の全体で比較するとほぼ前年と同率という結果となる。</a:t>
          </a:r>
          <a:endParaRPr lang="ja-JP" altLang="ja-JP" sz="1100">
            <a:effectLst/>
          </a:endParaRPr>
        </a:p>
        <a:p>
          <a:pPr rtl="0"/>
          <a:r>
            <a:rPr lang="ja-JP" altLang="ja-JP" sz="1100" b="0" i="0" baseline="0">
              <a:solidFill>
                <a:schemeClr val="dk1"/>
              </a:solidFill>
              <a:effectLst/>
              <a:latin typeface="+mn-lt"/>
              <a:ea typeface="+mn-ea"/>
              <a:cs typeface="+mn-cs"/>
            </a:rPr>
            <a:t>しかし、平成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年度は普通交付税の増額により経常一般財源等が増加したうえでの昨年度と同率であることから、公債費以外に係る経常的経費に充当された一般財源等は増加していることであり、平成</a:t>
          </a:r>
          <a:r>
            <a:rPr lang="en-US" altLang="ja-JP" sz="1100" b="0" i="0" baseline="0">
              <a:solidFill>
                <a:schemeClr val="dk1"/>
              </a:solidFill>
              <a:effectLst/>
              <a:latin typeface="+mn-lt"/>
              <a:ea typeface="+mn-ea"/>
              <a:cs typeface="+mn-cs"/>
            </a:rPr>
            <a:t>27</a:t>
          </a:r>
          <a:r>
            <a:rPr lang="ja-JP" altLang="ja-JP" sz="1100" b="0" i="0" baseline="0">
              <a:solidFill>
                <a:schemeClr val="dk1"/>
              </a:solidFill>
              <a:effectLst/>
              <a:latin typeface="+mn-lt"/>
              <a:ea typeface="+mn-ea"/>
              <a:cs typeface="+mn-cs"/>
            </a:rPr>
            <a:t>年度から普通交付税合併算定替の段階的縮減期間に入ることを踏まえ、市税等の自主財源の確保と歳出の抑制により一層努力する必要がある。</a:t>
          </a:r>
          <a:endParaRPr lang="ja-JP" altLang="ja-JP" sz="1100">
            <a:effectLst/>
          </a:endParaRP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1270</xdr:rowOff>
    </xdr:from>
    <xdr:to>
      <xdr:col>24</xdr:col>
      <xdr:colOff>31750</xdr:colOff>
      <xdr:row>79</xdr:row>
      <xdr:rowOff>165863</xdr:rowOff>
    </xdr:to>
    <xdr:cxnSp macro="">
      <xdr:nvCxnSpPr>
        <xdr:cNvPr id="427" name="直線コネクタ 426"/>
        <xdr:cNvCxnSpPr/>
      </xdr:nvCxnSpPr>
      <xdr:spPr>
        <a:xfrm flipV="1">
          <a:off x="16510000" y="12517120"/>
          <a:ext cx="0" cy="11932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137940</xdr:rowOff>
    </xdr:from>
    <xdr:ext cx="762000" cy="259045"/>
    <xdr:sp macro="" textlink="">
      <xdr:nvSpPr>
        <xdr:cNvPr id="428" name="公債費以外最小値テキスト"/>
        <xdr:cNvSpPr txBox="1"/>
      </xdr:nvSpPr>
      <xdr:spPr>
        <a:xfrm>
          <a:off x="16598900" y="13682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a:t>
          </a:r>
          <a:endParaRPr kumimoji="1" lang="ja-JP" altLang="en-US" sz="1000" b="1">
            <a:latin typeface="ＭＳ Ｐゴシック"/>
          </a:endParaRPr>
        </a:p>
      </xdr:txBody>
    </xdr:sp>
    <xdr:clientData/>
  </xdr:oneCellAnchor>
  <xdr:twoCellAnchor>
    <xdr:from>
      <xdr:col>23</xdr:col>
      <xdr:colOff>628650</xdr:colOff>
      <xdr:row>79</xdr:row>
      <xdr:rowOff>165863</xdr:rowOff>
    </xdr:from>
    <xdr:to>
      <xdr:col>24</xdr:col>
      <xdr:colOff>120650</xdr:colOff>
      <xdr:row>79</xdr:row>
      <xdr:rowOff>165863</xdr:rowOff>
    </xdr:to>
    <xdr:cxnSp macro="">
      <xdr:nvCxnSpPr>
        <xdr:cNvPr id="429" name="直線コネクタ 428"/>
        <xdr:cNvCxnSpPr/>
      </xdr:nvCxnSpPr>
      <xdr:spPr>
        <a:xfrm>
          <a:off x="16421100" y="13710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87647</xdr:rowOff>
    </xdr:from>
    <xdr:ext cx="762000" cy="259045"/>
    <xdr:sp macro="" textlink="">
      <xdr:nvSpPr>
        <xdr:cNvPr id="430" name="公債費以外最大値テキスト"/>
        <xdr:cNvSpPr txBox="1"/>
      </xdr:nvSpPr>
      <xdr:spPr>
        <a:xfrm>
          <a:off x="16598900" y="12260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58.5</a:t>
          </a:r>
          <a:endParaRPr kumimoji="1" lang="ja-JP" altLang="en-US" sz="1000" b="1">
            <a:latin typeface="ＭＳ Ｐゴシック"/>
          </a:endParaRPr>
        </a:p>
      </xdr:txBody>
    </xdr:sp>
    <xdr:clientData/>
  </xdr:oneCellAnchor>
  <xdr:twoCellAnchor>
    <xdr:from>
      <xdr:col>23</xdr:col>
      <xdr:colOff>628650</xdr:colOff>
      <xdr:row>73</xdr:row>
      <xdr:rowOff>1270</xdr:rowOff>
    </xdr:from>
    <xdr:to>
      <xdr:col>24</xdr:col>
      <xdr:colOff>120650</xdr:colOff>
      <xdr:row>73</xdr:row>
      <xdr:rowOff>1270</xdr:rowOff>
    </xdr:to>
    <xdr:cxnSp macro="">
      <xdr:nvCxnSpPr>
        <xdr:cNvPr id="431" name="直線コネクタ 430"/>
        <xdr:cNvCxnSpPr/>
      </xdr:nvCxnSpPr>
      <xdr:spPr>
        <a:xfrm>
          <a:off x="16421100" y="12517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170435</xdr:rowOff>
    </xdr:from>
    <xdr:to>
      <xdr:col>24</xdr:col>
      <xdr:colOff>31750</xdr:colOff>
      <xdr:row>76</xdr:row>
      <xdr:rowOff>3556</xdr:rowOff>
    </xdr:to>
    <xdr:cxnSp macro="">
      <xdr:nvCxnSpPr>
        <xdr:cNvPr id="432" name="直線コネクタ 431"/>
        <xdr:cNvCxnSpPr/>
      </xdr:nvCxnSpPr>
      <xdr:spPr>
        <a:xfrm flipV="1">
          <a:off x="15671800" y="13029185"/>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96283</xdr:rowOff>
    </xdr:from>
    <xdr:ext cx="762000" cy="259045"/>
    <xdr:sp macro="" textlink="">
      <xdr:nvSpPr>
        <xdr:cNvPr id="433" name="公債費以外平均値テキスト"/>
        <xdr:cNvSpPr txBox="1"/>
      </xdr:nvSpPr>
      <xdr:spPr>
        <a:xfrm>
          <a:off x="16598900" y="129550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124206</xdr:rowOff>
    </xdr:from>
    <xdr:to>
      <xdr:col>24</xdr:col>
      <xdr:colOff>82550</xdr:colOff>
      <xdr:row>76</xdr:row>
      <xdr:rowOff>54356</xdr:rowOff>
    </xdr:to>
    <xdr:sp macro="" textlink="">
      <xdr:nvSpPr>
        <xdr:cNvPr id="434" name="フローチャート : 判断 433"/>
        <xdr:cNvSpPr/>
      </xdr:nvSpPr>
      <xdr:spPr>
        <a:xfrm>
          <a:off x="16459200" y="12982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3556</xdr:rowOff>
    </xdr:from>
    <xdr:to>
      <xdr:col>22</xdr:col>
      <xdr:colOff>565150</xdr:colOff>
      <xdr:row>76</xdr:row>
      <xdr:rowOff>8128</xdr:rowOff>
    </xdr:to>
    <xdr:cxnSp macro="">
      <xdr:nvCxnSpPr>
        <xdr:cNvPr id="435" name="直線コネクタ 434"/>
        <xdr:cNvCxnSpPr/>
      </xdr:nvCxnSpPr>
      <xdr:spPr>
        <a:xfrm flipV="1">
          <a:off x="14782800" y="130337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151637</xdr:rowOff>
    </xdr:from>
    <xdr:to>
      <xdr:col>22</xdr:col>
      <xdr:colOff>615950</xdr:colOff>
      <xdr:row>76</xdr:row>
      <xdr:rowOff>81787</xdr:rowOff>
    </xdr:to>
    <xdr:sp macro="" textlink="">
      <xdr:nvSpPr>
        <xdr:cNvPr id="436" name="フローチャート : 判断 435"/>
        <xdr:cNvSpPr/>
      </xdr:nvSpPr>
      <xdr:spPr>
        <a:xfrm>
          <a:off x="15621000" y="13010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66564</xdr:rowOff>
    </xdr:from>
    <xdr:ext cx="736600" cy="259045"/>
    <xdr:sp macro="" textlink="">
      <xdr:nvSpPr>
        <xdr:cNvPr id="437" name="テキスト ボックス 436"/>
        <xdr:cNvSpPr txBox="1"/>
      </xdr:nvSpPr>
      <xdr:spPr>
        <a:xfrm>
          <a:off x="15290800" y="130967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110998</xdr:rowOff>
    </xdr:from>
    <xdr:to>
      <xdr:col>21</xdr:col>
      <xdr:colOff>361950</xdr:colOff>
      <xdr:row>76</xdr:row>
      <xdr:rowOff>8128</xdr:rowOff>
    </xdr:to>
    <xdr:cxnSp macro="">
      <xdr:nvCxnSpPr>
        <xdr:cNvPr id="438" name="直線コネクタ 437"/>
        <xdr:cNvCxnSpPr/>
      </xdr:nvCxnSpPr>
      <xdr:spPr>
        <a:xfrm>
          <a:off x="13893800" y="12969748"/>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119634</xdr:rowOff>
    </xdr:from>
    <xdr:to>
      <xdr:col>21</xdr:col>
      <xdr:colOff>412750</xdr:colOff>
      <xdr:row>76</xdr:row>
      <xdr:rowOff>49783</xdr:rowOff>
    </xdr:to>
    <xdr:sp macro="" textlink="">
      <xdr:nvSpPr>
        <xdr:cNvPr id="439" name="フローチャート : 判断 438"/>
        <xdr:cNvSpPr/>
      </xdr:nvSpPr>
      <xdr:spPr>
        <a:xfrm>
          <a:off x="14732000" y="12978384"/>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59961</xdr:rowOff>
    </xdr:from>
    <xdr:ext cx="762000" cy="259045"/>
    <xdr:sp macro="" textlink="">
      <xdr:nvSpPr>
        <xdr:cNvPr id="440" name="テキスト ボックス 439"/>
        <xdr:cNvSpPr txBox="1"/>
      </xdr:nvSpPr>
      <xdr:spPr>
        <a:xfrm>
          <a:off x="14401800" y="12747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110998</xdr:rowOff>
    </xdr:from>
    <xdr:to>
      <xdr:col>20</xdr:col>
      <xdr:colOff>158750</xdr:colOff>
      <xdr:row>76</xdr:row>
      <xdr:rowOff>117856</xdr:rowOff>
    </xdr:to>
    <xdr:cxnSp macro="">
      <xdr:nvCxnSpPr>
        <xdr:cNvPr id="441" name="直線コネクタ 440"/>
        <xdr:cNvCxnSpPr/>
      </xdr:nvCxnSpPr>
      <xdr:spPr>
        <a:xfrm flipV="1">
          <a:off x="13004800" y="12969748"/>
          <a:ext cx="889000" cy="1783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112776</xdr:rowOff>
    </xdr:from>
    <xdr:to>
      <xdr:col>20</xdr:col>
      <xdr:colOff>209550</xdr:colOff>
      <xdr:row>75</xdr:row>
      <xdr:rowOff>42926</xdr:rowOff>
    </xdr:to>
    <xdr:sp macro="" textlink="">
      <xdr:nvSpPr>
        <xdr:cNvPr id="442" name="フローチャート : 判断 441"/>
        <xdr:cNvSpPr/>
      </xdr:nvSpPr>
      <xdr:spPr>
        <a:xfrm>
          <a:off x="13843000" y="12800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53103</xdr:rowOff>
    </xdr:from>
    <xdr:ext cx="762000" cy="259045"/>
    <xdr:sp macro="" textlink="">
      <xdr:nvSpPr>
        <xdr:cNvPr id="443" name="テキスト ボックス 442"/>
        <xdr:cNvSpPr txBox="1"/>
      </xdr:nvSpPr>
      <xdr:spPr>
        <a:xfrm>
          <a:off x="13512800" y="12568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55626</xdr:rowOff>
    </xdr:from>
    <xdr:to>
      <xdr:col>19</xdr:col>
      <xdr:colOff>6350</xdr:colOff>
      <xdr:row>75</xdr:row>
      <xdr:rowOff>157226</xdr:rowOff>
    </xdr:to>
    <xdr:sp macro="" textlink="">
      <xdr:nvSpPr>
        <xdr:cNvPr id="444" name="フローチャート : 判断 443"/>
        <xdr:cNvSpPr/>
      </xdr:nvSpPr>
      <xdr:spPr>
        <a:xfrm>
          <a:off x="12954000" y="12914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167403</xdr:rowOff>
    </xdr:from>
    <xdr:ext cx="762000" cy="259045"/>
    <xdr:sp macro="" textlink="">
      <xdr:nvSpPr>
        <xdr:cNvPr id="445" name="テキスト ボックス 444"/>
        <xdr:cNvSpPr txBox="1"/>
      </xdr:nvSpPr>
      <xdr:spPr>
        <a:xfrm>
          <a:off x="12623800" y="12683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119634</xdr:rowOff>
    </xdr:from>
    <xdr:to>
      <xdr:col>24</xdr:col>
      <xdr:colOff>82550</xdr:colOff>
      <xdr:row>76</xdr:row>
      <xdr:rowOff>49783</xdr:rowOff>
    </xdr:to>
    <xdr:sp macro="" textlink="">
      <xdr:nvSpPr>
        <xdr:cNvPr id="451" name="円/楕円 450"/>
        <xdr:cNvSpPr/>
      </xdr:nvSpPr>
      <xdr:spPr>
        <a:xfrm>
          <a:off x="16459200" y="12978384"/>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136161</xdr:rowOff>
    </xdr:from>
    <xdr:ext cx="762000" cy="259045"/>
    <xdr:sp macro="" textlink="">
      <xdr:nvSpPr>
        <xdr:cNvPr id="452" name="公債費以外該当値テキスト"/>
        <xdr:cNvSpPr txBox="1"/>
      </xdr:nvSpPr>
      <xdr:spPr>
        <a:xfrm>
          <a:off x="16598900" y="12823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124206</xdr:rowOff>
    </xdr:from>
    <xdr:to>
      <xdr:col>22</xdr:col>
      <xdr:colOff>615950</xdr:colOff>
      <xdr:row>76</xdr:row>
      <xdr:rowOff>54356</xdr:rowOff>
    </xdr:to>
    <xdr:sp macro="" textlink="">
      <xdr:nvSpPr>
        <xdr:cNvPr id="453" name="円/楕円 452"/>
        <xdr:cNvSpPr/>
      </xdr:nvSpPr>
      <xdr:spPr>
        <a:xfrm>
          <a:off x="15621000" y="12982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64533</xdr:rowOff>
    </xdr:from>
    <xdr:ext cx="736600" cy="259045"/>
    <xdr:sp macro="" textlink="">
      <xdr:nvSpPr>
        <xdr:cNvPr id="454" name="テキスト ボックス 453"/>
        <xdr:cNvSpPr txBox="1"/>
      </xdr:nvSpPr>
      <xdr:spPr>
        <a:xfrm>
          <a:off x="15290800" y="12751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69.8</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128778</xdr:rowOff>
    </xdr:from>
    <xdr:to>
      <xdr:col>21</xdr:col>
      <xdr:colOff>412750</xdr:colOff>
      <xdr:row>76</xdr:row>
      <xdr:rowOff>58928</xdr:rowOff>
    </xdr:to>
    <xdr:sp macro="" textlink="">
      <xdr:nvSpPr>
        <xdr:cNvPr id="455" name="円/楕円 454"/>
        <xdr:cNvSpPr/>
      </xdr:nvSpPr>
      <xdr:spPr>
        <a:xfrm>
          <a:off x="14732000" y="1298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43705</xdr:rowOff>
    </xdr:from>
    <xdr:ext cx="762000" cy="259045"/>
    <xdr:sp macro="" textlink="">
      <xdr:nvSpPr>
        <xdr:cNvPr id="456" name="テキスト ボックス 455"/>
        <xdr:cNvSpPr txBox="1"/>
      </xdr:nvSpPr>
      <xdr:spPr>
        <a:xfrm>
          <a:off x="14401800" y="13073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60198</xdr:rowOff>
    </xdr:from>
    <xdr:to>
      <xdr:col>20</xdr:col>
      <xdr:colOff>209550</xdr:colOff>
      <xdr:row>75</xdr:row>
      <xdr:rowOff>161798</xdr:rowOff>
    </xdr:to>
    <xdr:sp macro="" textlink="">
      <xdr:nvSpPr>
        <xdr:cNvPr id="457" name="円/楕円 456"/>
        <xdr:cNvSpPr/>
      </xdr:nvSpPr>
      <xdr:spPr>
        <a:xfrm>
          <a:off x="13843000" y="12918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146575</xdr:rowOff>
    </xdr:from>
    <xdr:ext cx="762000" cy="259045"/>
    <xdr:sp macro="" textlink="">
      <xdr:nvSpPr>
        <xdr:cNvPr id="458" name="テキスト ボックス 457"/>
        <xdr:cNvSpPr txBox="1"/>
      </xdr:nvSpPr>
      <xdr:spPr>
        <a:xfrm>
          <a:off x="13512800" y="13005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67056</xdr:rowOff>
    </xdr:from>
    <xdr:to>
      <xdr:col>19</xdr:col>
      <xdr:colOff>6350</xdr:colOff>
      <xdr:row>76</xdr:row>
      <xdr:rowOff>168656</xdr:rowOff>
    </xdr:to>
    <xdr:sp macro="" textlink="">
      <xdr:nvSpPr>
        <xdr:cNvPr id="459" name="円/楕円 458"/>
        <xdr:cNvSpPr/>
      </xdr:nvSpPr>
      <xdr:spPr>
        <a:xfrm>
          <a:off x="12954000" y="13097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153433</xdr:rowOff>
    </xdr:from>
    <xdr:ext cx="762000" cy="259045"/>
    <xdr:sp macro="" textlink="">
      <xdr:nvSpPr>
        <xdr:cNvPr id="460" name="テキスト ボックス 459"/>
        <xdr:cNvSpPr txBox="1"/>
      </xdr:nvSpPr>
      <xdr:spPr>
        <a:xfrm>
          <a:off x="12623800" y="13183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秋田県湯沢市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86934</xdr:rowOff>
    </xdr:from>
    <xdr:to>
      <xdr:col>4</xdr:col>
      <xdr:colOff>1117600</xdr:colOff>
      <xdr:row>20</xdr:row>
      <xdr:rowOff>108079</xdr:rowOff>
    </xdr:to>
    <xdr:cxnSp macro="">
      <xdr:nvCxnSpPr>
        <xdr:cNvPr id="43" name="直線コネクタ 42"/>
        <xdr:cNvCxnSpPr/>
      </xdr:nvCxnSpPr>
      <xdr:spPr bwMode="auto">
        <a:xfrm flipV="1">
          <a:off x="5651500" y="2363409"/>
          <a:ext cx="0" cy="122129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80156</xdr:rowOff>
    </xdr:from>
    <xdr:ext cx="762000" cy="259045"/>
    <xdr:sp macro="" textlink="">
      <xdr:nvSpPr>
        <xdr:cNvPr id="44" name="人口1人当たり決算額の推移最小値テキスト130"/>
        <xdr:cNvSpPr txBox="1"/>
      </xdr:nvSpPr>
      <xdr:spPr>
        <a:xfrm>
          <a:off x="5740400" y="355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55,411</a:t>
          </a:r>
          <a:endParaRPr kumimoji="1" lang="ja-JP" altLang="en-US" sz="1000" b="1">
            <a:latin typeface="ＭＳ Ｐゴシック"/>
          </a:endParaRPr>
        </a:p>
      </xdr:txBody>
    </xdr:sp>
    <xdr:clientData/>
  </xdr:oneCellAnchor>
  <xdr:twoCellAnchor>
    <xdr:from>
      <xdr:col>4</xdr:col>
      <xdr:colOff>1028700</xdr:colOff>
      <xdr:row>20</xdr:row>
      <xdr:rowOff>108079</xdr:rowOff>
    </xdr:from>
    <xdr:to>
      <xdr:col>5</xdr:col>
      <xdr:colOff>73025</xdr:colOff>
      <xdr:row>20</xdr:row>
      <xdr:rowOff>108079</xdr:rowOff>
    </xdr:to>
    <xdr:cxnSp macro="">
      <xdr:nvCxnSpPr>
        <xdr:cNvPr id="45" name="直線コネクタ 44"/>
        <xdr:cNvCxnSpPr/>
      </xdr:nvCxnSpPr>
      <xdr:spPr bwMode="auto">
        <a:xfrm>
          <a:off x="5562600" y="358470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12</xdr:row>
      <xdr:rowOff>1861</xdr:rowOff>
    </xdr:from>
    <xdr:ext cx="762000" cy="259045"/>
    <xdr:sp macro="" textlink="">
      <xdr:nvSpPr>
        <xdr:cNvPr id="46" name="人口1人当たり決算額の推移最大値テキスト130"/>
        <xdr:cNvSpPr txBox="1"/>
      </xdr:nvSpPr>
      <xdr:spPr>
        <a:xfrm>
          <a:off x="5740400" y="2106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108,836</a:t>
          </a:r>
          <a:endParaRPr kumimoji="1" lang="ja-JP" altLang="en-US" sz="1000" b="1">
            <a:latin typeface="ＭＳ Ｐゴシック"/>
          </a:endParaRPr>
        </a:p>
      </xdr:txBody>
    </xdr:sp>
    <xdr:clientData/>
  </xdr:oneCellAnchor>
  <xdr:twoCellAnchor>
    <xdr:from>
      <xdr:col>4</xdr:col>
      <xdr:colOff>1028700</xdr:colOff>
      <xdr:row>13</xdr:row>
      <xdr:rowOff>86934</xdr:rowOff>
    </xdr:from>
    <xdr:to>
      <xdr:col>5</xdr:col>
      <xdr:colOff>73025</xdr:colOff>
      <xdr:row>13</xdr:row>
      <xdr:rowOff>86934</xdr:rowOff>
    </xdr:to>
    <xdr:cxnSp macro="">
      <xdr:nvCxnSpPr>
        <xdr:cNvPr id="47" name="直線コネクタ 46"/>
        <xdr:cNvCxnSpPr/>
      </xdr:nvCxnSpPr>
      <xdr:spPr bwMode="auto">
        <a:xfrm>
          <a:off x="5562600" y="236340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13</xdr:row>
      <xdr:rowOff>86934</xdr:rowOff>
    </xdr:from>
    <xdr:to>
      <xdr:col>4</xdr:col>
      <xdr:colOff>1117600</xdr:colOff>
      <xdr:row>13</xdr:row>
      <xdr:rowOff>143695</xdr:rowOff>
    </xdr:to>
    <xdr:cxnSp macro="">
      <xdr:nvCxnSpPr>
        <xdr:cNvPr id="48" name="直線コネクタ 47"/>
        <xdr:cNvCxnSpPr/>
      </xdr:nvCxnSpPr>
      <xdr:spPr bwMode="auto">
        <a:xfrm flipV="1">
          <a:off x="5003800" y="2363409"/>
          <a:ext cx="647700" cy="567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50982</xdr:rowOff>
    </xdr:from>
    <xdr:ext cx="762000" cy="259045"/>
    <xdr:sp macro="" textlink="">
      <xdr:nvSpPr>
        <xdr:cNvPr id="49" name="人口1人当たり決算額の推移平均値テキスト130"/>
        <xdr:cNvSpPr txBox="1"/>
      </xdr:nvSpPr>
      <xdr:spPr>
        <a:xfrm>
          <a:off x="5740400" y="30132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76,965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78905</xdr:rowOff>
    </xdr:from>
    <xdr:to>
      <xdr:col>5</xdr:col>
      <xdr:colOff>34925</xdr:colOff>
      <xdr:row>18</xdr:row>
      <xdr:rowOff>9055</xdr:rowOff>
    </xdr:to>
    <xdr:sp macro="" textlink="">
      <xdr:nvSpPr>
        <xdr:cNvPr id="50" name="フローチャート : 判断 49"/>
        <xdr:cNvSpPr/>
      </xdr:nvSpPr>
      <xdr:spPr bwMode="auto">
        <a:xfrm>
          <a:off x="5600700" y="3041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138483</xdr:rowOff>
    </xdr:from>
    <xdr:to>
      <xdr:col>4</xdr:col>
      <xdr:colOff>469900</xdr:colOff>
      <xdr:row>13</xdr:row>
      <xdr:rowOff>143695</xdr:rowOff>
    </xdr:to>
    <xdr:cxnSp macro="">
      <xdr:nvCxnSpPr>
        <xdr:cNvPr id="51" name="直線コネクタ 50"/>
        <xdr:cNvCxnSpPr/>
      </xdr:nvCxnSpPr>
      <xdr:spPr bwMode="auto">
        <a:xfrm>
          <a:off x="4305300" y="2414958"/>
          <a:ext cx="698500" cy="52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27219</xdr:rowOff>
    </xdr:from>
    <xdr:to>
      <xdr:col>4</xdr:col>
      <xdr:colOff>520700</xdr:colOff>
      <xdr:row>17</xdr:row>
      <xdr:rowOff>128819</xdr:rowOff>
    </xdr:to>
    <xdr:sp macro="" textlink="">
      <xdr:nvSpPr>
        <xdr:cNvPr id="52" name="フローチャート : 判断 51"/>
        <xdr:cNvSpPr/>
      </xdr:nvSpPr>
      <xdr:spPr bwMode="auto">
        <a:xfrm>
          <a:off x="4953000" y="29894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113596</xdr:rowOff>
    </xdr:from>
    <xdr:ext cx="736600" cy="259045"/>
    <xdr:sp macro="" textlink="">
      <xdr:nvSpPr>
        <xdr:cNvPr id="53" name="テキスト ボックス 52"/>
        <xdr:cNvSpPr txBox="1"/>
      </xdr:nvSpPr>
      <xdr:spPr>
        <a:xfrm>
          <a:off x="4622800" y="30758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79,226</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138483</xdr:rowOff>
    </xdr:from>
    <xdr:to>
      <xdr:col>3</xdr:col>
      <xdr:colOff>904875</xdr:colOff>
      <xdr:row>14</xdr:row>
      <xdr:rowOff>28892</xdr:rowOff>
    </xdr:to>
    <xdr:cxnSp macro="">
      <xdr:nvCxnSpPr>
        <xdr:cNvPr id="54" name="直線コネクタ 53"/>
        <xdr:cNvCxnSpPr/>
      </xdr:nvCxnSpPr>
      <xdr:spPr bwMode="auto">
        <a:xfrm flipV="1">
          <a:off x="3606800" y="2414958"/>
          <a:ext cx="698500" cy="618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116967</xdr:rowOff>
    </xdr:from>
    <xdr:to>
      <xdr:col>3</xdr:col>
      <xdr:colOff>955675</xdr:colOff>
      <xdr:row>17</xdr:row>
      <xdr:rowOff>47117</xdr:rowOff>
    </xdr:to>
    <xdr:sp macro="" textlink="">
      <xdr:nvSpPr>
        <xdr:cNvPr id="55" name="フローチャート : 判断 54"/>
        <xdr:cNvSpPr/>
      </xdr:nvSpPr>
      <xdr:spPr bwMode="auto">
        <a:xfrm>
          <a:off x="4254500" y="290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31894</xdr:rowOff>
    </xdr:from>
    <xdr:ext cx="762000" cy="259045"/>
    <xdr:sp macro="" textlink="">
      <xdr:nvSpPr>
        <xdr:cNvPr id="56" name="テキスト ボックス 55"/>
        <xdr:cNvSpPr txBox="1"/>
      </xdr:nvSpPr>
      <xdr:spPr>
        <a:xfrm>
          <a:off x="3924300" y="299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82,800</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103919</xdr:rowOff>
    </xdr:from>
    <xdr:to>
      <xdr:col>3</xdr:col>
      <xdr:colOff>206375</xdr:colOff>
      <xdr:row>14</xdr:row>
      <xdr:rowOff>28892</xdr:rowOff>
    </xdr:to>
    <xdr:cxnSp macro="">
      <xdr:nvCxnSpPr>
        <xdr:cNvPr id="57" name="直線コネクタ 56"/>
        <xdr:cNvCxnSpPr/>
      </xdr:nvCxnSpPr>
      <xdr:spPr bwMode="auto">
        <a:xfrm>
          <a:off x="2908300" y="2380394"/>
          <a:ext cx="698500" cy="964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28476</xdr:rowOff>
    </xdr:from>
    <xdr:to>
      <xdr:col>3</xdr:col>
      <xdr:colOff>257175</xdr:colOff>
      <xdr:row>16</xdr:row>
      <xdr:rowOff>130076</xdr:rowOff>
    </xdr:to>
    <xdr:sp macro="" textlink="">
      <xdr:nvSpPr>
        <xdr:cNvPr id="58" name="フローチャート : 判断 57"/>
        <xdr:cNvSpPr/>
      </xdr:nvSpPr>
      <xdr:spPr bwMode="auto">
        <a:xfrm>
          <a:off x="3556000" y="28193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114853</xdr:rowOff>
    </xdr:from>
    <xdr:ext cx="762000" cy="259045"/>
    <xdr:sp macro="" textlink="">
      <xdr:nvSpPr>
        <xdr:cNvPr id="59" name="テキスト ボックス 58"/>
        <xdr:cNvSpPr txBox="1"/>
      </xdr:nvSpPr>
      <xdr:spPr>
        <a:xfrm>
          <a:off x="3225800" y="2905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20224</xdr:rowOff>
    </xdr:from>
    <xdr:to>
      <xdr:col>2</xdr:col>
      <xdr:colOff>692150</xdr:colOff>
      <xdr:row>16</xdr:row>
      <xdr:rowOff>121824</xdr:rowOff>
    </xdr:to>
    <xdr:sp macro="" textlink="">
      <xdr:nvSpPr>
        <xdr:cNvPr id="60" name="フローチャート : 判断 59"/>
        <xdr:cNvSpPr/>
      </xdr:nvSpPr>
      <xdr:spPr bwMode="auto">
        <a:xfrm>
          <a:off x="2857500" y="28110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106601</xdr:rowOff>
    </xdr:from>
    <xdr:ext cx="762000" cy="259045"/>
    <xdr:sp macro="" textlink="">
      <xdr:nvSpPr>
        <xdr:cNvPr id="61" name="テキスト ボックス 60"/>
        <xdr:cNvSpPr txBox="1"/>
      </xdr:nvSpPr>
      <xdr:spPr>
        <a:xfrm>
          <a:off x="2527300" y="2897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87,032</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13</xdr:row>
      <xdr:rowOff>36134</xdr:rowOff>
    </xdr:from>
    <xdr:to>
      <xdr:col>5</xdr:col>
      <xdr:colOff>34925</xdr:colOff>
      <xdr:row>13</xdr:row>
      <xdr:rowOff>137734</xdr:rowOff>
    </xdr:to>
    <xdr:sp macro="" textlink="">
      <xdr:nvSpPr>
        <xdr:cNvPr id="67" name="円/楕円 66"/>
        <xdr:cNvSpPr/>
      </xdr:nvSpPr>
      <xdr:spPr bwMode="auto">
        <a:xfrm>
          <a:off x="5600700" y="23126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12</xdr:row>
      <xdr:rowOff>154261</xdr:rowOff>
    </xdr:from>
    <xdr:ext cx="762000" cy="259045"/>
    <xdr:sp macro="" textlink="">
      <xdr:nvSpPr>
        <xdr:cNvPr id="68" name="人口1人当たり決算額の推移該当値テキスト130"/>
        <xdr:cNvSpPr txBox="1"/>
      </xdr:nvSpPr>
      <xdr:spPr>
        <a:xfrm>
          <a:off x="5740400" y="2259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108,836</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92895</xdr:rowOff>
    </xdr:from>
    <xdr:to>
      <xdr:col>4</xdr:col>
      <xdr:colOff>520700</xdr:colOff>
      <xdr:row>14</xdr:row>
      <xdr:rowOff>23045</xdr:rowOff>
    </xdr:to>
    <xdr:sp macro="" textlink="">
      <xdr:nvSpPr>
        <xdr:cNvPr id="69" name="円/楕円 68"/>
        <xdr:cNvSpPr/>
      </xdr:nvSpPr>
      <xdr:spPr bwMode="auto">
        <a:xfrm>
          <a:off x="4953000" y="23693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33222</xdr:rowOff>
    </xdr:from>
    <xdr:ext cx="736600" cy="259045"/>
    <xdr:sp macro="" textlink="">
      <xdr:nvSpPr>
        <xdr:cNvPr id="70" name="テキスト ボックス 69"/>
        <xdr:cNvSpPr txBox="1"/>
      </xdr:nvSpPr>
      <xdr:spPr>
        <a:xfrm>
          <a:off x="4622800" y="21382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106,353</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87683</xdr:rowOff>
    </xdr:from>
    <xdr:to>
      <xdr:col>3</xdr:col>
      <xdr:colOff>955675</xdr:colOff>
      <xdr:row>14</xdr:row>
      <xdr:rowOff>17833</xdr:rowOff>
    </xdr:to>
    <xdr:sp macro="" textlink="">
      <xdr:nvSpPr>
        <xdr:cNvPr id="71" name="円/楕円 70"/>
        <xdr:cNvSpPr/>
      </xdr:nvSpPr>
      <xdr:spPr bwMode="auto">
        <a:xfrm>
          <a:off x="4254500" y="23641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28010</xdr:rowOff>
    </xdr:from>
    <xdr:ext cx="762000" cy="259045"/>
    <xdr:sp macro="" textlink="">
      <xdr:nvSpPr>
        <xdr:cNvPr id="72" name="テキスト ボックス 71"/>
        <xdr:cNvSpPr txBox="1"/>
      </xdr:nvSpPr>
      <xdr:spPr>
        <a:xfrm>
          <a:off x="3924300" y="2133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106,581</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149542</xdr:rowOff>
    </xdr:from>
    <xdr:to>
      <xdr:col>3</xdr:col>
      <xdr:colOff>257175</xdr:colOff>
      <xdr:row>14</xdr:row>
      <xdr:rowOff>79692</xdr:rowOff>
    </xdr:to>
    <xdr:sp macro="" textlink="">
      <xdr:nvSpPr>
        <xdr:cNvPr id="73" name="円/楕円 72"/>
        <xdr:cNvSpPr/>
      </xdr:nvSpPr>
      <xdr:spPr bwMode="auto">
        <a:xfrm>
          <a:off x="3556000" y="24260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12</xdr:row>
      <xdr:rowOff>89869</xdr:rowOff>
    </xdr:from>
    <xdr:ext cx="762000" cy="259045"/>
    <xdr:sp macro="" textlink="">
      <xdr:nvSpPr>
        <xdr:cNvPr id="74" name="テキスト ボックス 73"/>
        <xdr:cNvSpPr txBox="1"/>
      </xdr:nvSpPr>
      <xdr:spPr>
        <a:xfrm>
          <a:off x="3225800" y="2194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103,875</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53119</xdr:rowOff>
    </xdr:from>
    <xdr:to>
      <xdr:col>2</xdr:col>
      <xdr:colOff>692150</xdr:colOff>
      <xdr:row>13</xdr:row>
      <xdr:rowOff>154719</xdr:rowOff>
    </xdr:to>
    <xdr:sp macro="" textlink="">
      <xdr:nvSpPr>
        <xdr:cNvPr id="75" name="円/楕円 74"/>
        <xdr:cNvSpPr/>
      </xdr:nvSpPr>
      <xdr:spPr bwMode="auto">
        <a:xfrm>
          <a:off x="2857500" y="23295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164896</xdr:rowOff>
    </xdr:from>
    <xdr:ext cx="762000" cy="259045"/>
    <xdr:sp macro="" textlink="">
      <xdr:nvSpPr>
        <xdr:cNvPr id="76" name="テキスト ボックス 75"/>
        <xdr:cNvSpPr txBox="1"/>
      </xdr:nvSpPr>
      <xdr:spPr>
        <a:xfrm>
          <a:off x="2527300" y="2098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108,093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39</xdr:row>
      <xdr:rowOff>12700</xdr:rowOff>
    </xdr:from>
    <xdr:to>
      <xdr:col>5</xdr:col>
      <xdr:colOff>733425</xdr:colOff>
      <xdr:row>39</xdr:row>
      <xdr:rowOff>12700</xdr:rowOff>
    </xdr:to>
    <xdr:cxnSp macro="">
      <xdr:nvCxnSpPr>
        <xdr:cNvPr id="92" name="直線コネクタ 91"/>
        <xdr:cNvCxnSpPr/>
      </xdr:nvCxnSpPr>
      <xdr:spPr bwMode="auto">
        <a:xfrm>
          <a:off x="2159000" y="7651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93" name="直線コネクタ 92"/>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94" name="テキスト ボックス 93"/>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127000</xdr:rowOff>
    </xdr:from>
    <xdr:to>
      <xdr:col>5</xdr:col>
      <xdr:colOff>733425</xdr:colOff>
      <xdr:row>36</xdr:row>
      <xdr:rowOff>127000</xdr:rowOff>
    </xdr:to>
    <xdr:cxnSp macro="">
      <xdr:nvCxnSpPr>
        <xdr:cNvPr id="95" name="直線コネクタ 94"/>
        <xdr:cNvCxnSpPr/>
      </xdr:nvCxnSpPr>
      <xdr:spPr bwMode="auto">
        <a:xfrm>
          <a:off x="2159000" y="7080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327677</xdr:rowOff>
    </xdr:from>
    <xdr:ext cx="762000" cy="259045"/>
    <xdr:sp macro="" textlink="">
      <xdr:nvSpPr>
        <xdr:cNvPr id="96" name="テキスト ボックス 95"/>
        <xdr:cNvSpPr txBox="1"/>
      </xdr:nvSpPr>
      <xdr:spPr>
        <a:xfrm>
          <a:off x="1409700" y="693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241300</xdr:rowOff>
    </xdr:from>
    <xdr:to>
      <xdr:col>5</xdr:col>
      <xdr:colOff>733425</xdr:colOff>
      <xdr:row>34</xdr:row>
      <xdr:rowOff>241300</xdr:rowOff>
    </xdr:to>
    <xdr:cxnSp macro="">
      <xdr:nvCxnSpPr>
        <xdr:cNvPr id="99" name="直線コネクタ 98"/>
        <xdr:cNvCxnSpPr/>
      </xdr:nvCxnSpPr>
      <xdr:spPr bwMode="auto">
        <a:xfrm>
          <a:off x="2159000" y="6508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99077</xdr:rowOff>
    </xdr:from>
    <xdr:ext cx="762000" cy="259045"/>
    <xdr:sp macro="" textlink="">
      <xdr:nvSpPr>
        <xdr:cNvPr id="100" name="テキスト ボックス 99"/>
        <xdr:cNvSpPr txBox="1"/>
      </xdr:nvSpPr>
      <xdr:spPr>
        <a:xfrm>
          <a:off x="1409700" y="6366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101" name="直線コネクタ 100"/>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102" name="テキスト ボックス 101"/>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12700</xdr:rowOff>
    </xdr:from>
    <xdr:to>
      <xdr:col>5</xdr:col>
      <xdr:colOff>733425</xdr:colOff>
      <xdr:row>33</xdr:row>
      <xdr:rowOff>12700</xdr:rowOff>
    </xdr:to>
    <xdr:cxnSp macro="">
      <xdr:nvCxnSpPr>
        <xdr:cNvPr id="103" name="直線コネクタ 102"/>
        <xdr:cNvCxnSpPr/>
      </xdr:nvCxnSpPr>
      <xdr:spPr bwMode="auto">
        <a:xfrm>
          <a:off x="2159000" y="5937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41927</xdr:rowOff>
    </xdr:from>
    <xdr:ext cx="762000" cy="259045"/>
    <xdr:sp macro="" textlink="">
      <xdr:nvSpPr>
        <xdr:cNvPr id="104" name="テキスト ボックス 103"/>
        <xdr:cNvSpPr txBox="1"/>
      </xdr:nvSpPr>
      <xdr:spPr>
        <a:xfrm>
          <a:off x="1409700" y="579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215611</xdr:rowOff>
    </xdr:from>
    <xdr:to>
      <xdr:col>4</xdr:col>
      <xdr:colOff>1117600</xdr:colOff>
      <xdr:row>37</xdr:row>
      <xdr:rowOff>337741</xdr:rowOff>
    </xdr:to>
    <xdr:cxnSp macro="">
      <xdr:nvCxnSpPr>
        <xdr:cNvPr id="108" name="直線コネクタ 107"/>
        <xdr:cNvCxnSpPr/>
      </xdr:nvCxnSpPr>
      <xdr:spPr bwMode="auto">
        <a:xfrm flipV="1">
          <a:off x="5651500" y="6140161"/>
          <a:ext cx="0" cy="132228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309818</xdr:rowOff>
    </xdr:from>
    <xdr:ext cx="762000" cy="259045"/>
    <xdr:sp macro="" textlink="">
      <xdr:nvSpPr>
        <xdr:cNvPr id="109" name="人口1人当たり決算額の推移最小値テキスト445"/>
        <xdr:cNvSpPr txBox="1"/>
      </xdr:nvSpPr>
      <xdr:spPr>
        <a:xfrm>
          <a:off x="5740400" y="74345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-3,375</a:t>
          </a:r>
          <a:endParaRPr kumimoji="1" lang="ja-JP" altLang="en-US" sz="1000" b="1">
            <a:latin typeface="ＭＳ Ｐゴシック"/>
          </a:endParaRPr>
        </a:p>
      </xdr:txBody>
    </xdr:sp>
    <xdr:clientData/>
  </xdr:oneCellAnchor>
  <xdr:twoCellAnchor>
    <xdr:from>
      <xdr:col>4</xdr:col>
      <xdr:colOff>1028700</xdr:colOff>
      <xdr:row>37</xdr:row>
      <xdr:rowOff>337741</xdr:rowOff>
    </xdr:from>
    <xdr:to>
      <xdr:col>5</xdr:col>
      <xdr:colOff>73025</xdr:colOff>
      <xdr:row>37</xdr:row>
      <xdr:rowOff>337741</xdr:rowOff>
    </xdr:to>
    <xdr:cxnSp macro="">
      <xdr:nvCxnSpPr>
        <xdr:cNvPr id="110" name="直線コネクタ 109"/>
        <xdr:cNvCxnSpPr/>
      </xdr:nvCxnSpPr>
      <xdr:spPr bwMode="auto">
        <a:xfrm>
          <a:off x="5562600" y="74624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130538</xdr:rowOff>
    </xdr:from>
    <xdr:ext cx="762000" cy="259045"/>
    <xdr:sp macro="" textlink="">
      <xdr:nvSpPr>
        <xdr:cNvPr id="111" name="人口1人当たり決算額の推移最大値テキスト445"/>
        <xdr:cNvSpPr txBox="1"/>
      </xdr:nvSpPr>
      <xdr:spPr>
        <a:xfrm>
          <a:off x="5740400" y="5883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42,899</a:t>
          </a:r>
          <a:endParaRPr kumimoji="1" lang="ja-JP" altLang="en-US" sz="1000" b="1">
            <a:latin typeface="ＭＳ Ｐゴシック"/>
          </a:endParaRPr>
        </a:p>
      </xdr:txBody>
    </xdr:sp>
    <xdr:clientData/>
  </xdr:oneCellAnchor>
  <xdr:twoCellAnchor>
    <xdr:from>
      <xdr:col>4</xdr:col>
      <xdr:colOff>1028700</xdr:colOff>
      <xdr:row>33</xdr:row>
      <xdr:rowOff>215611</xdr:rowOff>
    </xdr:from>
    <xdr:to>
      <xdr:col>5</xdr:col>
      <xdr:colOff>73025</xdr:colOff>
      <xdr:row>33</xdr:row>
      <xdr:rowOff>215611</xdr:rowOff>
    </xdr:to>
    <xdr:cxnSp macro="">
      <xdr:nvCxnSpPr>
        <xdr:cNvPr id="112" name="直線コネクタ 111"/>
        <xdr:cNvCxnSpPr/>
      </xdr:nvCxnSpPr>
      <xdr:spPr bwMode="auto">
        <a:xfrm>
          <a:off x="5562600" y="614016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41675</xdr:rowOff>
    </xdr:from>
    <xdr:to>
      <xdr:col>4</xdr:col>
      <xdr:colOff>1117600</xdr:colOff>
      <xdr:row>34</xdr:row>
      <xdr:rowOff>81394</xdr:rowOff>
    </xdr:to>
    <xdr:cxnSp macro="">
      <xdr:nvCxnSpPr>
        <xdr:cNvPr id="113" name="直線コネクタ 112"/>
        <xdr:cNvCxnSpPr/>
      </xdr:nvCxnSpPr>
      <xdr:spPr bwMode="auto">
        <a:xfrm>
          <a:off x="5003800" y="6309125"/>
          <a:ext cx="647700" cy="397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120429</xdr:rowOff>
    </xdr:from>
    <xdr:ext cx="762000" cy="259045"/>
    <xdr:sp macro="" textlink="">
      <xdr:nvSpPr>
        <xdr:cNvPr id="114" name="人口1人当たり決算額の推移平均値テキスト445"/>
        <xdr:cNvSpPr txBox="1"/>
      </xdr:nvSpPr>
      <xdr:spPr>
        <a:xfrm>
          <a:off x="5740400" y="67307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19,475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148352</xdr:rowOff>
    </xdr:from>
    <xdr:to>
      <xdr:col>5</xdr:col>
      <xdr:colOff>34925</xdr:colOff>
      <xdr:row>35</xdr:row>
      <xdr:rowOff>249952</xdr:rowOff>
    </xdr:to>
    <xdr:sp macro="" textlink="">
      <xdr:nvSpPr>
        <xdr:cNvPr id="115" name="フローチャート : 判断 114"/>
        <xdr:cNvSpPr/>
      </xdr:nvSpPr>
      <xdr:spPr bwMode="auto">
        <a:xfrm>
          <a:off x="5600700" y="67587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300107</xdr:rowOff>
    </xdr:from>
    <xdr:to>
      <xdr:col>4</xdr:col>
      <xdr:colOff>469900</xdr:colOff>
      <xdr:row>34</xdr:row>
      <xdr:rowOff>41675</xdr:rowOff>
    </xdr:to>
    <xdr:cxnSp macro="">
      <xdr:nvCxnSpPr>
        <xdr:cNvPr id="116" name="直線コネクタ 115"/>
        <xdr:cNvCxnSpPr/>
      </xdr:nvCxnSpPr>
      <xdr:spPr bwMode="auto">
        <a:xfrm>
          <a:off x="4305300" y="6224657"/>
          <a:ext cx="698500" cy="844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107461</xdr:rowOff>
    </xdr:from>
    <xdr:to>
      <xdr:col>4</xdr:col>
      <xdr:colOff>520700</xdr:colOff>
      <xdr:row>35</xdr:row>
      <xdr:rowOff>209061</xdr:rowOff>
    </xdr:to>
    <xdr:sp macro="" textlink="">
      <xdr:nvSpPr>
        <xdr:cNvPr id="117" name="フローチャート : 判断 116"/>
        <xdr:cNvSpPr/>
      </xdr:nvSpPr>
      <xdr:spPr bwMode="auto">
        <a:xfrm>
          <a:off x="4953000" y="67178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193838</xdr:rowOff>
    </xdr:from>
    <xdr:ext cx="736600" cy="259045"/>
    <xdr:sp macro="" textlink="">
      <xdr:nvSpPr>
        <xdr:cNvPr id="118" name="テキスト ボックス 117"/>
        <xdr:cNvSpPr txBox="1"/>
      </xdr:nvSpPr>
      <xdr:spPr>
        <a:xfrm>
          <a:off x="4622800" y="68041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20,906</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197237</xdr:rowOff>
    </xdr:from>
    <xdr:to>
      <xdr:col>3</xdr:col>
      <xdr:colOff>904875</xdr:colOff>
      <xdr:row>33</xdr:row>
      <xdr:rowOff>300107</xdr:rowOff>
    </xdr:to>
    <xdr:cxnSp macro="">
      <xdr:nvCxnSpPr>
        <xdr:cNvPr id="119" name="直線コネクタ 118"/>
        <xdr:cNvCxnSpPr/>
      </xdr:nvCxnSpPr>
      <xdr:spPr bwMode="auto">
        <a:xfrm>
          <a:off x="3606800" y="6121787"/>
          <a:ext cx="698500" cy="1028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36252</xdr:rowOff>
    </xdr:from>
    <xdr:to>
      <xdr:col>3</xdr:col>
      <xdr:colOff>955675</xdr:colOff>
      <xdr:row>35</xdr:row>
      <xdr:rowOff>137852</xdr:rowOff>
    </xdr:to>
    <xdr:sp macro="" textlink="">
      <xdr:nvSpPr>
        <xdr:cNvPr id="120" name="フローチャート : 判断 119"/>
        <xdr:cNvSpPr/>
      </xdr:nvSpPr>
      <xdr:spPr bwMode="auto">
        <a:xfrm>
          <a:off x="4254500" y="66466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122629</xdr:rowOff>
    </xdr:from>
    <xdr:ext cx="762000" cy="259045"/>
    <xdr:sp macro="" textlink="">
      <xdr:nvSpPr>
        <xdr:cNvPr id="121" name="テキスト ボックス 120"/>
        <xdr:cNvSpPr txBox="1"/>
      </xdr:nvSpPr>
      <xdr:spPr>
        <a:xfrm>
          <a:off x="3924300" y="6732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23,398</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197237</xdr:rowOff>
    </xdr:from>
    <xdr:to>
      <xdr:col>3</xdr:col>
      <xdr:colOff>206375</xdr:colOff>
      <xdr:row>33</xdr:row>
      <xdr:rowOff>217126</xdr:rowOff>
    </xdr:to>
    <xdr:cxnSp macro="">
      <xdr:nvCxnSpPr>
        <xdr:cNvPr id="122" name="直線コネクタ 121"/>
        <xdr:cNvCxnSpPr/>
      </xdr:nvCxnSpPr>
      <xdr:spPr bwMode="auto">
        <a:xfrm flipV="1">
          <a:off x="2908300" y="6121787"/>
          <a:ext cx="698500" cy="198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175041</xdr:rowOff>
    </xdr:from>
    <xdr:to>
      <xdr:col>3</xdr:col>
      <xdr:colOff>257175</xdr:colOff>
      <xdr:row>34</xdr:row>
      <xdr:rowOff>276640</xdr:rowOff>
    </xdr:to>
    <xdr:sp macro="" textlink="">
      <xdr:nvSpPr>
        <xdr:cNvPr id="123" name="フローチャート : 判断 122"/>
        <xdr:cNvSpPr/>
      </xdr:nvSpPr>
      <xdr:spPr bwMode="auto">
        <a:xfrm>
          <a:off x="3556000" y="6442491"/>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261418</xdr:rowOff>
    </xdr:from>
    <xdr:ext cx="762000" cy="259045"/>
    <xdr:sp macro="" textlink="">
      <xdr:nvSpPr>
        <xdr:cNvPr id="124" name="テキスト ボックス 123"/>
        <xdr:cNvSpPr txBox="1"/>
      </xdr:nvSpPr>
      <xdr:spPr>
        <a:xfrm>
          <a:off x="3225800" y="6528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143866</xdr:rowOff>
    </xdr:from>
    <xdr:to>
      <xdr:col>2</xdr:col>
      <xdr:colOff>692150</xdr:colOff>
      <xdr:row>34</xdr:row>
      <xdr:rowOff>245466</xdr:rowOff>
    </xdr:to>
    <xdr:sp macro="" textlink="">
      <xdr:nvSpPr>
        <xdr:cNvPr id="125" name="フローチャート : 判断 124"/>
        <xdr:cNvSpPr/>
      </xdr:nvSpPr>
      <xdr:spPr bwMode="auto">
        <a:xfrm>
          <a:off x="2857500" y="64113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230243</xdr:rowOff>
    </xdr:from>
    <xdr:ext cx="762000" cy="259045"/>
    <xdr:sp macro="" textlink="">
      <xdr:nvSpPr>
        <xdr:cNvPr id="126" name="テキスト ボックス 125"/>
        <xdr:cNvSpPr txBox="1"/>
      </xdr:nvSpPr>
      <xdr:spPr>
        <a:xfrm>
          <a:off x="2527300" y="6497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31,632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30594</xdr:rowOff>
    </xdr:from>
    <xdr:to>
      <xdr:col>5</xdr:col>
      <xdr:colOff>34925</xdr:colOff>
      <xdr:row>34</xdr:row>
      <xdr:rowOff>132194</xdr:rowOff>
    </xdr:to>
    <xdr:sp macro="" textlink="">
      <xdr:nvSpPr>
        <xdr:cNvPr id="132" name="円/楕円 131"/>
        <xdr:cNvSpPr/>
      </xdr:nvSpPr>
      <xdr:spPr bwMode="auto">
        <a:xfrm>
          <a:off x="5600700" y="62980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218571</xdr:rowOff>
    </xdr:from>
    <xdr:ext cx="762000" cy="259045"/>
    <xdr:sp macro="" textlink="">
      <xdr:nvSpPr>
        <xdr:cNvPr id="133" name="人口1人当たり決算額の推移該当値テキスト445"/>
        <xdr:cNvSpPr txBox="1"/>
      </xdr:nvSpPr>
      <xdr:spPr>
        <a:xfrm>
          <a:off x="5740400" y="6143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35,596</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333775</xdr:rowOff>
    </xdr:from>
    <xdr:to>
      <xdr:col>4</xdr:col>
      <xdr:colOff>520700</xdr:colOff>
      <xdr:row>34</xdr:row>
      <xdr:rowOff>92475</xdr:rowOff>
    </xdr:to>
    <xdr:sp macro="" textlink="">
      <xdr:nvSpPr>
        <xdr:cNvPr id="134" name="円/楕円 133"/>
        <xdr:cNvSpPr/>
      </xdr:nvSpPr>
      <xdr:spPr bwMode="auto">
        <a:xfrm>
          <a:off x="4953000" y="62583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102652</xdr:rowOff>
    </xdr:from>
    <xdr:ext cx="736600" cy="259045"/>
    <xdr:sp macro="" textlink="">
      <xdr:nvSpPr>
        <xdr:cNvPr id="135" name="テキスト ボックス 134"/>
        <xdr:cNvSpPr txBox="1"/>
      </xdr:nvSpPr>
      <xdr:spPr>
        <a:xfrm>
          <a:off x="4622800" y="60272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36,986</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249307</xdr:rowOff>
    </xdr:from>
    <xdr:to>
      <xdr:col>3</xdr:col>
      <xdr:colOff>955675</xdr:colOff>
      <xdr:row>34</xdr:row>
      <xdr:rowOff>8007</xdr:rowOff>
    </xdr:to>
    <xdr:sp macro="" textlink="">
      <xdr:nvSpPr>
        <xdr:cNvPr id="136" name="円/楕円 135"/>
        <xdr:cNvSpPr/>
      </xdr:nvSpPr>
      <xdr:spPr bwMode="auto">
        <a:xfrm>
          <a:off x="4254500" y="6173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18184</xdr:rowOff>
    </xdr:from>
    <xdr:ext cx="762000" cy="259045"/>
    <xdr:sp macro="" textlink="">
      <xdr:nvSpPr>
        <xdr:cNvPr id="137" name="テキスト ボックス 136"/>
        <xdr:cNvSpPr txBox="1"/>
      </xdr:nvSpPr>
      <xdr:spPr>
        <a:xfrm>
          <a:off x="3924300" y="5942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39,942</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146437</xdr:rowOff>
    </xdr:from>
    <xdr:to>
      <xdr:col>3</xdr:col>
      <xdr:colOff>257175</xdr:colOff>
      <xdr:row>33</xdr:row>
      <xdr:rowOff>248037</xdr:rowOff>
    </xdr:to>
    <xdr:sp macro="" textlink="">
      <xdr:nvSpPr>
        <xdr:cNvPr id="138" name="円/楕円 137"/>
        <xdr:cNvSpPr/>
      </xdr:nvSpPr>
      <xdr:spPr bwMode="auto">
        <a:xfrm>
          <a:off x="3556000" y="60709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86764</xdr:rowOff>
    </xdr:from>
    <xdr:ext cx="762000" cy="259045"/>
    <xdr:sp macro="" textlink="">
      <xdr:nvSpPr>
        <xdr:cNvPr id="139" name="テキスト ボックス 138"/>
        <xdr:cNvSpPr txBox="1"/>
      </xdr:nvSpPr>
      <xdr:spPr>
        <a:xfrm>
          <a:off x="3225800" y="5839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43,542</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166326</xdr:rowOff>
    </xdr:from>
    <xdr:to>
      <xdr:col>2</xdr:col>
      <xdr:colOff>692150</xdr:colOff>
      <xdr:row>33</xdr:row>
      <xdr:rowOff>267926</xdr:rowOff>
    </xdr:to>
    <xdr:sp macro="" textlink="">
      <xdr:nvSpPr>
        <xdr:cNvPr id="140" name="円/楕円 139"/>
        <xdr:cNvSpPr/>
      </xdr:nvSpPr>
      <xdr:spPr bwMode="auto">
        <a:xfrm>
          <a:off x="2857500" y="60908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106653</xdr:rowOff>
    </xdr:from>
    <xdr:ext cx="762000" cy="259045"/>
    <xdr:sp macro="" textlink="">
      <xdr:nvSpPr>
        <xdr:cNvPr id="141" name="テキスト ボックス 140"/>
        <xdr:cNvSpPr txBox="1"/>
      </xdr:nvSpPr>
      <xdr:spPr>
        <a:xfrm>
          <a:off x="2527300" y="5859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42,846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秋田県湯沢市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財政調整基金残高は、平成20年度に合併後最低を記録したが、以後の回復は地方交付税の増額が主な要因である。</a:t>
          </a:r>
          <a:endParaRPr lang="ja-JP" altLang="ja-JP" sz="1400">
            <a:effectLst/>
          </a:endParaRPr>
        </a:p>
        <a:p>
          <a:pPr rtl="0"/>
          <a:r>
            <a:rPr lang="ja-JP" altLang="ja-JP" sz="1100" b="0" i="0" baseline="0">
              <a:solidFill>
                <a:schemeClr val="dk1"/>
              </a:solidFill>
              <a:effectLst/>
              <a:latin typeface="+mn-lt"/>
              <a:ea typeface="+mn-ea"/>
              <a:cs typeface="+mn-cs"/>
            </a:rPr>
            <a:t>実質収支額は、概ね標準財政規模比２～３％台を推移しており変動が少なく</a:t>
          </a:r>
          <a:r>
            <a:rPr lang="ja-JP" altLang="en-US" sz="1100" b="0" i="0" baseline="0">
              <a:solidFill>
                <a:schemeClr val="dk1"/>
              </a:solidFill>
              <a:effectLst/>
              <a:latin typeface="+mn-lt"/>
              <a:ea typeface="+mn-ea"/>
              <a:cs typeface="+mn-cs"/>
            </a:rPr>
            <a:t>安定している</a:t>
          </a:r>
          <a:r>
            <a:rPr lang="ja-JP" altLang="ja-JP" sz="1100" b="0" i="0" baseline="0">
              <a:solidFill>
                <a:schemeClr val="dk1"/>
              </a:solidFill>
              <a:effectLst/>
              <a:latin typeface="+mn-lt"/>
              <a:ea typeface="+mn-ea"/>
              <a:cs typeface="+mn-cs"/>
            </a:rPr>
            <a:t>状態である。</a:t>
          </a:r>
          <a:endParaRPr lang="ja-JP" altLang="ja-JP" sz="1400">
            <a:effectLst/>
          </a:endParaRPr>
        </a:p>
        <a:p>
          <a:pPr rtl="0"/>
          <a:r>
            <a:rPr lang="ja-JP" altLang="ja-JP" sz="1100" b="0" i="0" baseline="0">
              <a:solidFill>
                <a:schemeClr val="dk1"/>
              </a:solidFill>
              <a:effectLst/>
              <a:latin typeface="+mn-lt"/>
              <a:ea typeface="+mn-ea"/>
              <a:cs typeface="+mn-cs"/>
            </a:rPr>
            <a:t>実質単年度収支は、平成20年度は財政調整基金の多額の取崩しにより赤字となったが、平成20年度から地方交付税が増加に転じたため平成21年度以降は黒字となっている。</a:t>
          </a:r>
          <a:endParaRPr lang="ja-JP" altLang="ja-JP" sz="1400">
            <a:effectLst/>
          </a:endParaRPr>
        </a:p>
        <a:p>
          <a:pPr rtl="0"/>
          <a:r>
            <a:rPr lang="ja-JP" altLang="ja-JP" sz="1100" b="0" i="0" baseline="0">
              <a:solidFill>
                <a:schemeClr val="dk1"/>
              </a:solidFill>
              <a:effectLst/>
              <a:latin typeface="+mn-lt"/>
              <a:ea typeface="+mn-ea"/>
              <a:cs typeface="+mn-cs"/>
            </a:rPr>
            <a:t>ここ数年は、良好な状態で推移するものと思われるが、税収の増加が見込めないことに加え、地方交付税の合併算定替えが段階的に縮減される平成27年度以降は財源不足が懸念され、基金の取り崩しによる対応等が見込まれ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秋田県湯沢市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○現状</a:t>
          </a:r>
          <a:endParaRPr lang="ja-JP" altLang="ja-JP" sz="1400">
            <a:effectLst/>
          </a:endParaRPr>
        </a:p>
        <a:p>
          <a:pPr rtl="0"/>
          <a:r>
            <a:rPr lang="ja-JP" altLang="ja-JP" sz="1400" b="0" i="0" baseline="0">
              <a:solidFill>
                <a:schemeClr val="dk1"/>
              </a:solidFill>
              <a:effectLst/>
              <a:latin typeface="+mn-lt"/>
              <a:ea typeface="+mn-ea"/>
              <a:cs typeface="+mn-cs"/>
            </a:rPr>
            <a:t>　一般会計及びすべての特別会計で赤字が生じていない。</a:t>
          </a:r>
          <a:endParaRPr lang="ja-JP" altLang="ja-JP" sz="1400">
            <a:effectLst/>
          </a:endParaRPr>
        </a:p>
        <a:p>
          <a:pPr rtl="0"/>
          <a:r>
            <a:rPr lang="ja-JP" altLang="ja-JP" sz="1400" b="0" i="0" baseline="0">
              <a:solidFill>
                <a:schemeClr val="dk1"/>
              </a:solidFill>
              <a:effectLst/>
              <a:latin typeface="+mn-lt"/>
              <a:ea typeface="+mn-ea"/>
              <a:cs typeface="+mn-cs"/>
            </a:rPr>
            <a:t>○今後の対応</a:t>
          </a:r>
          <a:endParaRPr lang="ja-JP" altLang="ja-JP" sz="1400">
            <a:effectLst/>
          </a:endParaRPr>
        </a:p>
        <a:p>
          <a:pPr rtl="0"/>
          <a:r>
            <a:rPr lang="ja-JP" altLang="ja-JP" sz="1400" b="0" i="0" baseline="0">
              <a:solidFill>
                <a:schemeClr val="dk1"/>
              </a:solidFill>
              <a:effectLst/>
              <a:latin typeface="+mn-lt"/>
              <a:ea typeface="+mn-ea"/>
              <a:cs typeface="+mn-cs"/>
            </a:rPr>
            <a:t>　各会計で適正な財政運営、企業経営を行っていく。</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秋田県湯沢市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○実質公債費比率の分子</a:t>
          </a:r>
          <a:endParaRPr lang="ja-JP" altLang="ja-JP" sz="1400">
            <a:effectLst/>
          </a:endParaRPr>
        </a:p>
        <a:p>
          <a:pPr rtl="0"/>
          <a:r>
            <a:rPr lang="ja-JP" altLang="ja-JP" sz="1400" b="0" i="0" baseline="0">
              <a:solidFill>
                <a:schemeClr val="dk1"/>
              </a:solidFill>
              <a:effectLst/>
              <a:latin typeface="+mn-lt"/>
              <a:ea typeface="+mn-ea"/>
              <a:cs typeface="+mn-cs"/>
            </a:rPr>
            <a:t>　公営企業債の元利償還金に対する繰入金は増加しているものの、合併特例</a:t>
          </a:r>
          <a:r>
            <a:rPr lang="ja-JP" altLang="en-US" sz="1400" b="0" i="0" baseline="0">
              <a:solidFill>
                <a:schemeClr val="dk1"/>
              </a:solidFill>
              <a:effectLst/>
              <a:latin typeface="+mn-lt"/>
              <a:ea typeface="+mn-ea"/>
              <a:cs typeface="+mn-cs"/>
            </a:rPr>
            <a:t>事業</a:t>
          </a:r>
          <a:r>
            <a:rPr lang="ja-JP" altLang="ja-JP" sz="1400" b="0" i="0" baseline="0">
              <a:solidFill>
                <a:schemeClr val="dk1"/>
              </a:solidFill>
              <a:effectLst/>
              <a:latin typeface="+mn-lt"/>
              <a:ea typeface="+mn-ea"/>
              <a:cs typeface="+mn-cs"/>
            </a:rPr>
            <a:t>債や過疎</a:t>
          </a:r>
          <a:r>
            <a:rPr lang="ja-JP" altLang="en-US" sz="1400" b="0" i="0" baseline="0">
              <a:solidFill>
                <a:schemeClr val="dk1"/>
              </a:solidFill>
              <a:effectLst/>
              <a:latin typeface="+mn-lt"/>
              <a:ea typeface="+mn-ea"/>
              <a:cs typeface="+mn-cs"/>
            </a:rPr>
            <a:t>対策事業</a:t>
          </a:r>
          <a:r>
            <a:rPr lang="ja-JP" altLang="ja-JP" sz="1400" b="0" i="0" baseline="0">
              <a:solidFill>
                <a:schemeClr val="dk1"/>
              </a:solidFill>
              <a:effectLst/>
              <a:latin typeface="+mn-lt"/>
              <a:ea typeface="+mn-ea"/>
              <a:cs typeface="+mn-cs"/>
            </a:rPr>
            <a:t>債などの後年度の交付税措置が有利な地方債を選択してきたことにより、算入公債費等も増加しており、全体としては減少傾向にある。</a:t>
          </a:r>
          <a:endParaRPr lang="ja-JP" altLang="ja-JP" sz="1400">
            <a:effectLst/>
          </a:endParaRPr>
        </a:p>
        <a:p>
          <a:pPr rtl="0"/>
          <a:r>
            <a:rPr lang="ja-JP" altLang="ja-JP" sz="1400" b="0" i="0" baseline="0">
              <a:solidFill>
                <a:schemeClr val="dk1"/>
              </a:solidFill>
              <a:effectLst/>
              <a:latin typeface="+mn-lt"/>
              <a:ea typeface="+mn-ea"/>
              <a:cs typeface="+mn-cs"/>
            </a:rPr>
            <a:t>○今後の対応</a:t>
          </a:r>
          <a:endParaRPr lang="ja-JP" altLang="ja-JP" sz="1400">
            <a:effectLst/>
          </a:endParaRPr>
        </a:p>
        <a:p>
          <a:pPr rtl="0"/>
          <a:r>
            <a:rPr lang="ja-JP" altLang="ja-JP" sz="1400" b="0" i="0" baseline="0">
              <a:solidFill>
                <a:schemeClr val="dk1"/>
              </a:solidFill>
              <a:effectLst/>
              <a:latin typeface="+mn-lt"/>
              <a:ea typeface="+mn-ea"/>
              <a:cs typeface="+mn-cs"/>
            </a:rPr>
            <a:t>　早期健全化基準未満であるが、今後とも地方債発行の抑制を基調とし、比率の更なる改善を図る。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秋田県湯沢市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○将来負担比率の分子</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大規模事業の施行に伴い、一般会計等に係る</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地方債の現在高が増加に転じたものの、財源</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として</a:t>
          </a:r>
          <a:r>
            <a:rPr lang="ja-JP" altLang="ja-JP" sz="1400">
              <a:solidFill>
                <a:schemeClr val="dk1"/>
              </a:solidFill>
              <a:effectLst/>
              <a:latin typeface="+mn-lt"/>
              <a:ea typeface="+mn-ea"/>
              <a:cs typeface="+mn-cs"/>
            </a:rPr>
            <a:t>交付税</a:t>
          </a:r>
          <a:r>
            <a:rPr lang="ja-JP" altLang="en-US" sz="1400">
              <a:solidFill>
                <a:schemeClr val="dk1"/>
              </a:solidFill>
              <a:effectLst/>
              <a:latin typeface="+mn-lt"/>
              <a:ea typeface="+mn-ea"/>
              <a:cs typeface="+mn-cs"/>
            </a:rPr>
            <a:t>算入</a:t>
          </a:r>
          <a:r>
            <a:rPr lang="ja-JP" altLang="ja-JP" sz="1400">
              <a:solidFill>
                <a:schemeClr val="dk1"/>
              </a:solidFill>
              <a:effectLst/>
              <a:latin typeface="+mn-lt"/>
              <a:ea typeface="+mn-ea"/>
              <a:cs typeface="+mn-cs"/>
            </a:rPr>
            <a:t>率の高い</a:t>
          </a:r>
          <a:r>
            <a:rPr lang="ja-JP" altLang="en-US" sz="1400">
              <a:solidFill>
                <a:schemeClr val="dk1"/>
              </a:solidFill>
              <a:effectLst/>
              <a:latin typeface="+mn-lt"/>
              <a:ea typeface="+mn-ea"/>
              <a:cs typeface="+mn-cs"/>
            </a:rPr>
            <a:t>地方債の</a:t>
          </a:r>
          <a:r>
            <a:rPr lang="ja-JP" altLang="ja-JP" sz="1400">
              <a:solidFill>
                <a:schemeClr val="dk1"/>
              </a:solidFill>
              <a:effectLst/>
              <a:latin typeface="+mn-lt"/>
              <a:ea typeface="+mn-ea"/>
              <a:cs typeface="+mn-cs"/>
            </a:rPr>
            <a:t>借り</a:t>
          </a:r>
          <a:r>
            <a:rPr lang="ja-JP" altLang="en-US" sz="1400">
              <a:solidFill>
                <a:schemeClr val="dk1"/>
              </a:solidFill>
              <a:effectLst/>
              <a:latin typeface="+mn-lt"/>
              <a:ea typeface="+mn-ea"/>
              <a:cs typeface="+mn-cs"/>
            </a:rPr>
            <a:t>いれ</a:t>
          </a:r>
          <a:endParaRPr lang="en-US" altLang="ja-JP" sz="1400">
            <a:solidFill>
              <a:schemeClr val="dk1"/>
            </a:solidFill>
            <a:effectLst/>
            <a:latin typeface="+mn-lt"/>
            <a:ea typeface="+mn-ea"/>
            <a:cs typeface="+mn-cs"/>
          </a:endParaRPr>
        </a:p>
        <a:p>
          <a:pPr rtl="0"/>
          <a:r>
            <a:rPr lang="ja-JP" altLang="en-US" sz="1400">
              <a:solidFill>
                <a:schemeClr val="dk1"/>
              </a:solidFill>
              <a:effectLst/>
              <a:latin typeface="+mn-lt"/>
              <a:ea typeface="+mn-ea"/>
              <a:cs typeface="+mn-cs"/>
            </a:rPr>
            <a:t>　によるものであったこと、定員管理計画に基づ</a:t>
          </a:r>
          <a:endParaRPr lang="en-US" altLang="ja-JP" sz="1400">
            <a:solidFill>
              <a:schemeClr val="dk1"/>
            </a:solidFill>
            <a:effectLst/>
            <a:latin typeface="+mn-lt"/>
            <a:ea typeface="+mn-ea"/>
            <a:cs typeface="+mn-cs"/>
          </a:endParaRPr>
        </a:p>
        <a:p>
          <a:pPr rtl="0"/>
          <a:r>
            <a:rPr lang="ja-JP" altLang="en-US" sz="1400">
              <a:solidFill>
                <a:schemeClr val="dk1"/>
              </a:solidFill>
              <a:effectLst/>
              <a:latin typeface="+mn-lt"/>
              <a:ea typeface="+mn-ea"/>
              <a:cs typeface="+mn-cs"/>
            </a:rPr>
            <a:t>　く新規採用の抑制による</a:t>
          </a:r>
          <a:r>
            <a:rPr lang="ja-JP" altLang="ja-JP" sz="1400">
              <a:solidFill>
                <a:schemeClr val="dk1"/>
              </a:solidFill>
              <a:effectLst/>
              <a:latin typeface="+mn-lt"/>
              <a:ea typeface="+mn-ea"/>
              <a:cs typeface="+mn-cs"/>
            </a:rPr>
            <a:t>退職手当負担</a:t>
          </a:r>
          <a:r>
            <a:rPr lang="ja-JP" altLang="en-US" sz="1400">
              <a:solidFill>
                <a:schemeClr val="dk1"/>
              </a:solidFill>
              <a:effectLst/>
              <a:latin typeface="+mn-lt"/>
              <a:ea typeface="+mn-ea"/>
              <a:cs typeface="+mn-cs"/>
            </a:rPr>
            <a:t>見込額</a:t>
          </a:r>
          <a:endParaRPr lang="en-US" altLang="ja-JP" sz="1400">
            <a:solidFill>
              <a:schemeClr val="dk1"/>
            </a:solidFill>
            <a:effectLst/>
            <a:latin typeface="+mn-lt"/>
            <a:ea typeface="+mn-ea"/>
            <a:cs typeface="+mn-cs"/>
          </a:endParaRPr>
        </a:p>
        <a:p>
          <a:pPr rtl="0"/>
          <a:r>
            <a:rPr lang="ja-JP" altLang="en-US" sz="1400">
              <a:solidFill>
                <a:schemeClr val="dk1"/>
              </a:solidFill>
              <a:effectLst/>
              <a:latin typeface="+mn-lt"/>
              <a:ea typeface="+mn-ea"/>
              <a:cs typeface="+mn-cs"/>
            </a:rPr>
            <a:t>　の減少に加え、</a:t>
          </a:r>
          <a:r>
            <a:rPr lang="ja-JP" altLang="ja-JP" sz="1400" b="0" i="0" baseline="0">
              <a:solidFill>
                <a:schemeClr val="dk1"/>
              </a:solidFill>
              <a:effectLst/>
              <a:latin typeface="+mn-lt"/>
              <a:ea typeface="+mn-ea"/>
              <a:cs typeface="+mn-cs"/>
            </a:rPr>
            <a:t>財政調整基金や減債基金など</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の充当可能基金の残高が増加しており、全体</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として</a:t>
          </a:r>
          <a:r>
            <a:rPr lang="ja-JP" altLang="en-US" sz="1400" b="0" i="0" baseline="0">
              <a:solidFill>
                <a:schemeClr val="dk1"/>
              </a:solidFill>
              <a:effectLst/>
              <a:latin typeface="+mn-lt"/>
              <a:ea typeface="+mn-ea"/>
              <a:cs typeface="+mn-cs"/>
            </a:rPr>
            <a:t>は</a:t>
          </a:r>
          <a:r>
            <a:rPr lang="ja-JP" altLang="ja-JP" sz="1400" b="0" i="0" baseline="0">
              <a:solidFill>
                <a:schemeClr val="dk1"/>
              </a:solidFill>
              <a:effectLst/>
              <a:latin typeface="+mn-lt"/>
              <a:ea typeface="+mn-ea"/>
              <a:cs typeface="+mn-cs"/>
            </a:rPr>
            <a:t>減少傾向にある。</a:t>
          </a:r>
          <a:endParaRPr lang="ja-JP" altLang="ja-JP" sz="1400">
            <a:effectLst/>
          </a:endParaRPr>
        </a:p>
        <a:p>
          <a:pPr rtl="0"/>
          <a:r>
            <a:rPr lang="ja-JP" altLang="ja-JP" sz="1400" b="0" i="0" baseline="0">
              <a:solidFill>
                <a:schemeClr val="dk1"/>
              </a:solidFill>
              <a:effectLst/>
              <a:latin typeface="+mn-lt"/>
              <a:ea typeface="+mn-ea"/>
              <a:cs typeface="+mn-cs"/>
            </a:rPr>
            <a:t>○今後の対応</a:t>
          </a:r>
          <a:endParaRPr lang="ja-JP" altLang="ja-JP" sz="1400">
            <a:effectLst/>
          </a:endParaRPr>
        </a:p>
        <a:p>
          <a:pPr rtl="0"/>
          <a:r>
            <a:rPr lang="ja-JP" altLang="ja-JP" sz="1400" b="0" i="0" baseline="0">
              <a:solidFill>
                <a:schemeClr val="dk1"/>
              </a:solidFill>
              <a:effectLst/>
              <a:latin typeface="+mn-lt"/>
              <a:ea typeface="+mn-ea"/>
              <a:cs typeface="+mn-cs"/>
            </a:rPr>
            <a:t>　早期健全化基準未満であるが、今後とも地方債</a:t>
          </a:r>
          <a:endParaRPr lang="ja-JP" altLang="ja-JP" sz="1400">
            <a:effectLst/>
          </a:endParaRPr>
        </a:p>
        <a:p>
          <a:pPr rtl="0"/>
          <a:r>
            <a:rPr lang="ja-JP" altLang="ja-JP" sz="1400" b="0" i="0" baseline="0">
              <a:solidFill>
                <a:schemeClr val="dk1"/>
              </a:solidFill>
              <a:effectLst/>
              <a:latin typeface="+mn-lt"/>
              <a:ea typeface="+mn-ea"/>
              <a:cs typeface="+mn-cs"/>
            </a:rPr>
            <a:t>　発行を抑制するとともに、大規模事業を抱える湯</a:t>
          </a:r>
          <a:endParaRPr lang="ja-JP" altLang="ja-JP" sz="1400">
            <a:effectLst/>
          </a:endParaRPr>
        </a:p>
        <a:p>
          <a:pPr rtl="0"/>
          <a:r>
            <a:rPr lang="ja-JP" altLang="ja-JP" sz="1400" b="0" i="0" baseline="0">
              <a:solidFill>
                <a:schemeClr val="dk1"/>
              </a:solidFill>
              <a:effectLst/>
              <a:latin typeface="+mn-lt"/>
              <a:ea typeface="+mn-ea"/>
              <a:cs typeface="+mn-cs"/>
            </a:rPr>
            <a:t>　沢雄勝広域市町村圏組合においても市同様に建</a:t>
          </a:r>
          <a:endParaRPr lang="ja-JP" altLang="ja-JP" sz="1400">
            <a:effectLst/>
          </a:endParaRPr>
        </a:p>
        <a:p>
          <a:pPr rtl="0"/>
          <a:r>
            <a:rPr lang="ja-JP" altLang="ja-JP" sz="1400" b="0" i="0" baseline="0">
              <a:solidFill>
                <a:schemeClr val="dk1"/>
              </a:solidFill>
              <a:effectLst/>
              <a:latin typeface="+mn-lt"/>
              <a:ea typeface="+mn-ea"/>
              <a:cs typeface="+mn-cs"/>
            </a:rPr>
            <a:t>　設事業等の精査に努め</a:t>
          </a:r>
          <a:r>
            <a:rPr lang="ja-JP" altLang="en-US" sz="1400" b="0" i="0" baseline="0">
              <a:solidFill>
                <a:schemeClr val="dk1"/>
              </a:solidFill>
              <a:effectLst/>
              <a:latin typeface="+mn-lt"/>
              <a:ea typeface="+mn-ea"/>
              <a:cs typeface="+mn-cs"/>
            </a:rPr>
            <a:t>るよう要請し、</a:t>
          </a:r>
          <a:r>
            <a:rPr lang="ja-JP" altLang="ja-JP" sz="1400" b="0" i="0" baseline="0">
              <a:solidFill>
                <a:schemeClr val="dk1"/>
              </a:solidFill>
              <a:effectLst/>
              <a:latin typeface="+mn-lt"/>
              <a:ea typeface="+mn-ea"/>
              <a:cs typeface="+mn-cs"/>
            </a:rPr>
            <a:t>財政の健全</a:t>
          </a:r>
          <a:endParaRPr lang="en-US" altLang="ja-JP" sz="1400" b="0" i="0" baseline="0">
            <a:solidFill>
              <a:schemeClr val="dk1"/>
            </a:solidFill>
            <a:effectLst/>
            <a:latin typeface="+mn-lt"/>
            <a:ea typeface="+mn-ea"/>
            <a:cs typeface="+mn-cs"/>
          </a:endParaRPr>
        </a:p>
        <a:p>
          <a:pPr rtl="0"/>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化に努める。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31511659</v>
      </c>
      <c r="BO4" s="349"/>
      <c r="BP4" s="349"/>
      <c r="BQ4" s="349"/>
      <c r="BR4" s="349"/>
      <c r="BS4" s="349"/>
      <c r="BT4" s="349"/>
      <c r="BU4" s="350"/>
      <c r="BV4" s="348">
        <v>27699399</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2.2999999999999998</v>
      </c>
      <c r="CU4" s="355"/>
      <c r="CV4" s="355"/>
      <c r="CW4" s="355"/>
      <c r="CX4" s="355"/>
      <c r="CY4" s="355"/>
      <c r="CZ4" s="355"/>
      <c r="DA4" s="356"/>
      <c r="DB4" s="354">
        <v>2.9</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31047163</v>
      </c>
      <c r="BO5" s="386"/>
      <c r="BP5" s="386"/>
      <c r="BQ5" s="386"/>
      <c r="BR5" s="386"/>
      <c r="BS5" s="386"/>
      <c r="BT5" s="386"/>
      <c r="BU5" s="387"/>
      <c r="BV5" s="385">
        <v>27103659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87.9</v>
      </c>
      <c r="CU5" s="383"/>
      <c r="CV5" s="383"/>
      <c r="CW5" s="383"/>
      <c r="CX5" s="383"/>
      <c r="CY5" s="383"/>
      <c r="CZ5" s="383"/>
      <c r="DA5" s="384"/>
      <c r="DB5" s="382">
        <v>88.2</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464496</v>
      </c>
      <c r="BO6" s="386"/>
      <c r="BP6" s="386"/>
      <c r="BQ6" s="386"/>
      <c r="BR6" s="386"/>
      <c r="BS6" s="386"/>
      <c r="BT6" s="386"/>
      <c r="BU6" s="387"/>
      <c r="BV6" s="385">
        <v>595740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93.6</v>
      </c>
      <c r="CU6" s="423"/>
      <c r="CV6" s="423"/>
      <c r="CW6" s="423"/>
      <c r="CX6" s="423"/>
      <c r="CY6" s="423"/>
      <c r="CZ6" s="423"/>
      <c r="DA6" s="424"/>
      <c r="DB6" s="422">
        <v>93.9</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58211</v>
      </c>
      <c r="BO7" s="386"/>
      <c r="BP7" s="386"/>
      <c r="BQ7" s="386"/>
      <c r="BR7" s="386"/>
      <c r="BS7" s="386"/>
      <c r="BT7" s="386"/>
      <c r="BU7" s="387"/>
      <c r="BV7" s="385">
        <v>88775</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17413799</v>
      </c>
      <c r="CU7" s="386"/>
      <c r="CV7" s="386"/>
      <c r="CW7" s="386"/>
      <c r="CX7" s="386"/>
      <c r="CY7" s="386"/>
      <c r="CZ7" s="386"/>
      <c r="DA7" s="387"/>
      <c r="DB7" s="385">
        <v>17257582</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406285</v>
      </c>
      <c r="BO8" s="386"/>
      <c r="BP8" s="386"/>
      <c r="BQ8" s="386"/>
      <c r="BR8" s="386"/>
      <c r="BS8" s="386"/>
      <c r="BT8" s="386"/>
      <c r="BU8" s="387"/>
      <c r="BV8" s="385">
        <v>506965</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0.28999999999999998</v>
      </c>
      <c r="CU8" s="426"/>
      <c r="CV8" s="426"/>
      <c r="CW8" s="426"/>
      <c r="CX8" s="426"/>
      <c r="CY8" s="426"/>
      <c r="CZ8" s="426"/>
      <c r="DA8" s="427"/>
      <c r="DB8" s="425">
        <v>0.3</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50849</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-100680</v>
      </c>
      <c r="BO9" s="386"/>
      <c r="BP9" s="386"/>
      <c r="BQ9" s="386"/>
      <c r="BR9" s="386"/>
      <c r="BS9" s="386"/>
      <c r="BT9" s="386"/>
      <c r="BU9" s="387"/>
      <c r="BV9" s="385">
        <v>-18348</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16</v>
      </c>
      <c r="CU9" s="383"/>
      <c r="CV9" s="383"/>
      <c r="CW9" s="383"/>
      <c r="CX9" s="383"/>
      <c r="CY9" s="383"/>
      <c r="CZ9" s="383"/>
      <c r="DA9" s="384"/>
      <c r="DB9" s="382">
        <v>16.399999999999999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55290</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269476</v>
      </c>
      <c r="BO10" s="386"/>
      <c r="BP10" s="386"/>
      <c r="BQ10" s="386"/>
      <c r="BR10" s="386"/>
      <c r="BS10" s="386"/>
      <c r="BT10" s="386"/>
      <c r="BU10" s="387"/>
      <c r="BV10" s="385">
        <v>276807</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49851</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49703</v>
      </c>
      <c r="S13" s="467"/>
      <c r="T13" s="467"/>
      <c r="U13" s="467"/>
      <c r="V13" s="468"/>
      <c r="W13" s="401" t="s">
        <v>124</v>
      </c>
      <c r="X13" s="402"/>
      <c r="Y13" s="402"/>
      <c r="Z13" s="402"/>
      <c r="AA13" s="402"/>
      <c r="AB13" s="392"/>
      <c r="AC13" s="436">
        <v>3207</v>
      </c>
      <c r="AD13" s="437"/>
      <c r="AE13" s="437"/>
      <c r="AF13" s="437"/>
      <c r="AG13" s="476"/>
      <c r="AH13" s="436">
        <v>3688</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168796</v>
      </c>
      <c r="BO13" s="386"/>
      <c r="BP13" s="386"/>
      <c r="BQ13" s="386"/>
      <c r="BR13" s="386"/>
      <c r="BS13" s="386"/>
      <c r="BT13" s="386"/>
      <c r="BU13" s="387"/>
      <c r="BV13" s="385">
        <v>258459</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13.1</v>
      </c>
      <c r="CU13" s="383"/>
      <c r="CV13" s="383"/>
      <c r="CW13" s="383"/>
      <c r="CX13" s="383"/>
      <c r="CY13" s="383"/>
      <c r="CZ13" s="383"/>
      <c r="DA13" s="384"/>
      <c r="DB13" s="382">
        <v>14.3</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50398</v>
      </c>
      <c r="S14" s="467"/>
      <c r="T14" s="467"/>
      <c r="U14" s="467"/>
      <c r="V14" s="468"/>
      <c r="W14" s="375"/>
      <c r="X14" s="376"/>
      <c r="Y14" s="376"/>
      <c r="Z14" s="376"/>
      <c r="AA14" s="376"/>
      <c r="AB14" s="365"/>
      <c r="AC14" s="469">
        <v>13.4</v>
      </c>
      <c r="AD14" s="470"/>
      <c r="AE14" s="470"/>
      <c r="AF14" s="470"/>
      <c r="AG14" s="471"/>
      <c r="AH14" s="469">
        <v>13.6</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92.9</v>
      </c>
      <c r="CU14" s="481"/>
      <c r="CV14" s="481"/>
      <c r="CW14" s="481"/>
      <c r="CX14" s="481"/>
      <c r="CY14" s="481"/>
      <c r="CZ14" s="481"/>
      <c r="DA14" s="482"/>
      <c r="DB14" s="480">
        <v>98.5</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50258</v>
      </c>
      <c r="S15" s="467"/>
      <c r="T15" s="467"/>
      <c r="U15" s="467"/>
      <c r="V15" s="468"/>
      <c r="W15" s="401" t="s">
        <v>131</v>
      </c>
      <c r="X15" s="402"/>
      <c r="Y15" s="402"/>
      <c r="Z15" s="402"/>
      <c r="AA15" s="402"/>
      <c r="AB15" s="392"/>
      <c r="AC15" s="436">
        <v>7924</v>
      </c>
      <c r="AD15" s="437"/>
      <c r="AE15" s="437"/>
      <c r="AF15" s="437"/>
      <c r="AG15" s="476"/>
      <c r="AH15" s="436">
        <v>9429</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3893190</v>
      </c>
      <c r="BO15" s="349"/>
      <c r="BP15" s="349"/>
      <c r="BQ15" s="349"/>
      <c r="BR15" s="349"/>
      <c r="BS15" s="349"/>
      <c r="BT15" s="349"/>
      <c r="BU15" s="350"/>
      <c r="BV15" s="348">
        <v>3818981</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33.1</v>
      </c>
      <c r="AD16" s="470"/>
      <c r="AE16" s="470"/>
      <c r="AF16" s="470"/>
      <c r="AG16" s="471"/>
      <c r="AH16" s="469">
        <v>34.9</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13226768</v>
      </c>
      <c r="BO16" s="386"/>
      <c r="BP16" s="386"/>
      <c r="BQ16" s="386"/>
      <c r="BR16" s="386"/>
      <c r="BS16" s="386"/>
      <c r="BT16" s="386"/>
      <c r="BU16" s="387"/>
      <c r="BV16" s="385">
        <v>13157059</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135</v>
      </c>
      <c r="S17" s="487"/>
      <c r="T17" s="487"/>
      <c r="U17" s="487"/>
      <c r="V17" s="488"/>
      <c r="W17" s="401" t="s">
        <v>138</v>
      </c>
      <c r="X17" s="402"/>
      <c r="Y17" s="402"/>
      <c r="Z17" s="402"/>
      <c r="AA17" s="402"/>
      <c r="AB17" s="392"/>
      <c r="AC17" s="436">
        <v>12834</v>
      </c>
      <c r="AD17" s="437"/>
      <c r="AE17" s="437"/>
      <c r="AF17" s="437"/>
      <c r="AG17" s="476"/>
      <c r="AH17" s="436">
        <v>13853</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4986590</v>
      </c>
      <c r="BO17" s="386"/>
      <c r="BP17" s="386"/>
      <c r="BQ17" s="386"/>
      <c r="BR17" s="386"/>
      <c r="BS17" s="386"/>
      <c r="BT17" s="386"/>
      <c r="BU17" s="387"/>
      <c r="BV17" s="385">
        <v>4878521</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790.72</v>
      </c>
      <c r="M18" s="498"/>
      <c r="N18" s="498"/>
      <c r="O18" s="498"/>
      <c r="P18" s="498"/>
      <c r="Q18" s="498"/>
      <c r="R18" s="499"/>
      <c r="S18" s="499"/>
      <c r="T18" s="499"/>
      <c r="U18" s="499"/>
      <c r="V18" s="500"/>
      <c r="W18" s="403"/>
      <c r="X18" s="404"/>
      <c r="Y18" s="404"/>
      <c r="Z18" s="404"/>
      <c r="AA18" s="404"/>
      <c r="AB18" s="395"/>
      <c r="AC18" s="501">
        <v>53.6</v>
      </c>
      <c r="AD18" s="502"/>
      <c r="AE18" s="502"/>
      <c r="AF18" s="502"/>
      <c r="AG18" s="503"/>
      <c r="AH18" s="501">
        <v>51.2</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15255090</v>
      </c>
      <c r="BO18" s="386"/>
      <c r="BP18" s="386"/>
      <c r="BQ18" s="386"/>
      <c r="BR18" s="386"/>
      <c r="BS18" s="386"/>
      <c r="BT18" s="386"/>
      <c r="BU18" s="387"/>
      <c r="BV18" s="385">
        <v>15258633</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64</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19816114</v>
      </c>
      <c r="BO19" s="386"/>
      <c r="BP19" s="386"/>
      <c r="BQ19" s="386"/>
      <c r="BR19" s="386"/>
      <c r="BS19" s="386"/>
      <c r="BT19" s="386"/>
      <c r="BU19" s="387"/>
      <c r="BV19" s="385">
        <v>19407460</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16855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31596110</v>
      </c>
      <c r="BO23" s="386"/>
      <c r="BP23" s="386"/>
      <c r="BQ23" s="386"/>
      <c r="BR23" s="386"/>
      <c r="BS23" s="386"/>
      <c r="BT23" s="386"/>
      <c r="BU23" s="387"/>
      <c r="BV23" s="385">
        <v>29393688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8030</v>
      </c>
      <c r="R24" s="437"/>
      <c r="S24" s="437"/>
      <c r="T24" s="437"/>
      <c r="U24" s="437"/>
      <c r="V24" s="476"/>
      <c r="W24" s="531"/>
      <c r="X24" s="519"/>
      <c r="Y24" s="520"/>
      <c r="Z24" s="435" t="s">
        <v>154</v>
      </c>
      <c r="AA24" s="415"/>
      <c r="AB24" s="415"/>
      <c r="AC24" s="415"/>
      <c r="AD24" s="415"/>
      <c r="AE24" s="415"/>
      <c r="AF24" s="415"/>
      <c r="AG24" s="416"/>
      <c r="AH24" s="436">
        <v>457</v>
      </c>
      <c r="AI24" s="437"/>
      <c r="AJ24" s="437"/>
      <c r="AK24" s="437"/>
      <c r="AL24" s="476"/>
      <c r="AM24" s="436">
        <v>1446405</v>
      </c>
      <c r="AN24" s="437"/>
      <c r="AO24" s="437"/>
      <c r="AP24" s="437"/>
      <c r="AQ24" s="437"/>
      <c r="AR24" s="476"/>
      <c r="AS24" s="436">
        <v>3165</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25250902</v>
      </c>
      <c r="BO24" s="386"/>
      <c r="BP24" s="386"/>
      <c r="BQ24" s="386"/>
      <c r="BR24" s="386"/>
      <c r="BS24" s="386"/>
      <c r="BT24" s="386"/>
      <c r="BU24" s="387"/>
      <c r="BV24" s="385">
        <v>22488257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6660</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955993</v>
      </c>
      <c r="BO25" s="349"/>
      <c r="BP25" s="349"/>
      <c r="BQ25" s="349"/>
      <c r="BR25" s="349"/>
      <c r="BS25" s="349"/>
      <c r="BT25" s="349"/>
      <c r="BU25" s="350"/>
      <c r="BV25" s="348">
        <v>1016307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5620</v>
      </c>
      <c r="R26" s="437"/>
      <c r="S26" s="437"/>
      <c r="T26" s="437"/>
      <c r="U26" s="437"/>
      <c r="V26" s="476"/>
      <c r="W26" s="531"/>
      <c r="X26" s="519"/>
      <c r="Y26" s="520"/>
      <c r="Z26" s="435" t="s">
        <v>160</v>
      </c>
      <c r="AA26" s="539"/>
      <c r="AB26" s="539"/>
      <c r="AC26" s="539"/>
      <c r="AD26" s="539"/>
      <c r="AE26" s="539"/>
      <c r="AF26" s="539"/>
      <c r="AG26" s="540"/>
      <c r="AH26" s="436">
        <v>50</v>
      </c>
      <c r="AI26" s="437"/>
      <c r="AJ26" s="437"/>
      <c r="AK26" s="437"/>
      <c r="AL26" s="476"/>
      <c r="AM26" s="436">
        <v>147500</v>
      </c>
      <c r="AN26" s="437"/>
      <c r="AO26" s="437"/>
      <c r="AP26" s="437"/>
      <c r="AQ26" s="437"/>
      <c r="AR26" s="476"/>
      <c r="AS26" s="436">
        <v>2950</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4110</v>
      </c>
      <c r="R27" s="437"/>
      <c r="S27" s="437"/>
      <c r="T27" s="437"/>
      <c r="U27" s="437"/>
      <c r="V27" s="476"/>
      <c r="W27" s="531"/>
      <c r="X27" s="519"/>
      <c r="Y27" s="520"/>
      <c r="Z27" s="435" t="s">
        <v>163</v>
      </c>
      <c r="AA27" s="415"/>
      <c r="AB27" s="415"/>
      <c r="AC27" s="415"/>
      <c r="AD27" s="415"/>
      <c r="AE27" s="415"/>
      <c r="AF27" s="415"/>
      <c r="AG27" s="416"/>
      <c r="AH27" s="436">
        <v>5</v>
      </c>
      <c r="AI27" s="437"/>
      <c r="AJ27" s="437"/>
      <c r="AK27" s="437"/>
      <c r="AL27" s="476"/>
      <c r="AM27" s="436">
        <v>19265</v>
      </c>
      <c r="AN27" s="437"/>
      <c r="AO27" s="437"/>
      <c r="AP27" s="437"/>
      <c r="AQ27" s="437"/>
      <c r="AR27" s="476"/>
      <c r="AS27" s="436">
        <v>3853</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2">
        <v>674641</v>
      </c>
      <c r="BO27" s="553"/>
      <c r="BP27" s="553"/>
      <c r="BQ27" s="553"/>
      <c r="BR27" s="553"/>
      <c r="BS27" s="553"/>
      <c r="BT27" s="553"/>
      <c r="BU27" s="554"/>
      <c r="BV27" s="552">
        <v>591873</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3670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4037980</v>
      </c>
      <c r="BO28" s="349"/>
      <c r="BP28" s="349"/>
      <c r="BQ28" s="349"/>
      <c r="BR28" s="349"/>
      <c r="BS28" s="349"/>
      <c r="BT28" s="349"/>
      <c r="BU28" s="350"/>
      <c r="BV28" s="348">
        <v>3768504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20</v>
      </c>
      <c r="M29" s="437"/>
      <c r="N29" s="437"/>
      <c r="O29" s="437"/>
      <c r="P29" s="476"/>
      <c r="Q29" s="436">
        <v>3510</v>
      </c>
      <c r="R29" s="437"/>
      <c r="S29" s="437"/>
      <c r="T29" s="437"/>
      <c r="U29" s="437"/>
      <c r="V29" s="476"/>
      <c r="W29" s="531"/>
      <c r="X29" s="519"/>
      <c r="Y29" s="520"/>
      <c r="Z29" s="435" t="s">
        <v>170</v>
      </c>
      <c r="AA29" s="415"/>
      <c r="AB29" s="415"/>
      <c r="AC29" s="415"/>
      <c r="AD29" s="415"/>
      <c r="AE29" s="415"/>
      <c r="AF29" s="415"/>
      <c r="AG29" s="416"/>
      <c r="AH29" s="436">
        <v>462</v>
      </c>
      <c r="AI29" s="437"/>
      <c r="AJ29" s="437"/>
      <c r="AK29" s="437"/>
      <c r="AL29" s="476"/>
      <c r="AM29" s="436">
        <v>1465670</v>
      </c>
      <c r="AN29" s="437"/>
      <c r="AO29" s="437"/>
      <c r="AP29" s="437"/>
      <c r="AQ29" s="437"/>
      <c r="AR29" s="476"/>
      <c r="AS29" s="436">
        <v>3172</v>
      </c>
      <c r="AT29" s="437"/>
      <c r="AU29" s="437"/>
      <c r="AV29" s="437"/>
      <c r="AW29" s="437"/>
      <c r="AX29" s="438"/>
      <c r="AY29" s="558"/>
      <c r="AZ29" s="559"/>
      <c r="BA29" s="559"/>
      <c r="BB29" s="560"/>
      <c r="BC29" s="419" t="s">
        <v>171</v>
      </c>
      <c r="BD29" s="420"/>
      <c r="BE29" s="420"/>
      <c r="BF29" s="420"/>
      <c r="BG29" s="420"/>
      <c r="BH29" s="420"/>
      <c r="BI29" s="420"/>
      <c r="BJ29" s="420"/>
      <c r="BK29" s="420"/>
      <c r="BL29" s="420"/>
      <c r="BM29" s="421"/>
      <c r="BN29" s="385">
        <v>1097532</v>
      </c>
      <c r="BO29" s="386"/>
      <c r="BP29" s="386"/>
      <c r="BQ29" s="386"/>
      <c r="BR29" s="386"/>
      <c r="BS29" s="386"/>
      <c r="BT29" s="386"/>
      <c r="BU29" s="387"/>
      <c r="BV29" s="385">
        <v>766974</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172</v>
      </c>
      <c r="AA30" s="537"/>
      <c r="AB30" s="537"/>
      <c r="AC30" s="537"/>
      <c r="AD30" s="537"/>
      <c r="AE30" s="537"/>
      <c r="AF30" s="537"/>
      <c r="AG30" s="538"/>
      <c r="AH30" s="501">
        <v>93.3</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173</v>
      </c>
      <c r="BD30" s="550"/>
      <c r="BE30" s="550"/>
      <c r="BF30" s="550"/>
      <c r="BG30" s="550"/>
      <c r="BH30" s="550"/>
      <c r="BI30" s="550"/>
      <c r="BJ30" s="550"/>
      <c r="BK30" s="550"/>
      <c r="BL30" s="550"/>
      <c r="BM30" s="551"/>
      <c r="BN30" s="552">
        <v>2553219</v>
      </c>
      <c r="BO30" s="553"/>
      <c r="BP30" s="553"/>
      <c r="BQ30" s="553"/>
      <c r="BR30" s="553"/>
      <c r="BS30" s="553"/>
      <c r="BT30" s="553"/>
      <c r="BU30" s="554"/>
      <c r="BV30" s="552">
        <v>2691710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5</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9</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f>IF(BG34="","",MAX(C34:D43,U34:V43,AM34:AN43)+1)</f>
        <v>10</v>
      </c>
      <c r="BF34" s="564"/>
      <c r="BG34" s="565" t="str">
        <f>IF('各会計、関係団体の財政状況及び健全化判断比率'!B33="","",'各会計、関係団体の財政状況及び健全化判断比率'!B33)</f>
        <v>簡易水道特別会計</v>
      </c>
      <c r="BH34" s="565"/>
      <c r="BI34" s="565"/>
      <c r="BJ34" s="565"/>
      <c r="BK34" s="565"/>
      <c r="BL34" s="565"/>
      <c r="BM34" s="565"/>
      <c r="BN34" s="565"/>
      <c r="BO34" s="565"/>
      <c r="BP34" s="565"/>
      <c r="BQ34" s="565"/>
      <c r="BR34" s="565"/>
      <c r="BS34" s="565"/>
      <c r="BT34" s="565"/>
      <c r="BU34" s="565"/>
      <c r="BV34" s="165"/>
      <c r="BW34" s="564">
        <f>IF(BY34="","",MAX(C34:D43,U34:V43,AM34:AN43,BE34:BF43)+1)</f>
        <v>12</v>
      </c>
      <c r="BX34" s="564"/>
      <c r="BY34" s="565" t="str">
        <f>IF('各会計、関係団体の財政状況及び健全化判断比率'!B68="","",'各会計、関係団体の財政状況及び健全化判断比率'!B68)</f>
        <v>湯沢雄勝広域市町村圏組合（一般会計）</v>
      </c>
      <c r="BZ34" s="565"/>
      <c r="CA34" s="565"/>
      <c r="CB34" s="565"/>
      <c r="CC34" s="565"/>
      <c r="CD34" s="565"/>
      <c r="CE34" s="565"/>
      <c r="CF34" s="565"/>
      <c r="CG34" s="565"/>
      <c r="CH34" s="565"/>
      <c r="CI34" s="565"/>
      <c r="CJ34" s="565"/>
      <c r="CK34" s="565"/>
      <c r="CL34" s="565"/>
      <c r="CM34" s="565"/>
      <c r="CN34" s="165"/>
      <c r="CO34" s="564">
        <f>IF(CQ34="","",MAX(C34:D43,U34:V43,AM34:AN43,BE34:BF43,BW34:BX43)+1)</f>
        <v>19</v>
      </c>
      <c r="CP34" s="564"/>
      <c r="CQ34" s="565" t="str">
        <f>IF('各会計、関係団体の財政状況及び健全化判断比率'!BS7="","",'各会計、関係団体の財政状況及び健全化判断比率'!BS7)</f>
        <v>秋の宮山荘</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養護老人ホーム愛宕荘特別会計</v>
      </c>
      <c r="F35" s="565"/>
      <c r="G35" s="565"/>
      <c r="H35" s="565"/>
      <c r="I35" s="565"/>
      <c r="J35" s="565"/>
      <c r="K35" s="565"/>
      <c r="L35" s="565"/>
      <c r="M35" s="565"/>
      <c r="N35" s="565"/>
      <c r="O35" s="565"/>
      <c r="P35" s="565"/>
      <c r="Q35" s="565"/>
      <c r="R35" s="565"/>
      <c r="S35" s="565"/>
      <c r="T35" s="165"/>
      <c r="U35" s="564">
        <f>IF(W35="","",U34+1)</f>
        <v>6</v>
      </c>
      <c r="V35" s="564"/>
      <c r="W35" s="565" t="str">
        <f>IF('各会計、関係団体の財政状況及び健全化判断比率'!B29="","",'各会計、関係団体の財政状況及び健全化判断比率'!B29)</f>
        <v>介護保険特別会計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11</v>
      </c>
      <c r="BF35" s="564"/>
      <c r="BG35" s="565" t="str">
        <f>IF('各会計、関係団体の財政状況及び健全化判断比率'!B34="","",'各会計、関係団体の財政状況及び健全化判断比率'!B34)</f>
        <v>下水道特別会計</v>
      </c>
      <c r="BH35" s="565"/>
      <c r="BI35" s="565"/>
      <c r="BJ35" s="565"/>
      <c r="BK35" s="565"/>
      <c r="BL35" s="565"/>
      <c r="BM35" s="565"/>
      <c r="BN35" s="565"/>
      <c r="BO35" s="565"/>
      <c r="BP35" s="565"/>
      <c r="BQ35" s="565"/>
      <c r="BR35" s="565"/>
      <c r="BS35" s="565"/>
      <c r="BT35" s="565"/>
      <c r="BU35" s="565"/>
      <c r="BV35" s="165"/>
      <c r="BW35" s="564">
        <f t="shared" ref="BW35:BW43" si="2">IF(BY35="","",BW34+1)</f>
        <v>13</v>
      </c>
      <c r="BX35" s="564"/>
      <c r="BY35" s="565" t="str">
        <f>IF('各会計、関係団体の財政状況及び健全化判断比率'!B69="","",'各会計、関係団体の財政状況及び健全化判断比率'!B69)</f>
        <v>湯沢雄勝広域市町村圏組合（湯沢雄勝ふるさと市町村圏基金特別会計）</v>
      </c>
      <c r="BZ35" s="565"/>
      <c r="CA35" s="565"/>
      <c r="CB35" s="565"/>
      <c r="CC35" s="565"/>
      <c r="CD35" s="565"/>
      <c r="CE35" s="565"/>
      <c r="CF35" s="565"/>
      <c r="CG35" s="565"/>
      <c r="CH35" s="565"/>
      <c r="CI35" s="565"/>
      <c r="CJ35" s="565"/>
      <c r="CK35" s="565"/>
      <c r="CL35" s="565"/>
      <c r="CM35" s="565"/>
      <c r="CN35" s="165"/>
      <c r="CO35" s="564">
        <f t="shared" ref="CO35:CO43" si="3">IF(CQ35="","",CO34+1)</f>
        <v>20</v>
      </c>
      <c r="CP35" s="564"/>
      <c r="CQ35" s="565" t="str">
        <f>IF('各会計、関係団体の財政状況及び健全化判断比率'!BS8="","",'各会計、関係団体の財政状況及び健全化判断比率'!BS8)</f>
        <v>小町の郷</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皆瀬更生園特別会計</v>
      </c>
      <c r="F36" s="565"/>
      <c r="G36" s="565"/>
      <c r="H36" s="565"/>
      <c r="I36" s="565"/>
      <c r="J36" s="565"/>
      <c r="K36" s="565"/>
      <c r="L36" s="565"/>
      <c r="M36" s="565"/>
      <c r="N36" s="565"/>
      <c r="O36" s="565"/>
      <c r="P36" s="565"/>
      <c r="Q36" s="565"/>
      <c r="R36" s="565"/>
      <c r="S36" s="565"/>
      <c r="T36" s="165"/>
      <c r="U36" s="564">
        <f t="shared" ref="U36:U43" si="4">IF(W36="","",U35+1)</f>
        <v>7</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14</v>
      </c>
      <c r="BX36" s="564"/>
      <c r="BY36" s="565" t="str">
        <f>IF('各会計、関係団体の財政状況及び健全化判断比率'!B70="","",'各会計、関係団体の財政状況及び健全化判断比率'!B70)</f>
        <v>秋田県市町村総合事務組合（一般会計）</v>
      </c>
      <c r="BZ36" s="565"/>
      <c r="CA36" s="565"/>
      <c r="CB36" s="565"/>
      <c r="CC36" s="565"/>
      <c r="CD36" s="565"/>
      <c r="CE36" s="565"/>
      <c r="CF36" s="565"/>
      <c r="CG36" s="565"/>
      <c r="CH36" s="565"/>
      <c r="CI36" s="565"/>
      <c r="CJ36" s="565"/>
      <c r="CK36" s="565"/>
      <c r="CL36" s="565"/>
      <c r="CM36" s="565"/>
      <c r="CN36" s="165"/>
      <c r="CO36" s="564">
        <f t="shared" si="3"/>
        <v>21</v>
      </c>
      <c r="CP36" s="564"/>
      <c r="CQ36" s="565" t="str">
        <f>IF('各会計、関係団体の財政状況及び健全化判断比率'!BS9="","",'各会計、関係団体の財政状況及び健全化判断比率'!BS9)</f>
        <v>皆瀬村活性化センター</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f>IF(E37="","",C36+1)</f>
        <v>4</v>
      </c>
      <c r="D37" s="564"/>
      <c r="E37" s="565" t="str">
        <f>IF('各会計、関係団体の財政状況及び健全化判断比率'!B10="","",'各会計、関係団体の財政状況及び健全化判断比率'!B10)</f>
        <v>墓地公園特別会計</v>
      </c>
      <c r="F37" s="565"/>
      <c r="G37" s="565"/>
      <c r="H37" s="565"/>
      <c r="I37" s="565"/>
      <c r="J37" s="565"/>
      <c r="K37" s="565"/>
      <c r="L37" s="565"/>
      <c r="M37" s="565"/>
      <c r="N37" s="565"/>
      <c r="O37" s="565"/>
      <c r="P37" s="565"/>
      <c r="Q37" s="565"/>
      <c r="R37" s="565"/>
      <c r="S37" s="565"/>
      <c r="T37" s="165"/>
      <c r="U37" s="564">
        <f t="shared" si="4"/>
        <v>8</v>
      </c>
      <c r="V37" s="564"/>
      <c r="W37" s="565" t="str">
        <f>IF('各会計、関係団体の財政状況及び健全化判断比率'!B31="","",'各会計、関係団体の財政状況及び健全化判断比率'!B31)</f>
        <v>介護サービス特別会計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15</v>
      </c>
      <c r="BX37" s="564"/>
      <c r="BY37" s="565" t="str">
        <f>IF('各会計、関係団体の財政状況及び健全化判断比率'!B71="","",'各会計、関係団体の財政状況及び健全化判断比率'!B71)</f>
        <v>秋田県市町村総合事務組合（交通災害共済事業等特別会計）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16</v>
      </c>
      <c r="BX38" s="564"/>
      <c r="BY38" s="565" t="str">
        <f>IF('各会計、関係団体の財政状況及び健全化判断比率'!B72="","",'各会計、関係団体の財政状況及び健全化判断比率'!B72)</f>
        <v>秋田県市町村会館管理組合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17</v>
      </c>
      <c r="BX39" s="564"/>
      <c r="BY39" s="565" t="str">
        <f>IF('各会計、関係団体の財政状況及び健全化判断比率'!B73="","",'各会計、関係団体の財政状況及び健全化判断比率'!B73)</f>
        <v>秋田県後期高齢者医療広域連合（一般会計）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18</v>
      </c>
      <c r="BX40" s="564"/>
      <c r="BY40" s="565" t="str">
        <f>IF('各会計、関係団体の財政状況及び健全化判断比率'!B74="","",'各会計、関係団体の財政状況及び健全化判断比率'!B74)</f>
        <v>秋田県後期高齢者医療広域連合（後期高齢者医療特別会計）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verticalCentered="1"/>
  <pageMargins left="0" right="0" top="0" bottom="0" header="0" footer="0"/>
  <pageSetup paperSize="9" scale="60" orientation="landscape" horizontalDpi="4294967295" verticalDpi="300" r:id="rId1"/>
  <headerFooter alignWithMargins="0">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520</v>
      </c>
      <c r="J40" s="79" t="s">
        <v>521</v>
      </c>
      <c r="K40" s="79" t="s">
        <v>522</v>
      </c>
      <c r="L40" s="79" t="s">
        <v>523</v>
      </c>
      <c r="M40" s="80" t="s">
        <v>524</v>
      </c>
    </row>
    <row r="41" spans="2:13" ht="27.75" customHeight="1">
      <c r="B41" s="1167" t="s">
        <v>24</v>
      </c>
      <c r="C41" s="1168"/>
      <c r="D41" s="81"/>
      <c r="E41" s="1173" t="s">
        <v>25</v>
      </c>
      <c r="F41" s="1173"/>
      <c r="G41" s="1173"/>
      <c r="H41" s="1174"/>
      <c r="I41" s="82">
        <v>29243</v>
      </c>
      <c r="J41" s="83">
        <v>30066</v>
      </c>
      <c r="K41" s="83">
        <v>29628</v>
      </c>
      <c r="L41" s="83">
        <v>29394</v>
      </c>
      <c r="M41" s="84">
        <v>31596</v>
      </c>
    </row>
    <row r="42" spans="2:13" ht="27.75" customHeight="1">
      <c r="B42" s="1169"/>
      <c r="C42" s="1170"/>
      <c r="D42" s="85"/>
      <c r="E42" s="1175" t="s">
        <v>26</v>
      </c>
      <c r="F42" s="1175"/>
      <c r="G42" s="1175"/>
      <c r="H42" s="1176"/>
      <c r="I42" s="86">
        <v>1684</v>
      </c>
      <c r="J42" s="87">
        <v>1619</v>
      </c>
      <c r="K42" s="87">
        <v>1515</v>
      </c>
      <c r="L42" s="87">
        <v>773</v>
      </c>
      <c r="M42" s="88">
        <v>693</v>
      </c>
    </row>
    <row r="43" spans="2:13" ht="27.75" customHeight="1">
      <c r="B43" s="1169"/>
      <c r="C43" s="1170"/>
      <c r="D43" s="85"/>
      <c r="E43" s="1175" t="s">
        <v>27</v>
      </c>
      <c r="F43" s="1175"/>
      <c r="G43" s="1175"/>
      <c r="H43" s="1176"/>
      <c r="I43" s="86">
        <v>16539</v>
      </c>
      <c r="J43" s="87">
        <v>16177</v>
      </c>
      <c r="K43" s="87">
        <v>16611</v>
      </c>
      <c r="L43" s="87">
        <v>15546</v>
      </c>
      <c r="M43" s="88">
        <v>15144</v>
      </c>
    </row>
    <row r="44" spans="2:13" ht="27.75" customHeight="1">
      <c r="B44" s="1169"/>
      <c r="C44" s="1170"/>
      <c r="D44" s="85"/>
      <c r="E44" s="1175" t="s">
        <v>28</v>
      </c>
      <c r="F44" s="1175"/>
      <c r="G44" s="1175"/>
      <c r="H44" s="1176"/>
      <c r="I44" s="86">
        <v>3085</v>
      </c>
      <c r="J44" s="87">
        <v>2637</v>
      </c>
      <c r="K44" s="87">
        <v>2323</v>
      </c>
      <c r="L44" s="87">
        <v>2117</v>
      </c>
      <c r="M44" s="88">
        <v>1957</v>
      </c>
    </row>
    <row r="45" spans="2:13" ht="27.75" customHeight="1">
      <c r="B45" s="1169"/>
      <c r="C45" s="1170"/>
      <c r="D45" s="85"/>
      <c r="E45" s="1175" t="s">
        <v>29</v>
      </c>
      <c r="F45" s="1175"/>
      <c r="G45" s="1175"/>
      <c r="H45" s="1176"/>
      <c r="I45" s="86">
        <v>4097</v>
      </c>
      <c r="J45" s="87">
        <v>4030</v>
      </c>
      <c r="K45" s="87">
        <v>3842</v>
      </c>
      <c r="L45" s="87">
        <v>3841</v>
      </c>
      <c r="M45" s="88">
        <v>3583</v>
      </c>
    </row>
    <row r="46" spans="2:13" ht="27.75" customHeight="1">
      <c r="B46" s="1169"/>
      <c r="C46" s="1170"/>
      <c r="D46" s="85"/>
      <c r="E46" s="1175" t="s">
        <v>30</v>
      </c>
      <c r="F46" s="1175"/>
      <c r="G46" s="1175"/>
      <c r="H46" s="1176"/>
      <c r="I46" s="86">
        <v>93</v>
      </c>
      <c r="J46" s="87">
        <v>137</v>
      </c>
      <c r="K46" s="87">
        <v>75</v>
      </c>
      <c r="L46" s="87" t="s">
        <v>480</v>
      </c>
      <c r="M46" s="88" t="s">
        <v>480</v>
      </c>
    </row>
    <row r="47" spans="2:13" ht="27.75" customHeight="1">
      <c r="B47" s="1169"/>
      <c r="C47" s="1170"/>
      <c r="D47" s="85"/>
      <c r="E47" s="1175" t="s">
        <v>31</v>
      </c>
      <c r="F47" s="1175"/>
      <c r="G47" s="1175"/>
      <c r="H47" s="1176"/>
      <c r="I47" s="86" t="s">
        <v>480</v>
      </c>
      <c r="J47" s="87" t="s">
        <v>480</v>
      </c>
      <c r="K47" s="87" t="s">
        <v>480</v>
      </c>
      <c r="L47" s="87" t="s">
        <v>480</v>
      </c>
      <c r="M47" s="88" t="s">
        <v>480</v>
      </c>
    </row>
    <row r="48" spans="2:13" ht="27.75" customHeight="1">
      <c r="B48" s="1171"/>
      <c r="C48" s="1172"/>
      <c r="D48" s="85"/>
      <c r="E48" s="1175" t="s">
        <v>32</v>
      </c>
      <c r="F48" s="1175"/>
      <c r="G48" s="1175"/>
      <c r="H48" s="1176"/>
      <c r="I48" s="86" t="s">
        <v>480</v>
      </c>
      <c r="J48" s="87" t="s">
        <v>480</v>
      </c>
      <c r="K48" s="87" t="s">
        <v>480</v>
      </c>
      <c r="L48" s="87" t="s">
        <v>480</v>
      </c>
      <c r="M48" s="88" t="s">
        <v>480</v>
      </c>
    </row>
    <row r="49" spans="2:13" ht="27.75" customHeight="1">
      <c r="B49" s="1177" t="s">
        <v>33</v>
      </c>
      <c r="C49" s="1178"/>
      <c r="D49" s="89"/>
      <c r="E49" s="1175" t="s">
        <v>34</v>
      </c>
      <c r="F49" s="1175"/>
      <c r="G49" s="1175"/>
      <c r="H49" s="1176"/>
      <c r="I49" s="86">
        <v>4239</v>
      </c>
      <c r="J49" s="87">
        <v>5113</v>
      </c>
      <c r="K49" s="87">
        <v>5762</v>
      </c>
      <c r="L49" s="87">
        <v>6205</v>
      </c>
      <c r="M49" s="88">
        <v>6409</v>
      </c>
    </row>
    <row r="50" spans="2:13" ht="27.75" customHeight="1">
      <c r="B50" s="1169"/>
      <c r="C50" s="1170"/>
      <c r="D50" s="85"/>
      <c r="E50" s="1175" t="s">
        <v>35</v>
      </c>
      <c r="F50" s="1175"/>
      <c r="G50" s="1175"/>
      <c r="H50" s="1176"/>
      <c r="I50" s="86">
        <v>802</v>
      </c>
      <c r="J50" s="87">
        <v>977</v>
      </c>
      <c r="K50" s="87">
        <v>843</v>
      </c>
      <c r="L50" s="87">
        <v>705</v>
      </c>
      <c r="M50" s="88">
        <v>580</v>
      </c>
    </row>
    <row r="51" spans="2:13" ht="27.75" customHeight="1">
      <c r="B51" s="1171"/>
      <c r="C51" s="1172"/>
      <c r="D51" s="85"/>
      <c r="E51" s="1175" t="s">
        <v>36</v>
      </c>
      <c r="F51" s="1175"/>
      <c r="G51" s="1175"/>
      <c r="H51" s="1176"/>
      <c r="I51" s="86">
        <v>30094</v>
      </c>
      <c r="J51" s="87">
        <v>30453</v>
      </c>
      <c r="K51" s="87">
        <v>30415</v>
      </c>
      <c r="L51" s="87">
        <v>30538</v>
      </c>
      <c r="M51" s="88">
        <v>32496</v>
      </c>
    </row>
    <row r="52" spans="2:13" ht="27.75" customHeight="1" thickBot="1">
      <c r="B52" s="1179" t="s">
        <v>37</v>
      </c>
      <c r="C52" s="1180"/>
      <c r="D52" s="90"/>
      <c r="E52" s="1181" t="s">
        <v>38</v>
      </c>
      <c r="F52" s="1181"/>
      <c r="G52" s="1181"/>
      <c r="H52" s="1182"/>
      <c r="I52" s="91">
        <v>19605</v>
      </c>
      <c r="J52" s="92">
        <v>18123</v>
      </c>
      <c r="K52" s="92">
        <v>16973</v>
      </c>
      <c r="L52" s="92">
        <v>14222</v>
      </c>
      <c r="M52" s="93">
        <v>13488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verticalCentered="1"/>
  <pageMargins left="0" right="0" top="0" bottom="0" header="0" footer="0"/>
  <pageSetup paperSize="9" scale="60" orientation="landscape" horizontalDpi="300" verticalDpi="300" r:id="rId1"/>
  <headerFooter alignWithMargins="0">
    <oddFooter>&amp;C&amp;P / &amp;N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519</v>
      </c>
      <c r="G2" s="111"/>
      <c r="H2" s="112"/>
    </row>
    <row r="3" spans="1:8">
      <c r="A3" s="108" t="s">
        <v>512</v>
      </c>
      <c r="B3" s="113"/>
      <c r="C3" s="114"/>
      <c r="D3" s="115">
        <v>70475</v>
      </c>
      <c r="E3" s="116"/>
      <c r="F3" s="117">
        <v>70789</v>
      </c>
      <c r="G3" s="118"/>
      <c r="H3" s="119"/>
    </row>
    <row r="4" spans="1:8">
      <c r="A4" s="120"/>
      <c r="B4" s="121"/>
      <c r="C4" s="122"/>
      <c r="D4" s="123">
        <v>53393</v>
      </c>
      <c r="E4" s="124"/>
      <c r="F4" s="125">
        <v>40880</v>
      </c>
      <c r="G4" s="126"/>
      <c r="H4" s="127"/>
    </row>
    <row r="5" spans="1:8">
      <c r="A5" s="108" t="s">
        <v>514</v>
      </c>
      <c r="B5" s="113"/>
      <c r="C5" s="114"/>
      <c r="D5" s="115">
        <v>93980</v>
      </c>
      <c r="E5" s="116"/>
      <c r="F5" s="117">
        <v>66876</v>
      </c>
      <c r="G5" s="118"/>
      <c r="H5" s="119"/>
    </row>
    <row r="6" spans="1:8">
      <c r="A6" s="120"/>
      <c r="B6" s="121"/>
      <c r="C6" s="122"/>
      <c r="D6" s="123">
        <v>28891</v>
      </c>
      <c r="E6" s="124"/>
      <c r="F6" s="125">
        <v>36310</v>
      </c>
      <c r="G6" s="126"/>
      <c r="H6" s="127"/>
    </row>
    <row r="7" spans="1:8">
      <c r="A7" s="108" t="s">
        <v>515</v>
      </c>
      <c r="B7" s="113"/>
      <c r="C7" s="114"/>
      <c r="D7" s="115">
        <v>68893</v>
      </c>
      <c r="E7" s="116"/>
      <c r="F7" s="117">
        <v>51704</v>
      </c>
      <c r="G7" s="118"/>
      <c r="H7" s="119"/>
    </row>
    <row r="8" spans="1:8">
      <c r="A8" s="120"/>
      <c r="B8" s="121"/>
      <c r="C8" s="122"/>
      <c r="D8" s="123">
        <v>43695</v>
      </c>
      <c r="E8" s="124"/>
      <c r="F8" s="125">
        <v>26896</v>
      </c>
      <c r="G8" s="126"/>
      <c r="H8" s="127"/>
    </row>
    <row r="9" spans="1:8">
      <c r="A9" s="108" t="s">
        <v>516</v>
      </c>
      <c r="B9" s="113"/>
      <c r="C9" s="114"/>
      <c r="D9" s="115">
        <v>65370</v>
      </c>
      <c r="E9" s="116"/>
      <c r="F9" s="117">
        <v>52678</v>
      </c>
      <c r="G9" s="118"/>
      <c r="H9" s="119"/>
    </row>
    <row r="10" spans="1:8">
      <c r="A10" s="120"/>
      <c r="B10" s="121"/>
      <c r="C10" s="122"/>
      <c r="D10" s="123">
        <v>27927</v>
      </c>
      <c r="E10" s="124"/>
      <c r="F10" s="125">
        <v>30185</v>
      </c>
      <c r="G10" s="126"/>
      <c r="H10" s="127"/>
    </row>
    <row r="11" spans="1:8">
      <c r="A11" s="108" t="s">
        <v>517</v>
      </c>
      <c r="B11" s="113"/>
      <c r="C11" s="114"/>
      <c r="D11" s="115">
        <v>145955</v>
      </c>
      <c r="E11" s="116"/>
      <c r="F11" s="117">
        <v>69560</v>
      </c>
      <c r="G11" s="118"/>
      <c r="H11" s="119"/>
    </row>
    <row r="12" spans="1:8">
      <c r="A12" s="120"/>
      <c r="B12" s="121"/>
      <c r="C12" s="128"/>
      <c r="D12" s="123">
        <v>95799</v>
      </c>
      <c r="E12" s="124"/>
      <c r="F12" s="125">
        <v>35305</v>
      </c>
      <c r="G12" s="126"/>
      <c r="H12" s="127"/>
    </row>
    <row r="13" spans="1:8">
      <c r="A13" s="108"/>
      <c r="B13" s="113"/>
      <c r="C13" s="129"/>
      <c r="D13" s="130">
        <v>88935</v>
      </c>
      <c r="E13" s="131"/>
      <c r="F13" s="132">
        <v>62321</v>
      </c>
      <c r="G13" s="133"/>
      <c r="H13" s="119"/>
    </row>
    <row r="14" spans="1:8">
      <c r="A14" s="120"/>
      <c r="B14" s="121"/>
      <c r="C14" s="122"/>
      <c r="D14" s="123">
        <v>49941</v>
      </c>
      <c r="E14" s="124"/>
      <c r="F14" s="125">
        <v>33915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2.76</v>
      </c>
      <c r="C19" s="134">
        <f>ROUND(VALUE(SUBSTITUTE(実質収支比率等に係る経年分析!G$48,"▲","-")),2)</f>
        <v>3.45</v>
      </c>
      <c r="D19" s="134">
        <f>ROUND(VALUE(SUBSTITUTE(実質収支比率等に係る経年分析!H$48,"▲","-")),2)</f>
        <v>3.08</v>
      </c>
      <c r="E19" s="134">
        <f>ROUND(VALUE(SUBSTITUTE(実質収支比率等に係る経年分析!I$48,"▲","-")),2)</f>
        <v>2.94</v>
      </c>
      <c r="F19" s="134">
        <f>ROUND(VALUE(SUBSTITUTE(実質収支比率等に係る経年分析!J$48,"▲","-")),2)</f>
        <v>2.33</v>
      </c>
    </row>
    <row r="20" spans="1:11">
      <c r="A20" s="134" t="s">
        <v>43</v>
      </c>
      <c r="B20" s="134">
        <f>ROUND(VALUE(SUBSTITUTE(実質収支比率等に係る経年分析!F$47,"▲","-")),2)</f>
        <v>12.99</v>
      </c>
      <c r="C20" s="134">
        <f>ROUND(VALUE(SUBSTITUTE(実質収支比率等に係る経年分析!G$47,"▲","-")),2)</f>
        <v>16.93</v>
      </c>
      <c r="D20" s="134">
        <f>ROUND(VALUE(SUBSTITUTE(実質収支比率等に係る経年分析!H$47,"▲","-")),2)</f>
        <v>20.45</v>
      </c>
      <c r="E20" s="134">
        <f>ROUND(VALUE(SUBSTITUTE(実質収支比率等に係る経年分析!I$47,"▲","-")),2)</f>
        <v>21.84</v>
      </c>
      <c r="F20" s="134">
        <f>ROUND(VALUE(SUBSTITUTE(実質収支比率等に係る経年分析!J$47,"▲","-")),2)</f>
        <v>23.19</v>
      </c>
    </row>
    <row r="21" spans="1:11">
      <c r="A21" s="134" t="s">
        <v>44</v>
      </c>
      <c r="B21" s="134">
        <f>IF(ISNUMBER(VALUE(SUBSTITUTE(実質収支比率等に係る経年分析!F$49,"▲","-"))),ROUND(VALUE(SUBSTITUTE(実質収支比率等に係る経年分析!F$49,"▲","-")),2),NA())</f>
        <v>3.11</v>
      </c>
      <c r="C21" s="134">
        <f>IF(ISNUMBER(VALUE(SUBSTITUTE(実質収支比率等に係る経年分析!G$49,"▲","-"))),ROUND(VALUE(SUBSTITUTE(実質収支比率等に係る経年分析!G$49,"▲","-")),2),NA())</f>
        <v>5.3</v>
      </c>
      <c r="D21" s="134">
        <f>IF(ISNUMBER(VALUE(SUBSTITUTE(実質収支比率等に係る経年分析!H$49,"▲","-"))),ROUND(VALUE(SUBSTITUTE(実質収支比率等に係る経年分析!H$49,"▲","-")),2),NA())</f>
        <v>3.05</v>
      </c>
      <c r="E21" s="134">
        <f>IF(ISNUMBER(VALUE(SUBSTITUTE(実質収支比率等に係る経年分析!I$49,"▲","-"))),ROUND(VALUE(SUBSTITUTE(実質収支比率等に係る経年分析!I$49,"▲","-")),2),NA())</f>
        <v>1.5</v>
      </c>
      <c r="F21" s="134">
        <f>IF(ISNUMBER(VALUE(SUBSTITUTE(実質収支比率等に係る経年分析!J$49,"▲","-"))),ROUND(VALUE(SUBSTITUTE(実質収支比率等に係る経年分析!J$49,"▲","-")),2),NA())</f>
        <v>0.97</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0.14000000000000001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0.17</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0.03</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介護サービス特別会計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0.05</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0.09</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c r="A31" s="135" t="str">
        <f>IF(連結実質赤字比率に係る赤字・黒字の構成分析!C$39="",NA(),連結実質赤字比率に係る赤字・黒字の構成分析!C$39)</f>
        <v>養護老人ホーム愛宕荘特別会計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下水道特別会計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0.17</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0.14000000000000001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0.03</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0.34</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2.5499999999999998</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1.45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1.49</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3.25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3.02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2.91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2.31</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3.67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4.26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4.42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4.63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4.29</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2642</v>
      </c>
      <c r="E42" s="136"/>
      <c r="F42" s="136"/>
      <c r="G42" s="136">
        <f>'実質公債費比率（分子）の構造'!L$52</f>
        <v>2821</v>
      </c>
      <c r="H42" s="136"/>
      <c r="I42" s="136"/>
      <c r="J42" s="136">
        <f>'実質公債費比率（分子）の構造'!M$52</f>
        <v>2884</v>
      </c>
      <c r="K42" s="136"/>
      <c r="L42" s="136"/>
      <c r="M42" s="136">
        <f>'実質公債費比率（分子）の構造'!N$52</f>
        <v>2894</v>
      </c>
      <c r="N42" s="136"/>
      <c r="O42" s="136"/>
      <c r="P42" s="136">
        <f>'実質公債費比率（分子）の構造'!O$52</f>
        <v>2981</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152</v>
      </c>
      <c r="C44" s="136"/>
      <c r="D44" s="136"/>
      <c r="E44" s="136">
        <f>'実質公債費比率（分子）の構造'!L$50</f>
        <v>172</v>
      </c>
      <c r="F44" s="136"/>
      <c r="G44" s="136"/>
      <c r="H44" s="136">
        <f>'実質公債費比率（分子）の構造'!M$50</f>
        <v>172</v>
      </c>
      <c r="I44" s="136"/>
      <c r="J44" s="136"/>
      <c r="K44" s="136">
        <f>'実質公債費比率（分子）の構造'!N$50</f>
        <v>168</v>
      </c>
      <c r="L44" s="136"/>
      <c r="M44" s="136"/>
      <c r="N44" s="136">
        <f>'実質公債費比率（分子）の構造'!O$50</f>
        <v>130</v>
      </c>
      <c r="O44" s="136"/>
      <c r="P44" s="136"/>
    </row>
    <row r="45" spans="1:16">
      <c r="A45" s="136" t="s">
        <v>54</v>
      </c>
      <c r="B45" s="136">
        <f>'実質公債費比率（分子）の構造'!K$49</f>
        <v>584</v>
      </c>
      <c r="C45" s="136"/>
      <c r="D45" s="136"/>
      <c r="E45" s="136">
        <f>'実質公債費比率（分子）の構造'!L$49</f>
        <v>529</v>
      </c>
      <c r="F45" s="136"/>
      <c r="G45" s="136"/>
      <c r="H45" s="136">
        <f>'実質公債費比率（分子）の構造'!M$49</f>
        <v>373</v>
      </c>
      <c r="I45" s="136"/>
      <c r="J45" s="136"/>
      <c r="K45" s="136">
        <f>'実質公債費比率（分子）の構造'!N$49</f>
        <v>265</v>
      </c>
      <c r="L45" s="136"/>
      <c r="M45" s="136"/>
      <c r="N45" s="136">
        <f>'実質公債費比率（分子）の構造'!O$49</f>
        <v>278</v>
      </c>
      <c r="O45" s="136"/>
      <c r="P45" s="136"/>
    </row>
    <row r="46" spans="1:16">
      <c r="A46" s="136" t="s">
        <v>55</v>
      </c>
      <c r="B46" s="136">
        <f>'実質公債費比率（分子）の構造'!K$48</f>
        <v>877</v>
      </c>
      <c r="C46" s="136"/>
      <c r="D46" s="136"/>
      <c r="E46" s="136">
        <f>'実質公債費比率（分子）の構造'!L$48</f>
        <v>977</v>
      </c>
      <c r="F46" s="136"/>
      <c r="G46" s="136"/>
      <c r="H46" s="136">
        <f>'実質公債費比率（分子）の構造'!M$48</f>
        <v>1060</v>
      </c>
      <c r="I46" s="136"/>
      <c r="J46" s="136"/>
      <c r="K46" s="136">
        <f>'実質公債費比率（分子）の構造'!N$48</f>
        <v>1061</v>
      </c>
      <c r="L46" s="136"/>
      <c r="M46" s="136"/>
      <c r="N46" s="136">
        <f>'実質公債費比率（分子）の構造'!O$48</f>
        <v>1102</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3298</v>
      </c>
      <c r="C49" s="136"/>
      <c r="D49" s="136"/>
      <c r="E49" s="136">
        <f>'実質公債費比率（分子）の構造'!L$45</f>
        <v>3410</v>
      </c>
      <c r="F49" s="136"/>
      <c r="G49" s="136"/>
      <c r="H49" s="136">
        <f>'実質公債費比率（分子）の構造'!M$45</f>
        <v>3325</v>
      </c>
      <c r="I49" s="136"/>
      <c r="J49" s="136"/>
      <c r="K49" s="136">
        <f>'実質公債費比率（分子）の構造'!N$45</f>
        <v>3264</v>
      </c>
      <c r="L49" s="136"/>
      <c r="M49" s="136"/>
      <c r="N49" s="136">
        <f>'実質公債費比率（分子）の構造'!O$45</f>
        <v>3244</v>
      </c>
      <c r="O49" s="136"/>
      <c r="P49" s="136"/>
    </row>
    <row r="50" spans="1:16">
      <c r="A50" s="136" t="s">
        <v>59</v>
      </c>
      <c r="B50" s="136" t="e">
        <f>NA()</f>
        <v>#N/A</v>
      </c>
      <c r="C50" s="136">
        <f>IF(ISNUMBER('実質公債費比率（分子）の構造'!K$53),'実質公債費比率（分子）の構造'!K$53,NA())</f>
        <v>2269</v>
      </c>
      <c r="D50" s="136" t="e">
        <f>NA()</f>
        <v>#N/A</v>
      </c>
      <c r="E50" s="136" t="e">
        <f>NA()</f>
        <v>#N/A</v>
      </c>
      <c r="F50" s="136">
        <f>IF(ISNUMBER('実質公債費比率（分子）の構造'!L$53),'実質公債費比率（分子）の構造'!L$53,NA())</f>
        <v>2267</v>
      </c>
      <c r="G50" s="136" t="e">
        <f>NA()</f>
        <v>#N/A</v>
      </c>
      <c r="H50" s="136" t="e">
        <f>NA()</f>
        <v>#N/A</v>
      </c>
      <c r="I50" s="136">
        <f>IF(ISNUMBER('実質公債費比率（分子）の構造'!M$53),'実質公債費比率（分子）の構造'!M$53,NA())</f>
        <v>2046</v>
      </c>
      <c r="J50" s="136" t="e">
        <f>NA()</f>
        <v>#N/A</v>
      </c>
      <c r="K50" s="136" t="e">
        <f>NA()</f>
        <v>#N/A</v>
      </c>
      <c r="L50" s="136">
        <f>IF(ISNUMBER('実質公債費比率（分子）の構造'!N$53),'実質公債費比率（分子）の構造'!N$53,NA())</f>
        <v>1864</v>
      </c>
      <c r="M50" s="136" t="e">
        <f>NA()</f>
        <v>#N/A</v>
      </c>
      <c r="N50" s="136" t="e">
        <f>NA()</f>
        <v>#N/A</v>
      </c>
      <c r="O50" s="136">
        <f>IF(ISNUMBER('実質公債費比率（分子）の構造'!O$53),'実質公債費比率（分子）の構造'!O$53,NA())</f>
        <v>1773</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30094</v>
      </c>
      <c r="E56" s="135"/>
      <c r="F56" s="135"/>
      <c r="G56" s="135">
        <f>'将来負担比率（分子）の構造'!J$51</f>
        <v>30453</v>
      </c>
      <c r="H56" s="135"/>
      <c r="I56" s="135"/>
      <c r="J56" s="135">
        <f>'将来負担比率（分子）の構造'!K$51</f>
        <v>30415</v>
      </c>
      <c r="K56" s="135"/>
      <c r="L56" s="135"/>
      <c r="M56" s="135">
        <f>'将来負担比率（分子）の構造'!L$51</f>
        <v>30538</v>
      </c>
      <c r="N56" s="135"/>
      <c r="O56" s="135"/>
      <c r="P56" s="135">
        <f>'将来負担比率（分子）の構造'!M$51</f>
        <v>32496</v>
      </c>
    </row>
    <row r="57" spans="1:16">
      <c r="A57" s="135" t="s">
        <v>35</v>
      </c>
      <c r="B57" s="135"/>
      <c r="C57" s="135"/>
      <c r="D57" s="135">
        <f>'将来負担比率（分子）の構造'!I$50</f>
        <v>802</v>
      </c>
      <c r="E57" s="135"/>
      <c r="F57" s="135"/>
      <c r="G57" s="135">
        <f>'将来負担比率（分子）の構造'!J$50</f>
        <v>977</v>
      </c>
      <c r="H57" s="135"/>
      <c r="I57" s="135"/>
      <c r="J57" s="135">
        <f>'将来負担比率（分子）の構造'!K$50</f>
        <v>843</v>
      </c>
      <c r="K57" s="135"/>
      <c r="L57" s="135"/>
      <c r="M57" s="135">
        <f>'将来負担比率（分子）の構造'!L$50</f>
        <v>705</v>
      </c>
      <c r="N57" s="135"/>
      <c r="O57" s="135"/>
      <c r="P57" s="135">
        <f>'将来負担比率（分子）の構造'!M$50</f>
        <v>580</v>
      </c>
    </row>
    <row r="58" spans="1:16">
      <c r="A58" s="135" t="s">
        <v>34</v>
      </c>
      <c r="B58" s="135"/>
      <c r="C58" s="135"/>
      <c r="D58" s="135">
        <f>'将来負担比率（分子）の構造'!I$49</f>
        <v>4239</v>
      </c>
      <c r="E58" s="135"/>
      <c r="F58" s="135"/>
      <c r="G58" s="135">
        <f>'将来負担比率（分子）の構造'!J$49</f>
        <v>5113</v>
      </c>
      <c r="H58" s="135"/>
      <c r="I58" s="135"/>
      <c r="J58" s="135">
        <f>'将来負担比率（分子）の構造'!K$49</f>
        <v>5762</v>
      </c>
      <c r="K58" s="135"/>
      <c r="L58" s="135"/>
      <c r="M58" s="135">
        <f>'将来負担比率（分子）の構造'!L$49</f>
        <v>6205</v>
      </c>
      <c r="N58" s="135"/>
      <c r="O58" s="135"/>
      <c r="P58" s="135">
        <f>'将来負担比率（分子）の構造'!M$49</f>
        <v>6409</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93</v>
      </c>
      <c r="C61" s="135"/>
      <c r="D61" s="135"/>
      <c r="E61" s="135">
        <f>'将来負担比率（分子）の構造'!J$46</f>
        <v>137</v>
      </c>
      <c r="F61" s="135"/>
      <c r="G61" s="135"/>
      <c r="H61" s="135">
        <f>'将来負担比率（分子）の構造'!K$46</f>
        <v>75</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4097</v>
      </c>
      <c r="C62" s="135"/>
      <c r="D62" s="135"/>
      <c r="E62" s="135">
        <f>'将来負担比率（分子）の構造'!J$45</f>
        <v>4030</v>
      </c>
      <c r="F62" s="135"/>
      <c r="G62" s="135"/>
      <c r="H62" s="135">
        <f>'将来負担比率（分子）の構造'!K$45</f>
        <v>3842</v>
      </c>
      <c r="I62" s="135"/>
      <c r="J62" s="135"/>
      <c r="K62" s="135">
        <f>'将来負担比率（分子）の構造'!L$45</f>
        <v>3841</v>
      </c>
      <c r="L62" s="135"/>
      <c r="M62" s="135"/>
      <c r="N62" s="135">
        <f>'将来負担比率（分子）の構造'!M$45</f>
        <v>3583</v>
      </c>
      <c r="O62" s="135"/>
      <c r="P62" s="135"/>
    </row>
    <row r="63" spans="1:16">
      <c r="A63" s="135" t="s">
        <v>28</v>
      </c>
      <c r="B63" s="135">
        <f>'将来負担比率（分子）の構造'!I$44</f>
        <v>3085</v>
      </c>
      <c r="C63" s="135"/>
      <c r="D63" s="135"/>
      <c r="E63" s="135">
        <f>'将来負担比率（分子）の構造'!J$44</f>
        <v>2637</v>
      </c>
      <c r="F63" s="135"/>
      <c r="G63" s="135"/>
      <c r="H63" s="135">
        <f>'将来負担比率（分子）の構造'!K$44</f>
        <v>2323</v>
      </c>
      <c r="I63" s="135"/>
      <c r="J63" s="135"/>
      <c r="K63" s="135">
        <f>'将来負担比率（分子）の構造'!L$44</f>
        <v>2117</v>
      </c>
      <c r="L63" s="135"/>
      <c r="M63" s="135"/>
      <c r="N63" s="135">
        <f>'将来負担比率（分子）の構造'!M$44</f>
        <v>1957</v>
      </c>
      <c r="O63" s="135"/>
      <c r="P63" s="135"/>
    </row>
    <row r="64" spans="1:16">
      <c r="A64" s="135" t="s">
        <v>27</v>
      </c>
      <c r="B64" s="135">
        <f>'将来負担比率（分子）の構造'!I$43</f>
        <v>16539</v>
      </c>
      <c r="C64" s="135"/>
      <c r="D64" s="135"/>
      <c r="E64" s="135">
        <f>'将来負担比率（分子）の構造'!J$43</f>
        <v>16177</v>
      </c>
      <c r="F64" s="135"/>
      <c r="G64" s="135"/>
      <c r="H64" s="135">
        <f>'将来負担比率（分子）の構造'!K$43</f>
        <v>16611</v>
      </c>
      <c r="I64" s="135"/>
      <c r="J64" s="135"/>
      <c r="K64" s="135">
        <f>'将来負担比率（分子）の構造'!L$43</f>
        <v>15546</v>
      </c>
      <c r="L64" s="135"/>
      <c r="M64" s="135"/>
      <c r="N64" s="135">
        <f>'将来負担比率（分子）の構造'!M$43</f>
        <v>15144</v>
      </c>
      <c r="O64" s="135"/>
      <c r="P64" s="135"/>
    </row>
    <row r="65" spans="1:16">
      <c r="A65" s="135" t="s">
        <v>26</v>
      </c>
      <c r="B65" s="135">
        <f>'将来負担比率（分子）の構造'!I$42</f>
        <v>1684</v>
      </c>
      <c r="C65" s="135"/>
      <c r="D65" s="135"/>
      <c r="E65" s="135">
        <f>'将来負担比率（分子）の構造'!J$42</f>
        <v>1619</v>
      </c>
      <c r="F65" s="135"/>
      <c r="G65" s="135"/>
      <c r="H65" s="135">
        <f>'将来負担比率（分子）の構造'!K$42</f>
        <v>1515</v>
      </c>
      <c r="I65" s="135"/>
      <c r="J65" s="135"/>
      <c r="K65" s="135">
        <f>'将来負担比率（分子）の構造'!L$42</f>
        <v>773</v>
      </c>
      <c r="L65" s="135"/>
      <c r="M65" s="135"/>
      <c r="N65" s="135">
        <f>'将来負担比率（分子）の構造'!M$42</f>
        <v>693</v>
      </c>
      <c r="O65" s="135"/>
      <c r="P65" s="135"/>
    </row>
    <row r="66" spans="1:16">
      <c r="A66" s="135" t="s">
        <v>25</v>
      </c>
      <c r="B66" s="135">
        <f>'将来負担比率（分子）の構造'!I$41</f>
        <v>29243</v>
      </c>
      <c r="C66" s="135"/>
      <c r="D66" s="135"/>
      <c r="E66" s="135">
        <f>'将来負担比率（分子）の構造'!J$41</f>
        <v>30066</v>
      </c>
      <c r="F66" s="135"/>
      <c r="G66" s="135"/>
      <c r="H66" s="135">
        <f>'将来負担比率（分子）の構造'!K$41</f>
        <v>29628</v>
      </c>
      <c r="I66" s="135"/>
      <c r="J66" s="135"/>
      <c r="K66" s="135">
        <f>'将来負担比率（分子）の構造'!L$41</f>
        <v>29394</v>
      </c>
      <c r="L66" s="135"/>
      <c r="M66" s="135"/>
      <c r="N66" s="135">
        <f>'将来負担比率（分子）の構造'!M$41</f>
        <v>31596</v>
      </c>
      <c r="O66" s="135"/>
      <c r="P66" s="135"/>
    </row>
    <row r="67" spans="1:16">
      <c r="A67" s="135" t="s">
        <v>63</v>
      </c>
      <c r="B67" s="135" t="e">
        <f>NA()</f>
        <v>#N/A</v>
      </c>
      <c r="C67" s="135">
        <f>IF(ISNUMBER('将来負担比率（分子）の構造'!I$52), IF('将来負担比率（分子）の構造'!I$52 &lt; 0, 0, '将来負担比率（分子）の構造'!I$52), NA())</f>
        <v>19605</v>
      </c>
      <c r="D67" s="135" t="e">
        <f>NA()</f>
        <v>#N/A</v>
      </c>
      <c r="E67" s="135" t="e">
        <f>NA()</f>
        <v>#N/A</v>
      </c>
      <c r="F67" s="135">
        <f>IF(ISNUMBER('将来負担比率（分子）の構造'!J$52), IF('将来負担比率（分子）の構造'!J$52 &lt; 0, 0, '将来負担比率（分子）の構造'!J$52), NA())</f>
        <v>18123</v>
      </c>
      <c r="G67" s="135" t="e">
        <f>NA()</f>
        <v>#N/A</v>
      </c>
      <c r="H67" s="135" t="e">
        <f>NA()</f>
        <v>#N/A</v>
      </c>
      <c r="I67" s="135">
        <f>IF(ISNUMBER('将来負担比率（分子）の構造'!K$52), IF('将来負担比率（分子）の構造'!K$52 &lt; 0, 0, '将来負担比率（分子）の構造'!K$52), NA())</f>
        <v>16973</v>
      </c>
      <c r="J67" s="135" t="e">
        <f>NA()</f>
        <v>#N/A</v>
      </c>
      <c r="K67" s="135" t="e">
        <f>NA()</f>
        <v>#N/A</v>
      </c>
      <c r="L67" s="135">
        <f>IF(ISNUMBER('将来負担比率（分子）の構造'!L$52), IF('将来負担比率（分子）の構造'!L$52 &lt; 0, 0, '将来負担比率（分子）の構造'!L$52), NA())</f>
        <v>14222</v>
      </c>
      <c r="M67" s="135" t="e">
        <f>NA()</f>
        <v>#N/A</v>
      </c>
      <c r="N67" s="135" t="e">
        <f>NA()</f>
        <v>#N/A</v>
      </c>
      <c r="O67" s="135">
        <f>IF(ISNUMBER('将来負担比率（分子）の構造'!M$52), IF('将来負担比率（分子）の構造'!M$52 &lt; 0, 0, '将来負担比率（分子）の構造'!M$52), NA())</f>
        <v>13488</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207</v>
      </c>
      <c r="C5" s="578"/>
      <c r="D5" s="578"/>
      <c r="E5" s="578"/>
      <c r="F5" s="578"/>
      <c r="G5" s="578"/>
      <c r="H5" s="578"/>
      <c r="I5" s="578"/>
      <c r="J5" s="578"/>
      <c r="K5" s="578"/>
      <c r="L5" s="578"/>
      <c r="M5" s="578"/>
      <c r="N5" s="578"/>
      <c r="O5" s="578"/>
      <c r="P5" s="578"/>
      <c r="Q5" s="579"/>
      <c r="R5" s="580">
        <v>4045972</v>
      </c>
      <c r="S5" s="581"/>
      <c r="T5" s="581"/>
      <c r="U5" s="581"/>
      <c r="V5" s="581"/>
      <c r="W5" s="581"/>
      <c r="X5" s="581"/>
      <c r="Y5" s="582"/>
      <c r="Z5" s="583">
        <v>12.8</v>
      </c>
      <c r="AA5" s="583"/>
      <c r="AB5" s="583"/>
      <c r="AC5" s="583"/>
      <c r="AD5" s="584">
        <v>4045972</v>
      </c>
      <c r="AE5" s="584"/>
      <c r="AF5" s="584"/>
      <c r="AG5" s="584"/>
      <c r="AH5" s="584"/>
      <c r="AI5" s="584"/>
      <c r="AJ5" s="584"/>
      <c r="AK5" s="584"/>
      <c r="AL5" s="585">
        <v>24.8</v>
      </c>
      <c r="AM5" s="586"/>
      <c r="AN5" s="586"/>
      <c r="AO5" s="587"/>
      <c r="AP5" s="577" t="s">
        <v>208</v>
      </c>
      <c r="AQ5" s="578"/>
      <c r="AR5" s="578"/>
      <c r="AS5" s="578"/>
      <c r="AT5" s="578"/>
      <c r="AU5" s="578"/>
      <c r="AV5" s="578"/>
      <c r="AW5" s="578"/>
      <c r="AX5" s="578"/>
      <c r="AY5" s="578"/>
      <c r="AZ5" s="578"/>
      <c r="BA5" s="578"/>
      <c r="BB5" s="578"/>
      <c r="BC5" s="578"/>
      <c r="BD5" s="578"/>
      <c r="BE5" s="578"/>
      <c r="BF5" s="579"/>
      <c r="BG5" s="591">
        <v>4011588</v>
      </c>
      <c r="BH5" s="592"/>
      <c r="BI5" s="592"/>
      <c r="BJ5" s="592"/>
      <c r="BK5" s="592"/>
      <c r="BL5" s="592"/>
      <c r="BM5" s="592"/>
      <c r="BN5" s="593"/>
      <c r="BO5" s="594">
        <v>99.2</v>
      </c>
      <c r="BP5" s="594"/>
      <c r="BQ5" s="594"/>
      <c r="BR5" s="594"/>
      <c r="BS5" s="595" t="s">
        <v>209</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201</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280750</v>
      </c>
      <c r="S6" s="592"/>
      <c r="T6" s="592"/>
      <c r="U6" s="592"/>
      <c r="V6" s="592"/>
      <c r="W6" s="592"/>
      <c r="X6" s="592"/>
      <c r="Y6" s="593"/>
      <c r="Z6" s="594">
        <v>0.9</v>
      </c>
      <c r="AA6" s="594"/>
      <c r="AB6" s="594"/>
      <c r="AC6" s="594"/>
      <c r="AD6" s="595">
        <v>280750</v>
      </c>
      <c r="AE6" s="595"/>
      <c r="AF6" s="595"/>
      <c r="AG6" s="595"/>
      <c r="AH6" s="595"/>
      <c r="AI6" s="595"/>
      <c r="AJ6" s="595"/>
      <c r="AK6" s="595"/>
      <c r="AL6" s="596">
        <v>1.7</v>
      </c>
      <c r="AM6" s="597"/>
      <c r="AN6" s="597"/>
      <c r="AO6" s="598"/>
      <c r="AP6" s="588" t="s">
        <v>214</v>
      </c>
      <c r="AQ6" s="589"/>
      <c r="AR6" s="589"/>
      <c r="AS6" s="589"/>
      <c r="AT6" s="589"/>
      <c r="AU6" s="589"/>
      <c r="AV6" s="589"/>
      <c r="AW6" s="589"/>
      <c r="AX6" s="589"/>
      <c r="AY6" s="589"/>
      <c r="AZ6" s="589"/>
      <c r="BA6" s="589"/>
      <c r="BB6" s="589"/>
      <c r="BC6" s="589"/>
      <c r="BD6" s="589"/>
      <c r="BE6" s="589"/>
      <c r="BF6" s="590"/>
      <c r="BG6" s="591">
        <v>4011588</v>
      </c>
      <c r="BH6" s="592"/>
      <c r="BI6" s="592"/>
      <c r="BJ6" s="592"/>
      <c r="BK6" s="592"/>
      <c r="BL6" s="592"/>
      <c r="BM6" s="592"/>
      <c r="BN6" s="593"/>
      <c r="BO6" s="594">
        <v>99.2</v>
      </c>
      <c r="BP6" s="594"/>
      <c r="BQ6" s="594"/>
      <c r="BR6" s="594"/>
      <c r="BS6" s="595" t="s">
        <v>209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232340</v>
      </c>
      <c r="CS6" s="592"/>
      <c r="CT6" s="592"/>
      <c r="CU6" s="592"/>
      <c r="CV6" s="592"/>
      <c r="CW6" s="592"/>
      <c r="CX6" s="592"/>
      <c r="CY6" s="593"/>
      <c r="CZ6" s="594">
        <v>0.7</v>
      </c>
      <c r="DA6" s="594"/>
      <c r="DB6" s="594"/>
      <c r="DC6" s="594"/>
      <c r="DD6" s="600" t="s">
        <v>209</v>
      </c>
      <c r="DE6" s="592"/>
      <c r="DF6" s="592"/>
      <c r="DG6" s="592"/>
      <c r="DH6" s="592"/>
      <c r="DI6" s="592"/>
      <c r="DJ6" s="592"/>
      <c r="DK6" s="592"/>
      <c r="DL6" s="592"/>
      <c r="DM6" s="592"/>
      <c r="DN6" s="592"/>
      <c r="DO6" s="592"/>
      <c r="DP6" s="593"/>
      <c r="DQ6" s="600">
        <v>232338</v>
      </c>
      <c r="DR6" s="592"/>
      <c r="DS6" s="592"/>
      <c r="DT6" s="592"/>
      <c r="DU6" s="592"/>
      <c r="DV6" s="592"/>
      <c r="DW6" s="592"/>
      <c r="DX6" s="592"/>
      <c r="DY6" s="592"/>
      <c r="DZ6" s="592"/>
      <c r="EA6" s="592"/>
      <c r="EB6" s="592"/>
      <c r="EC6" s="601"/>
    </row>
    <row r="7" spans="2:143" ht="11.25" customHeight="1">
      <c r="B7" s="588" t="s">
        <v>216</v>
      </c>
      <c r="C7" s="589"/>
      <c r="D7" s="589"/>
      <c r="E7" s="589"/>
      <c r="F7" s="589"/>
      <c r="G7" s="589"/>
      <c r="H7" s="589"/>
      <c r="I7" s="589"/>
      <c r="J7" s="589"/>
      <c r="K7" s="589"/>
      <c r="L7" s="589"/>
      <c r="M7" s="589"/>
      <c r="N7" s="589"/>
      <c r="O7" s="589"/>
      <c r="P7" s="589"/>
      <c r="Q7" s="590"/>
      <c r="R7" s="591">
        <v>8472</v>
      </c>
      <c r="S7" s="592"/>
      <c r="T7" s="592"/>
      <c r="U7" s="592"/>
      <c r="V7" s="592"/>
      <c r="W7" s="592"/>
      <c r="X7" s="592"/>
      <c r="Y7" s="593"/>
      <c r="Z7" s="594">
        <v>0</v>
      </c>
      <c r="AA7" s="594"/>
      <c r="AB7" s="594"/>
      <c r="AC7" s="594"/>
      <c r="AD7" s="595">
        <v>8472</v>
      </c>
      <c r="AE7" s="595"/>
      <c r="AF7" s="595"/>
      <c r="AG7" s="595"/>
      <c r="AH7" s="595"/>
      <c r="AI7" s="595"/>
      <c r="AJ7" s="595"/>
      <c r="AK7" s="595"/>
      <c r="AL7" s="596">
        <v>0.1</v>
      </c>
      <c r="AM7" s="597"/>
      <c r="AN7" s="597"/>
      <c r="AO7" s="598"/>
      <c r="AP7" s="588" t="s">
        <v>217</v>
      </c>
      <c r="AQ7" s="589"/>
      <c r="AR7" s="589"/>
      <c r="AS7" s="589"/>
      <c r="AT7" s="589"/>
      <c r="AU7" s="589"/>
      <c r="AV7" s="589"/>
      <c r="AW7" s="589"/>
      <c r="AX7" s="589"/>
      <c r="AY7" s="589"/>
      <c r="AZ7" s="589"/>
      <c r="BA7" s="589"/>
      <c r="BB7" s="589"/>
      <c r="BC7" s="589"/>
      <c r="BD7" s="589"/>
      <c r="BE7" s="589"/>
      <c r="BF7" s="590"/>
      <c r="BG7" s="591">
        <v>1504300</v>
      </c>
      <c r="BH7" s="592"/>
      <c r="BI7" s="592"/>
      <c r="BJ7" s="592"/>
      <c r="BK7" s="592"/>
      <c r="BL7" s="592"/>
      <c r="BM7" s="592"/>
      <c r="BN7" s="593"/>
      <c r="BO7" s="594">
        <v>37.200000000000003</v>
      </c>
      <c r="BP7" s="594"/>
      <c r="BQ7" s="594"/>
      <c r="BR7" s="594"/>
      <c r="BS7" s="595" t="s">
        <v>209</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6596095</v>
      </c>
      <c r="CS7" s="592"/>
      <c r="CT7" s="592"/>
      <c r="CU7" s="592"/>
      <c r="CV7" s="592"/>
      <c r="CW7" s="592"/>
      <c r="CX7" s="592"/>
      <c r="CY7" s="593"/>
      <c r="CZ7" s="594">
        <v>21.2</v>
      </c>
      <c r="DA7" s="594"/>
      <c r="DB7" s="594"/>
      <c r="DC7" s="594"/>
      <c r="DD7" s="600">
        <v>3276578</v>
      </c>
      <c r="DE7" s="592"/>
      <c r="DF7" s="592"/>
      <c r="DG7" s="592"/>
      <c r="DH7" s="592"/>
      <c r="DI7" s="592"/>
      <c r="DJ7" s="592"/>
      <c r="DK7" s="592"/>
      <c r="DL7" s="592"/>
      <c r="DM7" s="592"/>
      <c r="DN7" s="592"/>
      <c r="DO7" s="592"/>
      <c r="DP7" s="593"/>
      <c r="DQ7" s="600">
        <v>3106924</v>
      </c>
      <c r="DR7" s="592"/>
      <c r="DS7" s="592"/>
      <c r="DT7" s="592"/>
      <c r="DU7" s="592"/>
      <c r="DV7" s="592"/>
      <c r="DW7" s="592"/>
      <c r="DX7" s="592"/>
      <c r="DY7" s="592"/>
      <c r="DZ7" s="592"/>
      <c r="EA7" s="592"/>
      <c r="EB7" s="592"/>
      <c r="EC7" s="601"/>
    </row>
    <row r="8" spans="2:143" ht="11.25" customHeight="1">
      <c r="B8" s="588" t="s">
        <v>219</v>
      </c>
      <c r="C8" s="589"/>
      <c r="D8" s="589"/>
      <c r="E8" s="589"/>
      <c r="F8" s="589"/>
      <c r="G8" s="589"/>
      <c r="H8" s="589"/>
      <c r="I8" s="589"/>
      <c r="J8" s="589"/>
      <c r="K8" s="589"/>
      <c r="L8" s="589"/>
      <c r="M8" s="589"/>
      <c r="N8" s="589"/>
      <c r="O8" s="589"/>
      <c r="P8" s="589"/>
      <c r="Q8" s="590"/>
      <c r="R8" s="591">
        <v>9321</v>
      </c>
      <c r="S8" s="592"/>
      <c r="T8" s="592"/>
      <c r="U8" s="592"/>
      <c r="V8" s="592"/>
      <c r="W8" s="592"/>
      <c r="X8" s="592"/>
      <c r="Y8" s="593"/>
      <c r="Z8" s="594">
        <v>0</v>
      </c>
      <c r="AA8" s="594"/>
      <c r="AB8" s="594"/>
      <c r="AC8" s="594"/>
      <c r="AD8" s="595">
        <v>9321</v>
      </c>
      <c r="AE8" s="595"/>
      <c r="AF8" s="595"/>
      <c r="AG8" s="595"/>
      <c r="AH8" s="595"/>
      <c r="AI8" s="595"/>
      <c r="AJ8" s="595"/>
      <c r="AK8" s="595"/>
      <c r="AL8" s="596">
        <v>0.1</v>
      </c>
      <c r="AM8" s="597"/>
      <c r="AN8" s="597"/>
      <c r="AO8" s="598"/>
      <c r="AP8" s="588" t="s">
        <v>220</v>
      </c>
      <c r="AQ8" s="589"/>
      <c r="AR8" s="589"/>
      <c r="AS8" s="589"/>
      <c r="AT8" s="589"/>
      <c r="AU8" s="589"/>
      <c r="AV8" s="589"/>
      <c r="AW8" s="589"/>
      <c r="AX8" s="589"/>
      <c r="AY8" s="589"/>
      <c r="AZ8" s="589"/>
      <c r="BA8" s="589"/>
      <c r="BB8" s="589"/>
      <c r="BC8" s="589"/>
      <c r="BD8" s="589"/>
      <c r="BE8" s="589"/>
      <c r="BF8" s="590"/>
      <c r="BG8" s="591">
        <v>61310</v>
      </c>
      <c r="BH8" s="592"/>
      <c r="BI8" s="592"/>
      <c r="BJ8" s="592"/>
      <c r="BK8" s="592"/>
      <c r="BL8" s="592"/>
      <c r="BM8" s="592"/>
      <c r="BN8" s="593"/>
      <c r="BO8" s="594">
        <v>1.5</v>
      </c>
      <c r="BP8" s="594"/>
      <c r="BQ8" s="594"/>
      <c r="BR8" s="594"/>
      <c r="BS8" s="600" t="s">
        <v>112</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8053591</v>
      </c>
      <c r="CS8" s="592"/>
      <c r="CT8" s="592"/>
      <c r="CU8" s="592"/>
      <c r="CV8" s="592"/>
      <c r="CW8" s="592"/>
      <c r="CX8" s="592"/>
      <c r="CY8" s="593"/>
      <c r="CZ8" s="594">
        <v>25.9</v>
      </c>
      <c r="DA8" s="594"/>
      <c r="DB8" s="594"/>
      <c r="DC8" s="594"/>
      <c r="DD8" s="600">
        <v>179257</v>
      </c>
      <c r="DE8" s="592"/>
      <c r="DF8" s="592"/>
      <c r="DG8" s="592"/>
      <c r="DH8" s="592"/>
      <c r="DI8" s="592"/>
      <c r="DJ8" s="592"/>
      <c r="DK8" s="592"/>
      <c r="DL8" s="592"/>
      <c r="DM8" s="592"/>
      <c r="DN8" s="592"/>
      <c r="DO8" s="592"/>
      <c r="DP8" s="593"/>
      <c r="DQ8" s="600">
        <v>4066717</v>
      </c>
      <c r="DR8" s="592"/>
      <c r="DS8" s="592"/>
      <c r="DT8" s="592"/>
      <c r="DU8" s="592"/>
      <c r="DV8" s="592"/>
      <c r="DW8" s="592"/>
      <c r="DX8" s="592"/>
      <c r="DY8" s="592"/>
      <c r="DZ8" s="592"/>
      <c r="EA8" s="592"/>
      <c r="EB8" s="592"/>
      <c r="EC8" s="601"/>
    </row>
    <row r="9" spans="2:143" ht="11.25" customHeight="1">
      <c r="B9" s="588" t="s">
        <v>222</v>
      </c>
      <c r="C9" s="589"/>
      <c r="D9" s="589"/>
      <c r="E9" s="589"/>
      <c r="F9" s="589"/>
      <c r="G9" s="589"/>
      <c r="H9" s="589"/>
      <c r="I9" s="589"/>
      <c r="J9" s="589"/>
      <c r="K9" s="589"/>
      <c r="L9" s="589"/>
      <c r="M9" s="589"/>
      <c r="N9" s="589"/>
      <c r="O9" s="589"/>
      <c r="P9" s="589"/>
      <c r="Q9" s="590"/>
      <c r="R9" s="591">
        <v>10377</v>
      </c>
      <c r="S9" s="592"/>
      <c r="T9" s="592"/>
      <c r="U9" s="592"/>
      <c r="V9" s="592"/>
      <c r="W9" s="592"/>
      <c r="X9" s="592"/>
      <c r="Y9" s="593"/>
      <c r="Z9" s="594">
        <v>0</v>
      </c>
      <c r="AA9" s="594"/>
      <c r="AB9" s="594"/>
      <c r="AC9" s="594"/>
      <c r="AD9" s="595">
        <v>10377</v>
      </c>
      <c r="AE9" s="595"/>
      <c r="AF9" s="595"/>
      <c r="AG9" s="595"/>
      <c r="AH9" s="595"/>
      <c r="AI9" s="595"/>
      <c r="AJ9" s="595"/>
      <c r="AK9" s="595"/>
      <c r="AL9" s="596">
        <v>0.1</v>
      </c>
      <c r="AM9" s="597"/>
      <c r="AN9" s="597"/>
      <c r="AO9" s="598"/>
      <c r="AP9" s="588" t="s">
        <v>223</v>
      </c>
      <c r="AQ9" s="589"/>
      <c r="AR9" s="589"/>
      <c r="AS9" s="589"/>
      <c r="AT9" s="589"/>
      <c r="AU9" s="589"/>
      <c r="AV9" s="589"/>
      <c r="AW9" s="589"/>
      <c r="AX9" s="589"/>
      <c r="AY9" s="589"/>
      <c r="AZ9" s="589"/>
      <c r="BA9" s="589"/>
      <c r="BB9" s="589"/>
      <c r="BC9" s="589"/>
      <c r="BD9" s="589"/>
      <c r="BE9" s="589"/>
      <c r="BF9" s="590"/>
      <c r="BG9" s="591">
        <v>1243379</v>
      </c>
      <c r="BH9" s="592"/>
      <c r="BI9" s="592"/>
      <c r="BJ9" s="592"/>
      <c r="BK9" s="592"/>
      <c r="BL9" s="592"/>
      <c r="BM9" s="592"/>
      <c r="BN9" s="593"/>
      <c r="BO9" s="594">
        <v>30.7</v>
      </c>
      <c r="BP9" s="594"/>
      <c r="BQ9" s="594"/>
      <c r="BR9" s="594"/>
      <c r="BS9" s="600" t="s">
        <v>112</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1902602</v>
      </c>
      <c r="CS9" s="592"/>
      <c r="CT9" s="592"/>
      <c r="CU9" s="592"/>
      <c r="CV9" s="592"/>
      <c r="CW9" s="592"/>
      <c r="CX9" s="592"/>
      <c r="CY9" s="593"/>
      <c r="CZ9" s="594">
        <v>6.1</v>
      </c>
      <c r="DA9" s="594"/>
      <c r="DB9" s="594"/>
      <c r="DC9" s="594"/>
      <c r="DD9" s="600">
        <v>156739</v>
      </c>
      <c r="DE9" s="592"/>
      <c r="DF9" s="592"/>
      <c r="DG9" s="592"/>
      <c r="DH9" s="592"/>
      <c r="DI9" s="592"/>
      <c r="DJ9" s="592"/>
      <c r="DK9" s="592"/>
      <c r="DL9" s="592"/>
      <c r="DM9" s="592"/>
      <c r="DN9" s="592"/>
      <c r="DO9" s="592"/>
      <c r="DP9" s="593"/>
      <c r="DQ9" s="600">
        <v>1685504</v>
      </c>
      <c r="DR9" s="592"/>
      <c r="DS9" s="592"/>
      <c r="DT9" s="592"/>
      <c r="DU9" s="592"/>
      <c r="DV9" s="592"/>
      <c r="DW9" s="592"/>
      <c r="DX9" s="592"/>
      <c r="DY9" s="592"/>
      <c r="DZ9" s="592"/>
      <c r="EA9" s="592"/>
      <c r="EB9" s="592"/>
      <c r="EC9" s="601"/>
    </row>
    <row r="10" spans="2:143" ht="11.25" customHeight="1">
      <c r="B10" s="588" t="s">
        <v>225</v>
      </c>
      <c r="C10" s="589"/>
      <c r="D10" s="589"/>
      <c r="E10" s="589"/>
      <c r="F10" s="589"/>
      <c r="G10" s="589"/>
      <c r="H10" s="589"/>
      <c r="I10" s="589"/>
      <c r="J10" s="589"/>
      <c r="K10" s="589"/>
      <c r="L10" s="589"/>
      <c r="M10" s="589"/>
      <c r="N10" s="589"/>
      <c r="O10" s="589"/>
      <c r="P10" s="589"/>
      <c r="Q10" s="590"/>
      <c r="R10" s="591">
        <v>481541</v>
      </c>
      <c r="S10" s="592"/>
      <c r="T10" s="592"/>
      <c r="U10" s="592"/>
      <c r="V10" s="592"/>
      <c r="W10" s="592"/>
      <c r="X10" s="592"/>
      <c r="Y10" s="593"/>
      <c r="Z10" s="594">
        <v>1.5</v>
      </c>
      <c r="AA10" s="594"/>
      <c r="AB10" s="594"/>
      <c r="AC10" s="594"/>
      <c r="AD10" s="595">
        <v>481541</v>
      </c>
      <c r="AE10" s="595"/>
      <c r="AF10" s="595"/>
      <c r="AG10" s="595"/>
      <c r="AH10" s="595"/>
      <c r="AI10" s="595"/>
      <c r="AJ10" s="595"/>
      <c r="AK10" s="595"/>
      <c r="AL10" s="596">
        <v>3</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95656</v>
      </c>
      <c r="BH10" s="592"/>
      <c r="BI10" s="592"/>
      <c r="BJ10" s="592"/>
      <c r="BK10" s="592"/>
      <c r="BL10" s="592"/>
      <c r="BM10" s="592"/>
      <c r="BN10" s="593"/>
      <c r="BO10" s="594">
        <v>2.4</v>
      </c>
      <c r="BP10" s="594"/>
      <c r="BQ10" s="594"/>
      <c r="BR10" s="594"/>
      <c r="BS10" s="600" t="s">
        <v>112</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v>132156</v>
      </c>
      <c r="CS10" s="592"/>
      <c r="CT10" s="592"/>
      <c r="CU10" s="592"/>
      <c r="CV10" s="592"/>
      <c r="CW10" s="592"/>
      <c r="CX10" s="592"/>
      <c r="CY10" s="593"/>
      <c r="CZ10" s="594">
        <v>0.4</v>
      </c>
      <c r="DA10" s="594"/>
      <c r="DB10" s="594"/>
      <c r="DC10" s="594"/>
      <c r="DD10" s="600">
        <v>1643</v>
      </c>
      <c r="DE10" s="592"/>
      <c r="DF10" s="592"/>
      <c r="DG10" s="592"/>
      <c r="DH10" s="592"/>
      <c r="DI10" s="592"/>
      <c r="DJ10" s="592"/>
      <c r="DK10" s="592"/>
      <c r="DL10" s="592"/>
      <c r="DM10" s="592"/>
      <c r="DN10" s="592"/>
      <c r="DO10" s="592"/>
      <c r="DP10" s="593"/>
      <c r="DQ10" s="600">
        <v>33674</v>
      </c>
      <c r="DR10" s="592"/>
      <c r="DS10" s="592"/>
      <c r="DT10" s="592"/>
      <c r="DU10" s="592"/>
      <c r="DV10" s="592"/>
      <c r="DW10" s="592"/>
      <c r="DX10" s="592"/>
      <c r="DY10" s="592"/>
      <c r="DZ10" s="592"/>
      <c r="EA10" s="592"/>
      <c r="EB10" s="592"/>
      <c r="EC10" s="601"/>
    </row>
    <row r="11" spans="2:143" ht="11.25" customHeight="1">
      <c r="B11" s="588" t="s">
        <v>228</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103955</v>
      </c>
      <c r="BH11" s="592"/>
      <c r="BI11" s="592"/>
      <c r="BJ11" s="592"/>
      <c r="BK11" s="592"/>
      <c r="BL11" s="592"/>
      <c r="BM11" s="592"/>
      <c r="BN11" s="593"/>
      <c r="BO11" s="594">
        <v>2.6</v>
      </c>
      <c r="BP11" s="594"/>
      <c r="BQ11" s="594"/>
      <c r="BR11" s="594"/>
      <c r="BS11" s="600" t="s">
        <v>112</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1244201</v>
      </c>
      <c r="CS11" s="592"/>
      <c r="CT11" s="592"/>
      <c r="CU11" s="592"/>
      <c r="CV11" s="592"/>
      <c r="CW11" s="592"/>
      <c r="CX11" s="592"/>
      <c r="CY11" s="593"/>
      <c r="CZ11" s="594">
        <v>4</v>
      </c>
      <c r="DA11" s="594"/>
      <c r="DB11" s="594"/>
      <c r="DC11" s="594"/>
      <c r="DD11" s="600">
        <v>389653</v>
      </c>
      <c r="DE11" s="592"/>
      <c r="DF11" s="592"/>
      <c r="DG11" s="592"/>
      <c r="DH11" s="592"/>
      <c r="DI11" s="592"/>
      <c r="DJ11" s="592"/>
      <c r="DK11" s="592"/>
      <c r="DL11" s="592"/>
      <c r="DM11" s="592"/>
      <c r="DN11" s="592"/>
      <c r="DO11" s="592"/>
      <c r="DP11" s="593"/>
      <c r="DQ11" s="600">
        <v>589405</v>
      </c>
      <c r="DR11" s="592"/>
      <c r="DS11" s="592"/>
      <c r="DT11" s="592"/>
      <c r="DU11" s="592"/>
      <c r="DV11" s="592"/>
      <c r="DW11" s="592"/>
      <c r="DX11" s="592"/>
      <c r="DY11" s="592"/>
      <c r="DZ11" s="592"/>
      <c r="EA11" s="592"/>
      <c r="EB11" s="592"/>
      <c r="EC11" s="601"/>
    </row>
    <row r="12" spans="2:143" ht="11.25" customHeight="1">
      <c r="B12" s="588" t="s">
        <v>231</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2049027</v>
      </c>
      <c r="BH12" s="592"/>
      <c r="BI12" s="592"/>
      <c r="BJ12" s="592"/>
      <c r="BK12" s="592"/>
      <c r="BL12" s="592"/>
      <c r="BM12" s="592"/>
      <c r="BN12" s="593"/>
      <c r="BO12" s="594">
        <v>50.6</v>
      </c>
      <c r="BP12" s="594"/>
      <c r="BQ12" s="594"/>
      <c r="BR12" s="594"/>
      <c r="BS12" s="600" t="s">
        <v>112</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1353746</v>
      </c>
      <c r="CS12" s="592"/>
      <c r="CT12" s="592"/>
      <c r="CU12" s="592"/>
      <c r="CV12" s="592"/>
      <c r="CW12" s="592"/>
      <c r="CX12" s="592"/>
      <c r="CY12" s="593"/>
      <c r="CZ12" s="594">
        <v>4.4000000000000004</v>
      </c>
      <c r="DA12" s="594"/>
      <c r="DB12" s="594"/>
      <c r="DC12" s="594"/>
      <c r="DD12" s="600">
        <v>325531</v>
      </c>
      <c r="DE12" s="592"/>
      <c r="DF12" s="592"/>
      <c r="DG12" s="592"/>
      <c r="DH12" s="592"/>
      <c r="DI12" s="592"/>
      <c r="DJ12" s="592"/>
      <c r="DK12" s="592"/>
      <c r="DL12" s="592"/>
      <c r="DM12" s="592"/>
      <c r="DN12" s="592"/>
      <c r="DO12" s="592"/>
      <c r="DP12" s="593"/>
      <c r="DQ12" s="600">
        <v>547852</v>
      </c>
      <c r="DR12" s="592"/>
      <c r="DS12" s="592"/>
      <c r="DT12" s="592"/>
      <c r="DU12" s="592"/>
      <c r="DV12" s="592"/>
      <c r="DW12" s="592"/>
      <c r="DX12" s="592"/>
      <c r="DY12" s="592"/>
      <c r="DZ12" s="592"/>
      <c r="EA12" s="592"/>
      <c r="EB12" s="592"/>
      <c r="EC12" s="601"/>
    </row>
    <row r="13" spans="2:143" ht="11.25" customHeight="1">
      <c r="B13" s="588" t="s">
        <v>234</v>
      </c>
      <c r="C13" s="589"/>
      <c r="D13" s="589"/>
      <c r="E13" s="589"/>
      <c r="F13" s="589"/>
      <c r="G13" s="589"/>
      <c r="H13" s="589"/>
      <c r="I13" s="589"/>
      <c r="J13" s="589"/>
      <c r="K13" s="589"/>
      <c r="L13" s="589"/>
      <c r="M13" s="589"/>
      <c r="N13" s="589"/>
      <c r="O13" s="589"/>
      <c r="P13" s="589"/>
      <c r="Q13" s="590"/>
      <c r="R13" s="591">
        <v>57249</v>
      </c>
      <c r="S13" s="592"/>
      <c r="T13" s="592"/>
      <c r="U13" s="592"/>
      <c r="V13" s="592"/>
      <c r="W13" s="592"/>
      <c r="X13" s="592"/>
      <c r="Y13" s="593"/>
      <c r="Z13" s="594">
        <v>0.2</v>
      </c>
      <c r="AA13" s="594"/>
      <c r="AB13" s="594"/>
      <c r="AC13" s="594"/>
      <c r="AD13" s="595">
        <v>57249</v>
      </c>
      <c r="AE13" s="595"/>
      <c r="AF13" s="595"/>
      <c r="AG13" s="595"/>
      <c r="AH13" s="595"/>
      <c r="AI13" s="595"/>
      <c r="AJ13" s="595"/>
      <c r="AK13" s="595"/>
      <c r="AL13" s="596">
        <v>0.4</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2005431</v>
      </c>
      <c r="BH13" s="592"/>
      <c r="BI13" s="592"/>
      <c r="BJ13" s="592"/>
      <c r="BK13" s="592"/>
      <c r="BL13" s="592"/>
      <c r="BM13" s="592"/>
      <c r="BN13" s="593"/>
      <c r="BO13" s="594">
        <v>49.6</v>
      </c>
      <c r="BP13" s="594"/>
      <c r="BQ13" s="594"/>
      <c r="BR13" s="594"/>
      <c r="BS13" s="600" t="s">
        <v>112</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3357191</v>
      </c>
      <c r="CS13" s="592"/>
      <c r="CT13" s="592"/>
      <c r="CU13" s="592"/>
      <c r="CV13" s="592"/>
      <c r="CW13" s="592"/>
      <c r="CX13" s="592"/>
      <c r="CY13" s="593"/>
      <c r="CZ13" s="594">
        <v>10.8</v>
      </c>
      <c r="DA13" s="594"/>
      <c r="DB13" s="594"/>
      <c r="DC13" s="594"/>
      <c r="DD13" s="600">
        <v>1125517</v>
      </c>
      <c r="DE13" s="592"/>
      <c r="DF13" s="592"/>
      <c r="DG13" s="592"/>
      <c r="DH13" s="592"/>
      <c r="DI13" s="592"/>
      <c r="DJ13" s="592"/>
      <c r="DK13" s="592"/>
      <c r="DL13" s="592"/>
      <c r="DM13" s="592"/>
      <c r="DN13" s="592"/>
      <c r="DO13" s="592"/>
      <c r="DP13" s="593"/>
      <c r="DQ13" s="600">
        <v>2502470</v>
      </c>
      <c r="DR13" s="592"/>
      <c r="DS13" s="592"/>
      <c r="DT13" s="592"/>
      <c r="DU13" s="592"/>
      <c r="DV13" s="592"/>
      <c r="DW13" s="592"/>
      <c r="DX13" s="592"/>
      <c r="DY13" s="592"/>
      <c r="DZ13" s="592"/>
      <c r="EA13" s="592"/>
      <c r="EB13" s="592"/>
      <c r="EC13" s="601"/>
    </row>
    <row r="14" spans="2:143" ht="11.25" customHeight="1">
      <c r="B14" s="588" t="s">
        <v>237</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117274</v>
      </c>
      <c r="BH14" s="592"/>
      <c r="BI14" s="592"/>
      <c r="BJ14" s="592"/>
      <c r="BK14" s="592"/>
      <c r="BL14" s="592"/>
      <c r="BM14" s="592"/>
      <c r="BN14" s="593"/>
      <c r="BO14" s="594">
        <v>2.9</v>
      </c>
      <c r="BP14" s="594"/>
      <c r="BQ14" s="594"/>
      <c r="BR14" s="594"/>
      <c r="BS14" s="600" t="s">
        <v>112</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1252701</v>
      </c>
      <c r="CS14" s="592"/>
      <c r="CT14" s="592"/>
      <c r="CU14" s="592"/>
      <c r="CV14" s="592"/>
      <c r="CW14" s="592"/>
      <c r="CX14" s="592"/>
      <c r="CY14" s="593"/>
      <c r="CZ14" s="594">
        <v>4</v>
      </c>
      <c r="DA14" s="594"/>
      <c r="DB14" s="594"/>
      <c r="DC14" s="594"/>
      <c r="DD14" s="600">
        <v>167734</v>
      </c>
      <c r="DE14" s="592"/>
      <c r="DF14" s="592"/>
      <c r="DG14" s="592"/>
      <c r="DH14" s="592"/>
      <c r="DI14" s="592"/>
      <c r="DJ14" s="592"/>
      <c r="DK14" s="592"/>
      <c r="DL14" s="592"/>
      <c r="DM14" s="592"/>
      <c r="DN14" s="592"/>
      <c r="DO14" s="592"/>
      <c r="DP14" s="593"/>
      <c r="DQ14" s="600">
        <v>1197755</v>
      </c>
      <c r="DR14" s="592"/>
      <c r="DS14" s="592"/>
      <c r="DT14" s="592"/>
      <c r="DU14" s="592"/>
      <c r="DV14" s="592"/>
      <c r="DW14" s="592"/>
      <c r="DX14" s="592"/>
      <c r="DY14" s="592"/>
      <c r="DZ14" s="592"/>
      <c r="EA14" s="592"/>
      <c r="EB14" s="592"/>
      <c r="EC14" s="601"/>
    </row>
    <row r="15" spans="2:143" ht="11.25" customHeight="1">
      <c r="B15" s="588" t="s">
        <v>240</v>
      </c>
      <c r="C15" s="589"/>
      <c r="D15" s="589"/>
      <c r="E15" s="589"/>
      <c r="F15" s="589"/>
      <c r="G15" s="589"/>
      <c r="H15" s="589"/>
      <c r="I15" s="589"/>
      <c r="J15" s="589"/>
      <c r="K15" s="589"/>
      <c r="L15" s="589"/>
      <c r="M15" s="589"/>
      <c r="N15" s="589"/>
      <c r="O15" s="589"/>
      <c r="P15" s="589"/>
      <c r="Q15" s="590"/>
      <c r="R15" s="591">
        <v>11249</v>
      </c>
      <c r="S15" s="592"/>
      <c r="T15" s="592"/>
      <c r="U15" s="592"/>
      <c r="V15" s="592"/>
      <c r="W15" s="592"/>
      <c r="X15" s="592"/>
      <c r="Y15" s="593"/>
      <c r="Z15" s="594">
        <v>0</v>
      </c>
      <c r="AA15" s="594"/>
      <c r="AB15" s="594"/>
      <c r="AC15" s="594"/>
      <c r="AD15" s="595">
        <v>11249</v>
      </c>
      <c r="AE15" s="595"/>
      <c r="AF15" s="595"/>
      <c r="AG15" s="595"/>
      <c r="AH15" s="595"/>
      <c r="AI15" s="595"/>
      <c r="AJ15" s="595"/>
      <c r="AK15" s="595"/>
      <c r="AL15" s="596">
        <v>0.1</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340987</v>
      </c>
      <c r="BH15" s="592"/>
      <c r="BI15" s="592"/>
      <c r="BJ15" s="592"/>
      <c r="BK15" s="592"/>
      <c r="BL15" s="592"/>
      <c r="BM15" s="592"/>
      <c r="BN15" s="593"/>
      <c r="BO15" s="594">
        <v>8.4</v>
      </c>
      <c r="BP15" s="594"/>
      <c r="BQ15" s="594"/>
      <c r="BR15" s="594"/>
      <c r="BS15" s="600" t="s">
        <v>112</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3653029</v>
      </c>
      <c r="CS15" s="592"/>
      <c r="CT15" s="592"/>
      <c r="CU15" s="592"/>
      <c r="CV15" s="592"/>
      <c r="CW15" s="592"/>
      <c r="CX15" s="592"/>
      <c r="CY15" s="593"/>
      <c r="CZ15" s="594">
        <v>11.8</v>
      </c>
      <c r="DA15" s="594"/>
      <c r="DB15" s="594"/>
      <c r="DC15" s="594"/>
      <c r="DD15" s="600">
        <v>1653360</v>
      </c>
      <c r="DE15" s="592"/>
      <c r="DF15" s="592"/>
      <c r="DG15" s="592"/>
      <c r="DH15" s="592"/>
      <c r="DI15" s="592"/>
      <c r="DJ15" s="592"/>
      <c r="DK15" s="592"/>
      <c r="DL15" s="592"/>
      <c r="DM15" s="592"/>
      <c r="DN15" s="592"/>
      <c r="DO15" s="592"/>
      <c r="DP15" s="593"/>
      <c r="DQ15" s="600">
        <v>2216601</v>
      </c>
      <c r="DR15" s="592"/>
      <c r="DS15" s="592"/>
      <c r="DT15" s="592"/>
      <c r="DU15" s="592"/>
      <c r="DV15" s="592"/>
      <c r="DW15" s="592"/>
      <c r="DX15" s="592"/>
      <c r="DY15" s="592"/>
      <c r="DZ15" s="592"/>
      <c r="EA15" s="592"/>
      <c r="EB15" s="592"/>
      <c r="EC15" s="601"/>
    </row>
    <row r="16" spans="2:143" ht="11.25" customHeight="1">
      <c r="B16" s="588" t="s">
        <v>243</v>
      </c>
      <c r="C16" s="589"/>
      <c r="D16" s="589"/>
      <c r="E16" s="589"/>
      <c r="F16" s="589"/>
      <c r="G16" s="589"/>
      <c r="H16" s="589"/>
      <c r="I16" s="589"/>
      <c r="J16" s="589"/>
      <c r="K16" s="589"/>
      <c r="L16" s="589"/>
      <c r="M16" s="589"/>
      <c r="N16" s="589"/>
      <c r="O16" s="589"/>
      <c r="P16" s="589"/>
      <c r="Q16" s="590"/>
      <c r="R16" s="591">
        <v>12772446</v>
      </c>
      <c r="S16" s="592"/>
      <c r="T16" s="592"/>
      <c r="U16" s="592"/>
      <c r="V16" s="592"/>
      <c r="W16" s="592"/>
      <c r="X16" s="592"/>
      <c r="Y16" s="593"/>
      <c r="Z16" s="594">
        <v>40.5</v>
      </c>
      <c r="AA16" s="594"/>
      <c r="AB16" s="594"/>
      <c r="AC16" s="594"/>
      <c r="AD16" s="595">
        <v>11371422</v>
      </c>
      <c r="AE16" s="595"/>
      <c r="AF16" s="595"/>
      <c r="AG16" s="595"/>
      <c r="AH16" s="595"/>
      <c r="AI16" s="595"/>
      <c r="AJ16" s="595"/>
      <c r="AK16" s="595"/>
      <c r="AL16" s="596">
        <v>69.8</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v>25331</v>
      </c>
      <c r="CS16" s="592"/>
      <c r="CT16" s="592"/>
      <c r="CU16" s="592"/>
      <c r="CV16" s="592"/>
      <c r="CW16" s="592"/>
      <c r="CX16" s="592"/>
      <c r="CY16" s="593"/>
      <c r="CZ16" s="594">
        <v>0.1</v>
      </c>
      <c r="DA16" s="594"/>
      <c r="DB16" s="594"/>
      <c r="DC16" s="594"/>
      <c r="DD16" s="600" t="s">
        <v>112</v>
      </c>
      <c r="DE16" s="592"/>
      <c r="DF16" s="592"/>
      <c r="DG16" s="592"/>
      <c r="DH16" s="592"/>
      <c r="DI16" s="592"/>
      <c r="DJ16" s="592"/>
      <c r="DK16" s="592"/>
      <c r="DL16" s="592"/>
      <c r="DM16" s="592"/>
      <c r="DN16" s="592"/>
      <c r="DO16" s="592"/>
      <c r="DP16" s="593"/>
      <c r="DQ16" s="600">
        <v>10521</v>
      </c>
      <c r="DR16" s="592"/>
      <c r="DS16" s="592"/>
      <c r="DT16" s="592"/>
      <c r="DU16" s="592"/>
      <c r="DV16" s="592"/>
      <c r="DW16" s="592"/>
      <c r="DX16" s="592"/>
      <c r="DY16" s="592"/>
      <c r="DZ16" s="592"/>
      <c r="EA16" s="592"/>
      <c r="EB16" s="592"/>
      <c r="EC16" s="601"/>
    </row>
    <row r="17" spans="2:133" ht="11.25" customHeight="1">
      <c r="B17" s="588" t="s">
        <v>246</v>
      </c>
      <c r="C17" s="589"/>
      <c r="D17" s="589"/>
      <c r="E17" s="589"/>
      <c r="F17" s="589"/>
      <c r="G17" s="589"/>
      <c r="H17" s="589"/>
      <c r="I17" s="589"/>
      <c r="J17" s="589"/>
      <c r="K17" s="589"/>
      <c r="L17" s="589"/>
      <c r="M17" s="589"/>
      <c r="N17" s="589"/>
      <c r="O17" s="589"/>
      <c r="P17" s="589"/>
      <c r="Q17" s="590"/>
      <c r="R17" s="591">
        <v>11371422</v>
      </c>
      <c r="S17" s="592"/>
      <c r="T17" s="592"/>
      <c r="U17" s="592"/>
      <c r="V17" s="592"/>
      <c r="W17" s="592"/>
      <c r="X17" s="592"/>
      <c r="Y17" s="593"/>
      <c r="Z17" s="594">
        <v>36.1</v>
      </c>
      <c r="AA17" s="594"/>
      <c r="AB17" s="594"/>
      <c r="AC17" s="594"/>
      <c r="AD17" s="595">
        <v>11371422</v>
      </c>
      <c r="AE17" s="595"/>
      <c r="AF17" s="595"/>
      <c r="AG17" s="595"/>
      <c r="AH17" s="595"/>
      <c r="AI17" s="595"/>
      <c r="AJ17" s="595"/>
      <c r="AK17" s="595"/>
      <c r="AL17" s="596">
        <v>69.8</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3244180</v>
      </c>
      <c r="CS17" s="592"/>
      <c r="CT17" s="592"/>
      <c r="CU17" s="592"/>
      <c r="CV17" s="592"/>
      <c r="CW17" s="592"/>
      <c r="CX17" s="592"/>
      <c r="CY17" s="593"/>
      <c r="CZ17" s="594">
        <v>10.4</v>
      </c>
      <c r="DA17" s="594"/>
      <c r="DB17" s="594"/>
      <c r="DC17" s="594"/>
      <c r="DD17" s="600" t="s">
        <v>112</v>
      </c>
      <c r="DE17" s="592"/>
      <c r="DF17" s="592"/>
      <c r="DG17" s="592"/>
      <c r="DH17" s="592"/>
      <c r="DI17" s="592"/>
      <c r="DJ17" s="592"/>
      <c r="DK17" s="592"/>
      <c r="DL17" s="592"/>
      <c r="DM17" s="592"/>
      <c r="DN17" s="592"/>
      <c r="DO17" s="592"/>
      <c r="DP17" s="593"/>
      <c r="DQ17" s="600">
        <v>3161857</v>
      </c>
      <c r="DR17" s="592"/>
      <c r="DS17" s="592"/>
      <c r="DT17" s="592"/>
      <c r="DU17" s="592"/>
      <c r="DV17" s="592"/>
      <c r="DW17" s="592"/>
      <c r="DX17" s="592"/>
      <c r="DY17" s="592"/>
      <c r="DZ17" s="592"/>
      <c r="EA17" s="592"/>
      <c r="EB17" s="592"/>
      <c r="EC17" s="601"/>
    </row>
    <row r="18" spans="2:133" ht="11.25" customHeight="1">
      <c r="B18" s="588" t="s">
        <v>249</v>
      </c>
      <c r="C18" s="589"/>
      <c r="D18" s="589"/>
      <c r="E18" s="589"/>
      <c r="F18" s="589"/>
      <c r="G18" s="589"/>
      <c r="H18" s="589"/>
      <c r="I18" s="589"/>
      <c r="J18" s="589"/>
      <c r="K18" s="589"/>
      <c r="L18" s="589"/>
      <c r="M18" s="589"/>
      <c r="N18" s="589"/>
      <c r="O18" s="589"/>
      <c r="P18" s="589"/>
      <c r="Q18" s="590"/>
      <c r="R18" s="591">
        <v>1401009</v>
      </c>
      <c r="S18" s="592"/>
      <c r="T18" s="592"/>
      <c r="U18" s="592"/>
      <c r="V18" s="592"/>
      <c r="W18" s="592"/>
      <c r="X18" s="592"/>
      <c r="Y18" s="593"/>
      <c r="Z18" s="594">
        <v>4.4000000000000004</v>
      </c>
      <c r="AA18" s="594"/>
      <c r="AB18" s="594"/>
      <c r="AC18" s="594"/>
      <c r="AD18" s="595" t="s">
        <v>112</v>
      </c>
      <c r="AE18" s="595"/>
      <c r="AF18" s="595"/>
      <c r="AG18" s="595"/>
      <c r="AH18" s="595"/>
      <c r="AI18" s="595"/>
      <c r="AJ18" s="595"/>
      <c r="AK18" s="595"/>
      <c r="AL18" s="596" t="s">
        <v>112</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252</v>
      </c>
      <c r="C19" s="589"/>
      <c r="D19" s="589"/>
      <c r="E19" s="589"/>
      <c r="F19" s="589"/>
      <c r="G19" s="589"/>
      <c r="H19" s="589"/>
      <c r="I19" s="589"/>
      <c r="J19" s="589"/>
      <c r="K19" s="589"/>
      <c r="L19" s="589"/>
      <c r="M19" s="589"/>
      <c r="N19" s="589"/>
      <c r="O19" s="589"/>
      <c r="P19" s="589"/>
      <c r="Q19" s="590"/>
      <c r="R19" s="591">
        <v>15</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v>34384</v>
      </c>
      <c r="BH19" s="592"/>
      <c r="BI19" s="592"/>
      <c r="BJ19" s="592"/>
      <c r="BK19" s="592"/>
      <c r="BL19" s="592"/>
      <c r="BM19" s="592"/>
      <c r="BN19" s="593"/>
      <c r="BO19" s="594">
        <v>0.8</v>
      </c>
      <c r="BP19" s="594"/>
      <c r="BQ19" s="594"/>
      <c r="BR19" s="594"/>
      <c r="BS19" s="600" t="s">
        <v>112</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255</v>
      </c>
      <c r="C20" s="589"/>
      <c r="D20" s="589"/>
      <c r="E20" s="589"/>
      <c r="F20" s="589"/>
      <c r="G20" s="589"/>
      <c r="H20" s="589"/>
      <c r="I20" s="589"/>
      <c r="J20" s="589"/>
      <c r="K20" s="589"/>
      <c r="L20" s="589"/>
      <c r="M20" s="589"/>
      <c r="N20" s="589"/>
      <c r="O20" s="589"/>
      <c r="P20" s="589"/>
      <c r="Q20" s="590"/>
      <c r="R20" s="591">
        <v>17677377</v>
      </c>
      <c r="S20" s="592"/>
      <c r="T20" s="592"/>
      <c r="U20" s="592"/>
      <c r="V20" s="592"/>
      <c r="W20" s="592"/>
      <c r="X20" s="592"/>
      <c r="Y20" s="593"/>
      <c r="Z20" s="594">
        <v>56.1</v>
      </c>
      <c r="AA20" s="594"/>
      <c r="AB20" s="594"/>
      <c r="AC20" s="594"/>
      <c r="AD20" s="595">
        <v>16276353</v>
      </c>
      <c r="AE20" s="595"/>
      <c r="AF20" s="595"/>
      <c r="AG20" s="595"/>
      <c r="AH20" s="595"/>
      <c r="AI20" s="595"/>
      <c r="AJ20" s="595"/>
      <c r="AK20" s="595"/>
      <c r="AL20" s="596">
        <v>99.9</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v>34384</v>
      </c>
      <c r="BH20" s="592"/>
      <c r="BI20" s="592"/>
      <c r="BJ20" s="592"/>
      <c r="BK20" s="592"/>
      <c r="BL20" s="592"/>
      <c r="BM20" s="592"/>
      <c r="BN20" s="593"/>
      <c r="BO20" s="594">
        <v>0.8</v>
      </c>
      <c r="BP20" s="594"/>
      <c r="BQ20" s="594"/>
      <c r="BR20" s="594"/>
      <c r="BS20" s="600" t="s">
        <v>112</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31047163</v>
      </c>
      <c r="CS20" s="592"/>
      <c r="CT20" s="592"/>
      <c r="CU20" s="592"/>
      <c r="CV20" s="592"/>
      <c r="CW20" s="592"/>
      <c r="CX20" s="592"/>
      <c r="CY20" s="593"/>
      <c r="CZ20" s="594">
        <v>100</v>
      </c>
      <c r="DA20" s="594"/>
      <c r="DB20" s="594"/>
      <c r="DC20" s="594"/>
      <c r="DD20" s="600">
        <v>7276012</v>
      </c>
      <c r="DE20" s="592"/>
      <c r="DF20" s="592"/>
      <c r="DG20" s="592"/>
      <c r="DH20" s="592"/>
      <c r="DI20" s="592"/>
      <c r="DJ20" s="592"/>
      <c r="DK20" s="592"/>
      <c r="DL20" s="592"/>
      <c r="DM20" s="592"/>
      <c r="DN20" s="592"/>
      <c r="DO20" s="592"/>
      <c r="DP20" s="593"/>
      <c r="DQ20" s="600">
        <v>19351618</v>
      </c>
      <c r="DR20" s="592"/>
      <c r="DS20" s="592"/>
      <c r="DT20" s="592"/>
      <c r="DU20" s="592"/>
      <c r="DV20" s="592"/>
      <c r="DW20" s="592"/>
      <c r="DX20" s="592"/>
      <c r="DY20" s="592"/>
      <c r="DZ20" s="592"/>
      <c r="EA20" s="592"/>
      <c r="EB20" s="592"/>
      <c r="EC20" s="601"/>
    </row>
    <row r="21" spans="2:133" ht="11.25" customHeight="1">
      <c r="B21" s="588" t="s">
        <v>258</v>
      </c>
      <c r="C21" s="589"/>
      <c r="D21" s="589"/>
      <c r="E21" s="589"/>
      <c r="F21" s="589"/>
      <c r="G21" s="589"/>
      <c r="H21" s="589"/>
      <c r="I21" s="589"/>
      <c r="J21" s="589"/>
      <c r="K21" s="589"/>
      <c r="L21" s="589"/>
      <c r="M21" s="589"/>
      <c r="N21" s="589"/>
      <c r="O21" s="589"/>
      <c r="P21" s="589"/>
      <c r="Q21" s="590"/>
      <c r="R21" s="591">
        <v>6877</v>
      </c>
      <c r="S21" s="592"/>
      <c r="T21" s="592"/>
      <c r="U21" s="592"/>
      <c r="V21" s="592"/>
      <c r="W21" s="592"/>
      <c r="X21" s="592"/>
      <c r="Y21" s="593"/>
      <c r="Z21" s="594">
        <v>0</v>
      </c>
      <c r="AA21" s="594"/>
      <c r="AB21" s="594"/>
      <c r="AC21" s="594"/>
      <c r="AD21" s="595">
        <v>6877</v>
      </c>
      <c r="AE21" s="595"/>
      <c r="AF21" s="595"/>
      <c r="AG21" s="595"/>
      <c r="AH21" s="595"/>
      <c r="AI21" s="595"/>
      <c r="AJ21" s="595"/>
      <c r="AK21" s="595"/>
      <c r="AL21" s="596">
        <v>0</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v>34384</v>
      </c>
      <c r="BH21" s="592"/>
      <c r="BI21" s="592"/>
      <c r="BJ21" s="592"/>
      <c r="BK21" s="592"/>
      <c r="BL21" s="592"/>
      <c r="BM21" s="592"/>
      <c r="BN21" s="593"/>
      <c r="BO21" s="594">
        <v>0.8</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260</v>
      </c>
      <c r="C22" s="589"/>
      <c r="D22" s="589"/>
      <c r="E22" s="589"/>
      <c r="F22" s="589"/>
      <c r="G22" s="589"/>
      <c r="H22" s="589"/>
      <c r="I22" s="589"/>
      <c r="J22" s="589"/>
      <c r="K22" s="589"/>
      <c r="L22" s="589"/>
      <c r="M22" s="589"/>
      <c r="N22" s="589"/>
      <c r="O22" s="589"/>
      <c r="P22" s="589"/>
      <c r="Q22" s="590"/>
      <c r="R22" s="591">
        <v>372676</v>
      </c>
      <c r="S22" s="592"/>
      <c r="T22" s="592"/>
      <c r="U22" s="592"/>
      <c r="V22" s="592"/>
      <c r="W22" s="592"/>
      <c r="X22" s="592"/>
      <c r="Y22" s="593"/>
      <c r="Z22" s="594">
        <v>1.2</v>
      </c>
      <c r="AA22" s="594"/>
      <c r="AB22" s="594"/>
      <c r="AC22" s="594"/>
      <c r="AD22" s="595" t="s">
        <v>112</v>
      </c>
      <c r="AE22" s="595"/>
      <c r="AF22" s="595"/>
      <c r="AG22" s="595"/>
      <c r="AH22" s="595"/>
      <c r="AI22" s="595"/>
      <c r="AJ22" s="595"/>
      <c r="AK22" s="595"/>
      <c r="AL22" s="596" t="s">
        <v>112</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263</v>
      </c>
      <c r="C23" s="589"/>
      <c r="D23" s="589"/>
      <c r="E23" s="589"/>
      <c r="F23" s="589"/>
      <c r="G23" s="589"/>
      <c r="H23" s="589"/>
      <c r="I23" s="589"/>
      <c r="J23" s="589"/>
      <c r="K23" s="589"/>
      <c r="L23" s="589"/>
      <c r="M23" s="589"/>
      <c r="N23" s="589"/>
      <c r="O23" s="589"/>
      <c r="P23" s="589"/>
      <c r="Q23" s="590"/>
      <c r="R23" s="591">
        <v>272914</v>
      </c>
      <c r="S23" s="592"/>
      <c r="T23" s="592"/>
      <c r="U23" s="592"/>
      <c r="V23" s="592"/>
      <c r="W23" s="592"/>
      <c r="X23" s="592"/>
      <c r="Y23" s="593"/>
      <c r="Z23" s="594">
        <v>0.9</v>
      </c>
      <c r="AA23" s="594"/>
      <c r="AB23" s="594"/>
      <c r="AC23" s="594"/>
      <c r="AD23" s="595" t="s">
        <v>112</v>
      </c>
      <c r="AE23" s="595"/>
      <c r="AF23" s="595"/>
      <c r="AG23" s="595"/>
      <c r="AH23" s="595"/>
      <c r="AI23" s="595"/>
      <c r="AJ23" s="595"/>
      <c r="AK23" s="595"/>
      <c r="AL23" s="596" t="s">
        <v>112</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t="s">
        <v>112</v>
      </c>
      <c r="BH23" s="592"/>
      <c r="BI23" s="592"/>
      <c r="BJ23" s="592"/>
      <c r="BK23" s="592"/>
      <c r="BL23" s="592"/>
      <c r="BM23" s="592"/>
      <c r="BN23" s="593"/>
      <c r="BO23" s="594" t="s">
        <v>112</v>
      </c>
      <c r="BP23" s="594"/>
      <c r="BQ23" s="594"/>
      <c r="BR23" s="594"/>
      <c r="BS23" s="600" t="s">
        <v>112</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4" t="s">
        <v>268</v>
      </c>
      <c r="DM23" s="615"/>
      <c r="DN23" s="615"/>
      <c r="DO23" s="615"/>
      <c r="DP23" s="615"/>
      <c r="DQ23" s="615"/>
      <c r="DR23" s="615"/>
      <c r="DS23" s="615"/>
      <c r="DT23" s="615"/>
      <c r="DU23" s="615"/>
      <c r="DV23" s="616"/>
      <c r="DW23" s="573" t="s">
        <v>269</v>
      </c>
      <c r="DX23" s="574"/>
      <c r="DY23" s="574"/>
      <c r="DZ23" s="574"/>
      <c r="EA23" s="574"/>
      <c r="EB23" s="574"/>
      <c r="EC23" s="575"/>
    </row>
    <row r="24" spans="2:133" ht="11.25" customHeight="1">
      <c r="B24" s="588" t="s">
        <v>270</v>
      </c>
      <c r="C24" s="589"/>
      <c r="D24" s="589"/>
      <c r="E24" s="589"/>
      <c r="F24" s="589"/>
      <c r="G24" s="589"/>
      <c r="H24" s="589"/>
      <c r="I24" s="589"/>
      <c r="J24" s="589"/>
      <c r="K24" s="589"/>
      <c r="L24" s="589"/>
      <c r="M24" s="589"/>
      <c r="N24" s="589"/>
      <c r="O24" s="589"/>
      <c r="P24" s="589"/>
      <c r="Q24" s="590"/>
      <c r="R24" s="591">
        <v>86822</v>
      </c>
      <c r="S24" s="592"/>
      <c r="T24" s="592"/>
      <c r="U24" s="592"/>
      <c r="V24" s="592"/>
      <c r="W24" s="592"/>
      <c r="X24" s="592"/>
      <c r="Y24" s="593"/>
      <c r="Z24" s="594">
        <v>0.3</v>
      </c>
      <c r="AA24" s="594"/>
      <c r="AB24" s="594"/>
      <c r="AC24" s="594"/>
      <c r="AD24" s="595" t="s">
        <v>112</v>
      </c>
      <c r="AE24" s="595"/>
      <c r="AF24" s="595"/>
      <c r="AG24" s="595"/>
      <c r="AH24" s="595"/>
      <c r="AI24" s="595"/>
      <c r="AJ24" s="595"/>
      <c r="AK24" s="595"/>
      <c r="AL24" s="596" t="s">
        <v>112</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12030861</v>
      </c>
      <c r="CS24" s="581"/>
      <c r="CT24" s="581"/>
      <c r="CU24" s="581"/>
      <c r="CV24" s="581"/>
      <c r="CW24" s="581"/>
      <c r="CX24" s="581"/>
      <c r="CY24" s="582"/>
      <c r="CZ24" s="618">
        <v>38.799999999999997</v>
      </c>
      <c r="DA24" s="619"/>
      <c r="DB24" s="619"/>
      <c r="DC24" s="620"/>
      <c r="DD24" s="617">
        <v>8422523</v>
      </c>
      <c r="DE24" s="581"/>
      <c r="DF24" s="581"/>
      <c r="DG24" s="581"/>
      <c r="DH24" s="581"/>
      <c r="DI24" s="581"/>
      <c r="DJ24" s="581"/>
      <c r="DK24" s="582"/>
      <c r="DL24" s="617">
        <v>8380732</v>
      </c>
      <c r="DM24" s="581"/>
      <c r="DN24" s="581"/>
      <c r="DO24" s="581"/>
      <c r="DP24" s="581"/>
      <c r="DQ24" s="581"/>
      <c r="DR24" s="581"/>
      <c r="DS24" s="581"/>
      <c r="DT24" s="581"/>
      <c r="DU24" s="581"/>
      <c r="DV24" s="582"/>
      <c r="DW24" s="585">
        <v>48.3</v>
      </c>
      <c r="DX24" s="586"/>
      <c r="DY24" s="586"/>
      <c r="DZ24" s="586"/>
      <c r="EA24" s="586"/>
      <c r="EB24" s="586"/>
      <c r="EC24" s="587"/>
    </row>
    <row r="25" spans="2:133" ht="11.25" customHeight="1">
      <c r="B25" s="588" t="s">
        <v>273</v>
      </c>
      <c r="C25" s="589"/>
      <c r="D25" s="589"/>
      <c r="E25" s="589"/>
      <c r="F25" s="589"/>
      <c r="G25" s="589"/>
      <c r="H25" s="589"/>
      <c r="I25" s="589"/>
      <c r="J25" s="589"/>
      <c r="K25" s="589"/>
      <c r="L25" s="589"/>
      <c r="M25" s="589"/>
      <c r="N25" s="589"/>
      <c r="O25" s="589"/>
      <c r="P25" s="589"/>
      <c r="Q25" s="590"/>
      <c r="R25" s="591">
        <v>3793296</v>
      </c>
      <c r="S25" s="592"/>
      <c r="T25" s="592"/>
      <c r="U25" s="592"/>
      <c r="V25" s="592"/>
      <c r="W25" s="592"/>
      <c r="X25" s="592"/>
      <c r="Y25" s="593"/>
      <c r="Z25" s="594">
        <v>12</v>
      </c>
      <c r="AA25" s="594"/>
      <c r="AB25" s="594"/>
      <c r="AC25" s="594"/>
      <c r="AD25" s="595" t="s">
        <v>112</v>
      </c>
      <c r="AE25" s="595"/>
      <c r="AF25" s="595"/>
      <c r="AG25" s="595"/>
      <c r="AH25" s="595"/>
      <c r="AI25" s="595"/>
      <c r="AJ25" s="595"/>
      <c r="AK25" s="595"/>
      <c r="AL25" s="596" t="s">
        <v>112</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4434808</v>
      </c>
      <c r="CS25" s="623"/>
      <c r="CT25" s="623"/>
      <c r="CU25" s="623"/>
      <c r="CV25" s="623"/>
      <c r="CW25" s="623"/>
      <c r="CX25" s="623"/>
      <c r="CY25" s="624"/>
      <c r="CZ25" s="625">
        <v>14.3</v>
      </c>
      <c r="DA25" s="626"/>
      <c r="DB25" s="626"/>
      <c r="DC25" s="627"/>
      <c r="DD25" s="600">
        <v>4011726</v>
      </c>
      <c r="DE25" s="623"/>
      <c r="DF25" s="623"/>
      <c r="DG25" s="623"/>
      <c r="DH25" s="623"/>
      <c r="DI25" s="623"/>
      <c r="DJ25" s="623"/>
      <c r="DK25" s="624"/>
      <c r="DL25" s="600">
        <v>3978625</v>
      </c>
      <c r="DM25" s="623"/>
      <c r="DN25" s="623"/>
      <c r="DO25" s="623"/>
      <c r="DP25" s="623"/>
      <c r="DQ25" s="623"/>
      <c r="DR25" s="623"/>
      <c r="DS25" s="623"/>
      <c r="DT25" s="623"/>
      <c r="DU25" s="623"/>
      <c r="DV25" s="624"/>
      <c r="DW25" s="596">
        <v>22.9</v>
      </c>
      <c r="DX25" s="621"/>
      <c r="DY25" s="621"/>
      <c r="DZ25" s="621"/>
      <c r="EA25" s="621"/>
      <c r="EB25" s="621"/>
      <c r="EC25" s="622"/>
    </row>
    <row r="26" spans="2:133" ht="11.25" customHeight="1">
      <c r="B26" s="628" t="s">
        <v>276</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277</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2543379</v>
      </c>
      <c r="CS26" s="592"/>
      <c r="CT26" s="592"/>
      <c r="CU26" s="592"/>
      <c r="CV26" s="592"/>
      <c r="CW26" s="592"/>
      <c r="CX26" s="592"/>
      <c r="CY26" s="593"/>
      <c r="CZ26" s="625">
        <v>8.1999999999999993</v>
      </c>
      <c r="DA26" s="626"/>
      <c r="DB26" s="626"/>
      <c r="DC26" s="627"/>
      <c r="DD26" s="600">
        <v>2298379</v>
      </c>
      <c r="DE26" s="592"/>
      <c r="DF26" s="592"/>
      <c r="DG26" s="592"/>
      <c r="DH26" s="592"/>
      <c r="DI26" s="592"/>
      <c r="DJ26" s="592"/>
      <c r="DK26" s="593"/>
      <c r="DL26" s="600" t="s">
        <v>209</v>
      </c>
      <c r="DM26" s="592"/>
      <c r="DN26" s="592"/>
      <c r="DO26" s="592"/>
      <c r="DP26" s="592"/>
      <c r="DQ26" s="592"/>
      <c r="DR26" s="592"/>
      <c r="DS26" s="592"/>
      <c r="DT26" s="592"/>
      <c r="DU26" s="592"/>
      <c r="DV26" s="593"/>
      <c r="DW26" s="596" t="s">
        <v>209</v>
      </c>
      <c r="DX26" s="621"/>
      <c r="DY26" s="621"/>
      <c r="DZ26" s="621"/>
      <c r="EA26" s="621"/>
      <c r="EB26" s="621"/>
      <c r="EC26" s="622"/>
    </row>
    <row r="27" spans="2:133" ht="11.25" customHeight="1">
      <c r="B27" s="588" t="s">
        <v>279</v>
      </c>
      <c r="C27" s="589"/>
      <c r="D27" s="589"/>
      <c r="E27" s="589"/>
      <c r="F27" s="589"/>
      <c r="G27" s="589"/>
      <c r="H27" s="589"/>
      <c r="I27" s="589"/>
      <c r="J27" s="589"/>
      <c r="K27" s="589"/>
      <c r="L27" s="589"/>
      <c r="M27" s="589"/>
      <c r="N27" s="589"/>
      <c r="O27" s="589"/>
      <c r="P27" s="589"/>
      <c r="Q27" s="590"/>
      <c r="R27" s="591">
        <v>2056709</v>
      </c>
      <c r="S27" s="592"/>
      <c r="T27" s="592"/>
      <c r="U27" s="592"/>
      <c r="V27" s="592"/>
      <c r="W27" s="592"/>
      <c r="X27" s="592"/>
      <c r="Y27" s="593"/>
      <c r="Z27" s="594">
        <v>6.5</v>
      </c>
      <c r="AA27" s="594"/>
      <c r="AB27" s="594"/>
      <c r="AC27" s="594"/>
      <c r="AD27" s="595" t="s">
        <v>112</v>
      </c>
      <c r="AE27" s="595"/>
      <c r="AF27" s="595"/>
      <c r="AG27" s="595"/>
      <c r="AH27" s="595"/>
      <c r="AI27" s="595"/>
      <c r="AJ27" s="595"/>
      <c r="AK27" s="595"/>
      <c r="AL27" s="596" t="s">
        <v>112</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4045972</v>
      </c>
      <c r="BH27" s="592"/>
      <c r="BI27" s="592"/>
      <c r="BJ27" s="592"/>
      <c r="BK27" s="592"/>
      <c r="BL27" s="592"/>
      <c r="BM27" s="592"/>
      <c r="BN27" s="593"/>
      <c r="BO27" s="594">
        <v>100</v>
      </c>
      <c r="BP27" s="594"/>
      <c r="BQ27" s="594"/>
      <c r="BR27" s="594"/>
      <c r="BS27" s="600" t="s">
        <v>112</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4351873</v>
      </c>
      <c r="CS27" s="623"/>
      <c r="CT27" s="623"/>
      <c r="CU27" s="623"/>
      <c r="CV27" s="623"/>
      <c r="CW27" s="623"/>
      <c r="CX27" s="623"/>
      <c r="CY27" s="624"/>
      <c r="CZ27" s="625">
        <v>14</v>
      </c>
      <c r="DA27" s="626"/>
      <c r="DB27" s="626"/>
      <c r="DC27" s="627"/>
      <c r="DD27" s="600">
        <v>1248940</v>
      </c>
      <c r="DE27" s="623"/>
      <c r="DF27" s="623"/>
      <c r="DG27" s="623"/>
      <c r="DH27" s="623"/>
      <c r="DI27" s="623"/>
      <c r="DJ27" s="623"/>
      <c r="DK27" s="624"/>
      <c r="DL27" s="600">
        <v>1240250</v>
      </c>
      <c r="DM27" s="623"/>
      <c r="DN27" s="623"/>
      <c r="DO27" s="623"/>
      <c r="DP27" s="623"/>
      <c r="DQ27" s="623"/>
      <c r="DR27" s="623"/>
      <c r="DS27" s="623"/>
      <c r="DT27" s="623"/>
      <c r="DU27" s="623"/>
      <c r="DV27" s="624"/>
      <c r="DW27" s="596">
        <v>7.1</v>
      </c>
      <c r="DX27" s="621"/>
      <c r="DY27" s="621"/>
      <c r="DZ27" s="621"/>
      <c r="EA27" s="621"/>
      <c r="EB27" s="621"/>
      <c r="EC27" s="622"/>
    </row>
    <row r="28" spans="2:133" ht="11.25" customHeight="1">
      <c r="B28" s="588" t="s">
        <v>282</v>
      </c>
      <c r="C28" s="589"/>
      <c r="D28" s="589"/>
      <c r="E28" s="589"/>
      <c r="F28" s="589"/>
      <c r="G28" s="589"/>
      <c r="H28" s="589"/>
      <c r="I28" s="589"/>
      <c r="J28" s="589"/>
      <c r="K28" s="589"/>
      <c r="L28" s="589"/>
      <c r="M28" s="589"/>
      <c r="N28" s="589"/>
      <c r="O28" s="589"/>
      <c r="P28" s="589"/>
      <c r="Q28" s="590"/>
      <c r="R28" s="591">
        <v>106238</v>
      </c>
      <c r="S28" s="592"/>
      <c r="T28" s="592"/>
      <c r="U28" s="592"/>
      <c r="V28" s="592"/>
      <c r="W28" s="592"/>
      <c r="X28" s="592"/>
      <c r="Y28" s="593"/>
      <c r="Z28" s="594">
        <v>0.3</v>
      </c>
      <c r="AA28" s="594"/>
      <c r="AB28" s="594"/>
      <c r="AC28" s="594"/>
      <c r="AD28" s="595">
        <v>10412</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3244180</v>
      </c>
      <c r="CS28" s="592"/>
      <c r="CT28" s="592"/>
      <c r="CU28" s="592"/>
      <c r="CV28" s="592"/>
      <c r="CW28" s="592"/>
      <c r="CX28" s="592"/>
      <c r="CY28" s="593"/>
      <c r="CZ28" s="625">
        <v>10.4</v>
      </c>
      <c r="DA28" s="626"/>
      <c r="DB28" s="626"/>
      <c r="DC28" s="627"/>
      <c r="DD28" s="600">
        <v>3161857</v>
      </c>
      <c r="DE28" s="592"/>
      <c r="DF28" s="592"/>
      <c r="DG28" s="592"/>
      <c r="DH28" s="592"/>
      <c r="DI28" s="592"/>
      <c r="DJ28" s="592"/>
      <c r="DK28" s="593"/>
      <c r="DL28" s="600">
        <v>3161857</v>
      </c>
      <c r="DM28" s="592"/>
      <c r="DN28" s="592"/>
      <c r="DO28" s="592"/>
      <c r="DP28" s="592"/>
      <c r="DQ28" s="592"/>
      <c r="DR28" s="592"/>
      <c r="DS28" s="592"/>
      <c r="DT28" s="592"/>
      <c r="DU28" s="592"/>
      <c r="DV28" s="593"/>
      <c r="DW28" s="596">
        <v>18.2</v>
      </c>
      <c r="DX28" s="621"/>
      <c r="DY28" s="621"/>
      <c r="DZ28" s="621"/>
      <c r="EA28" s="621"/>
      <c r="EB28" s="621"/>
      <c r="EC28" s="622"/>
    </row>
    <row r="29" spans="2:133" ht="11.25" customHeight="1">
      <c r="B29" s="588" t="s">
        <v>284</v>
      </c>
      <c r="C29" s="589"/>
      <c r="D29" s="589"/>
      <c r="E29" s="589"/>
      <c r="F29" s="589"/>
      <c r="G29" s="589"/>
      <c r="H29" s="589"/>
      <c r="I29" s="589"/>
      <c r="J29" s="589"/>
      <c r="K29" s="589"/>
      <c r="L29" s="589"/>
      <c r="M29" s="589"/>
      <c r="N29" s="589"/>
      <c r="O29" s="589"/>
      <c r="P29" s="589"/>
      <c r="Q29" s="590"/>
      <c r="R29" s="591">
        <v>5739</v>
      </c>
      <c r="S29" s="592"/>
      <c r="T29" s="592"/>
      <c r="U29" s="592"/>
      <c r="V29" s="592"/>
      <c r="W29" s="592"/>
      <c r="X29" s="592"/>
      <c r="Y29" s="593"/>
      <c r="Z29" s="594">
        <v>0</v>
      </c>
      <c r="AA29" s="594"/>
      <c r="AB29" s="594"/>
      <c r="AC29" s="594"/>
      <c r="AD29" s="595" t="s">
        <v>112</v>
      </c>
      <c r="AE29" s="595"/>
      <c r="AF29" s="595"/>
      <c r="AG29" s="595"/>
      <c r="AH29" s="595"/>
      <c r="AI29" s="595"/>
      <c r="AJ29" s="595"/>
      <c r="AK29" s="595"/>
      <c r="AL29" s="596" t="s">
        <v>112</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52" t="s">
        <v>287</v>
      </c>
      <c r="CE29" s="653"/>
      <c r="CF29" s="605" t="s">
        <v>288</v>
      </c>
      <c r="CG29" s="606"/>
      <c r="CH29" s="606"/>
      <c r="CI29" s="606"/>
      <c r="CJ29" s="606"/>
      <c r="CK29" s="606"/>
      <c r="CL29" s="606"/>
      <c r="CM29" s="606"/>
      <c r="CN29" s="606"/>
      <c r="CO29" s="606"/>
      <c r="CP29" s="606"/>
      <c r="CQ29" s="607"/>
      <c r="CR29" s="591">
        <v>3244180</v>
      </c>
      <c r="CS29" s="623"/>
      <c r="CT29" s="623"/>
      <c r="CU29" s="623"/>
      <c r="CV29" s="623"/>
      <c r="CW29" s="623"/>
      <c r="CX29" s="623"/>
      <c r="CY29" s="624"/>
      <c r="CZ29" s="625">
        <v>10.4</v>
      </c>
      <c r="DA29" s="626"/>
      <c r="DB29" s="626"/>
      <c r="DC29" s="627"/>
      <c r="DD29" s="600">
        <v>3161857</v>
      </c>
      <c r="DE29" s="623"/>
      <c r="DF29" s="623"/>
      <c r="DG29" s="623"/>
      <c r="DH29" s="623"/>
      <c r="DI29" s="623"/>
      <c r="DJ29" s="623"/>
      <c r="DK29" s="624"/>
      <c r="DL29" s="600">
        <v>3161857</v>
      </c>
      <c r="DM29" s="623"/>
      <c r="DN29" s="623"/>
      <c r="DO29" s="623"/>
      <c r="DP29" s="623"/>
      <c r="DQ29" s="623"/>
      <c r="DR29" s="623"/>
      <c r="DS29" s="623"/>
      <c r="DT29" s="623"/>
      <c r="DU29" s="623"/>
      <c r="DV29" s="624"/>
      <c r="DW29" s="596">
        <v>18.2</v>
      </c>
      <c r="DX29" s="621"/>
      <c r="DY29" s="621"/>
      <c r="DZ29" s="621"/>
      <c r="EA29" s="621"/>
      <c r="EB29" s="621"/>
      <c r="EC29" s="622"/>
    </row>
    <row r="30" spans="2:133" ht="11.25" customHeight="1">
      <c r="B30" s="588" t="s">
        <v>289</v>
      </c>
      <c r="C30" s="589"/>
      <c r="D30" s="589"/>
      <c r="E30" s="589"/>
      <c r="F30" s="589"/>
      <c r="G30" s="589"/>
      <c r="H30" s="589"/>
      <c r="I30" s="589"/>
      <c r="J30" s="589"/>
      <c r="K30" s="589"/>
      <c r="L30" s="589"/>
      <c r="M30" s="589"/>
      <c r="N30" s="589"/>
      <c r="O30" s="589"/>
      <c r="P30" s="589"/>
      <c r="Q30" s="590"/>
      <c r="R30" s="591">
        <v>580622</v>
      </c>
      <c r="S30" s="592"/>
      <c r="T30" s="592"/>
      <c r="U30" s="592"/>
      <c r="V30" s="592"/>
      <c r="W30" s="592"/>
      <c r="X30" s="592"/>
      <c r="Y30" s="593"/>
      <c r="Z30" s="594">
        <v>1.8</v>
      </c>
      <c r="AA30" s="594"/>
      <c r="AB30" s="594"/>
      <c r="AC30" s="594"/>
      <c r="AD30" s="595" t="s">
        <v>112</v>
      </c>
      <c r="AE30" s="595"/>
      <c r="AF30" s="595"/>
      <c r="AG30" s="595"/>
      <c r="AH30" s="595"/>
      <c r="AI30" s="595"/>
      <c r="AJ30" s="595"/>
      <c r="AK30" s="595"/>
      <c r="AL30" s="596" t="s">
        <v>112</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49">
        <v>98</v>
      </c>
      <c r="BH30" s="650"/>
      <c r="BI30" s="650"/>
      <c r="BJ30" s="650"/>
      <c r="BK30" s="650"/>
      <c r="BL30" s="650"/>
      <c r="BM30" s="586">
        <v>89.5</v>
      </c>
      <c r="BN30" s="650"/>
      <c r="BO30" s="650"/>
      <c r="BP30" s="650"/>
      <c r="BQ30" s="651"/>
      <c r="BR30" s="649">
        <v>98.1</v>
      </c>
      <c r="BS30" s="650"/>
      <c r="BT30" s="650"/>
      <c r="BU30" s="650"/>
      <c r="BV30" s="650"/>
      <c r="BW30" s="650"/>
      <c r="BX30" s="586">
        <v>87.6</v>
      </c>
      <c r="BY30" s="650"/>
      <c r="BZ30" s="650"/>
      <c r="CA30" s="650"/>
      <c r="CB30" s="651"/>
      <c r="CD30" s="654"/>
      <c r="CE30" s="655"/>
      <c r="CF30" s="605" t="s">
        <v>292</v>
      </c>
      <c r="CG30" s="606"/>
      <c r="CH30" s="606"/>
      <c r="CI30" s="606"/>
      <c r="CJ30" s="606"/>
      <c r="CK30" s="606"/>
      <c r="CL30" s="606"/>
      <c r="CM30" s="606"/>
      <c r="CN30" s="606"/>
      <c r="CO30" s="606"/>
      <c r="CP30" s="606"/>
      <c r="CQ30" s="607"/>
      <c r="CR30" s="591">
        <v>2840865</v>
      </c>
      <c r="CS30" s="592"/>
      <c r="CT30" s="592"/>
      <c r="CU30" s="592"/>
      <c r="CV30" s="592"/>
      <c r="CW30" s="592"/>
      <c r="CX30" s="592"/>
      <c r="CY30" s="593"/>
      <c r="CZ30" s="625">
        <v>9.1999999999999993</v>
      </c>
      <c r="DA30" s="626"/>
      <c r="DB30" s="626"/>
      <c r="DC30" s="627"/>
      <c r="DD30" s="600">
        <v>2761096</v>
      </c>
      <c r="DE30" s="592"/>
      <c r="DF30" s="592"/>
      <c r="DG30" s="592"/>
      <c r="DH30" s="592"/>
      <c r="DI30" s="592"/>
      <c r="DJ30" s="592"/>
      <c r="DK30" s="593"/>
      <c r="DL30" s="600">
        <v>2761096</v>
      </c>
      <c r="DM30" s="592"/>
      <c r="DN30" s="592"/>
      <c r="DO30" s="592"/>
      <c r="DP30" s="592"/>
      <c r="DQ30" s="592"/>
      <c r="DR30" s="592"/>
      <c r="DS30" s="592"/>
      <c r="DT30" s="592"/>
      <c r="DU30" s="592"/>
      <c r="DV30" s="593"/>
      <c r="DW30" s="596">
        <v>15.9</v>
      </c>
      <c r="DX30" s="621"/>
      <c r="DY30" s="621"/>
      <c r="DZ30" s="621"/>
      <c r="EA30" s="621"/>
      <c r="EB30" s="621"/>
      <c r="EC30" s="622"/>
    </row>
    <row r="31" spans="2:133" ht="11.25" customHeight="1">
      <c r="B31" s="588" t="s">
        <v>293</v>
      </c>
      <c r="C31" s="589"/>
      <c r="D31" s="589"/>
      <c r="E31" s="589"/>
      <c r="F31" s="589"/>
      <c r="G31" s="589"/>
      <c r="H31" s="589"/>
      <c r="I31" s="589"/>
      <c r="J31" s="589"/>
      <c r="K31" s="589"/>
      <c r="L31" s="589"/>
      <c r="M31" s="589"/>
      <c r="N31" s="589"/>
      <c r="O31" s="589"/>
      <c r="P31" s="589"/>
      <c r="Q31" s="590"/>
      <c r="R31" s="591">
        <v>595740</v>
      </c>
      <c r="S31" s="592"/>
      <c r="T31" s="592"/>
      <c r="U31" s="592"/>
      <c r="V31" s="592"/>
      <c r="W31" s="592"/>
      <c r="X31" s="592"/>
      <c r="Y31" s="593"/>
      <c r="Z31" s="594">
        <v>1.9</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98.2</v>
      </c>
      <c r="BH31" s="623"/>
      <c r="BI31" s="623"/>
      <c r="BJ31" s="623"/>
      <c r="BK31" s="623"/>
      <c r="BL31" s="623"/>
      <c r="BM31" s="597">
        <v>93.3</v>
      </c>
      <c r="BN31" s="647"/>
      <c r="BO31" s="647"/>
      <c r="BP31" s="647"/>
      <c r="BQ31" s="648"/>
      <c r="BR31" s="646">
        <v>98.4</v>
      </c>
      <c r="BS31" s="623"/>
      <c r="BT31" s="623"/>
      <c r="BU31" s="623"/>
      <c r="BV31" s="623"/>
      <c r="BW31" s="623"/>
      <c r="BX31" s="597">
        <v>92.8</v>
      </c>
      <c r="BY31" s="647"/>
      <c r="BZ31" s="647"/>
      <c r="CA31" s="647"/>
      <c r="CB31" s="648"/>
      <c r="CD31" s="654"/>
      <c r="CE31" s="655"/>
      <c r="CF31" s="605" t="s">
        <v>296</v>
      </c>
      <c r="CG31" s="606"/>
      <c r="CH31" s="606"/>
      <c r="CI31" s="606"/>
      <c r="CJ31" s="606"/>
      <c r="CK31" s="606"/>
      <c r="CL31" s="606"/>
      <c r="CM31" s="606"/>
      <c r="CN31" s="606"/>
      <c r="CO31" s="606"/>
      <c r="CP31" s="606"/>
      <c r="CQ31" s="607"/>
      <c r="CR31" s="591">
        <v>403315</v>
      </c>
      <c r="CS31" s="623"/>
      <c r="CT31" s="623"/>
      <c r="CU31" s="623"/>
      <c r="CV31" s="623"/>
      <c r="CW31" s="623"/>
      <c r="CX31" s="623"/>
      <c r="CY31" s="624"/>
      <c r="CZ31" s="625">
        <v>1.3</v>
      </c>
      <c r="DA31" s="626"/>
      <c r="DB31" s="626"/>
      <c r="DC31" s="627"/>
      <c r="DD31" s="600">
        <v>400761</v>
      </c>
      <c r="DE31" s="623"/>
      <c r="DF31" s="623"/>
      <c r="DG31" s="623"/>
      <c r="DH31" s="623"/>
      <c r="DI31" s="623"/>
      <c r="DJ31" s="623"/>
      <c r="DK31" s="624"/>
      <c r="DL31" s="600">
        <v>400761</v>
      </c>
      <c r="DM31" s="623"/>
      <c r="DN31" s="623"/>
      <c r="DO31" s="623"/>
      <c r="DP31" s="623"/>
      <c r="DQ31" s="623"/>
      <c r="DR31" s="623"/>
      <c r="DS31" s="623"/>
      <c r="DT31" s="623"/>
      <c r="DU31" s="623"/>
      <c r="DV31" s="624"/>
      <c r="DW31" s="596">
        <v>2.2999999999999998</v>
      </c>
      <c r="DX31" s="621"/>
      <c r="DY31" s="621"/>
      <c r="DZ31" s="621"/>
      <c r="EA31" s="621"/>
      <c r="EB31" s="621"/>
      <c r="EC31" s="622"/>
    </row>
    <row r="32" spans="2:133" ht="11.25" customHeight="1">
      <c r="B32" s="588" t="s">
        <v>297</v>
      </c>
      <c r="C32" s="589"/>
      <c r="D32" s="589"/>
      <c r="E32" s="589"/>
      <c r="F32" s="589"/>
      <c r="G32" s="589"/>
      <c r="H32" s="589"/>
      <c r="I32" s="589"/>
      <c r="J32" s="589"/>
      <c r="K32" s="589"/>
      <c r="L32" s="589"/>
      <c r="M32" s="589"/>
      <c r="N32" s="589"/>
      <c r="O32" s="589"/>
      <c r="P32" s="589"/>
      <c r="Q32" s="590"/>
      <c r="R32" s="591">
        <v>913362</v>
      </c>
      <c r="S32" s="592"/>
      <c r="T32" s="592"/>
      <c r="U32" s="592"/>
      <c r="V32" s="592"/>
      <c r="W32" s="592"/>
      <c r="X32" s="592"/>
      <c r="Y32" s="593"/>
      <c r="Z32" s="594">
        <v>2.9</v>
      </c>
      <c r="AA32" s="594"/>
      <c r="AB32" s="594"/>
      <c r="AC32" s="594"/>
      <c r="AD32" s="595">
        <v>897</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97.5</v>
      </c>
      <c r="BH32" s="659"/>
      <c r="BI32" s="659"/>
      <c r="BJ32" s="659"/>
      <c r="BK32" s="659"/>
      <c r="BL32" s="659"/>
      <c r="BM32" s="660">
        <v>84.9</v>
      </c>
      <c r="BN32" s="659"/>
      <c r="BO32" s="659"/>
      <c r="BP32" s="659"/>
      <c r="BQ32" s="661"/>
      <c r="BR32" s="658">
        <v>97.6</v>
      </c>
      <c r="BS32" s="659"/>
      <c r="BT32" s="659"/>
      <c r="BU32" s="659"/>
      <c r="BV32" s="659"/>
      <c r="BW32" s="659"/>
      <c r="BX32" s="660">
        <v>82.1</v>
      </c>
      <c r="BY32" s="659"/>
      <c r="BZ32" s="659"/>
      <c r="CA32" s="659"/>
      <c r="CB32" s="661"/>
      <c r="CD32" s="656"/>
      <c r="CE32" s="657"/>
      <c r="CF32" s="605" t="s">
        <v>299</v>
      </c>
      <c r="CG32" s="606"/>
      <c r="CH32" s="606"/>
      <c r="CI32" s="606"/>
      <c r="CJ32" s="606"/>
      <c r="CK32" s="606"/>
      <c r="CL32" s="606"/>
      <c r="CM32" s="606"/>
      <c r="CN32" s="606"/>
      <c r="CO32" s="606"/>
      <c r="CP32" s="606"/>
      <c r="CQ32" s="607"/>
      <c r="CR32" s="591" t="s">
        <v>112</v>
      </c>
      <c r="CS32" s="592"/>
      <c r="CT32" s="592"/>
      <c r="CU32" s="592"/>
      <c r="CV32" s="592"/>
      <c r="CW32" s="592"/>
      <c r="CX32" s="592"/>
      <c r="CY32" s="593"/>
      <c r="CZ32" s="625" t="s">
        <v>112</v>
      </c>
      <c r="DA32" s="626"/>
      <c r="DB32" s="626"/>
      <c r="DC32" s="627"/>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1"/>
      <c r="DY32" s="621"/>
      <c r="DZ32" s="621"/>
      <c r="EA32" s="621"/>
      <c r="EB32" s="621"/>
      <c r="EC32" s="622"/>
    </row>
    <row r="33" spans="2:133" ht="11.25" customHeight="1">
      <c r="B33" s="588" t="s">
        <v>300</v>
      </c>
      <c r="C33" s="589"/>
      <c r="D33" s="589"/>
      <c r="E33" s="589"/>
      <c r="F33" s="589"/>
      <c r="G33" s="589"/>
      <c r="H33" s="589"/>
      <c r="I33" s="589"/>
      <c r="J33" s="589"/>
      <c r="K33" s="589"/>
      <c r="L33" s="589"/>
      <c r="M33" s="589"/>
      <c r="N33" s="589"/>
      <c r="O33" s="589"/>
      <c r="P33" s="589"/>
      <c r="Q33" s="590"/>
      <c r="R33" s="591">
        <v>5043287</v>
      </c>
      <c r="S33" s="592"/>
      <c r="T33" s="592"/>
      <c r="U33" s="592"/>
      <c r="V33" s="592"/>
      <c r="W33" s="592"/>
      <c r="X33" s="592"/>
      <c r="Y33" s="593"/>
      <c r="Z33" s="594">
        <v>16</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11714959</v>
      </c>
      <c r="CS33" s="623"/>
      <c r="CT33" s="623"/>
      <c r="CU33" s="623"/>
      <c r="CV33" s="623"/>
      <c r="CW33" s="623"/>
      <c r="CX33" s="623"/>
      <c r="CY33" s="624"/>
      <c r="CZ33" s="625">
        <v>37.700000000000003</v>
      </c>
      <c r="DA33" s="626"/>
      <c r="DB33" s="626"/>
      <c r="DC33" s="627"/>
      <c r="DD33" s="600">
        <v>9602488</v>
      </c>
      <c r="DE33" s="623"/>
      <c r="DF33" s="623"/>
      <c r="DG33" s="623"/>
      <c r="DH33" s="623"/>
      <c r="DI33" s="623"/>
      <c r="DJ33" s="623"/>
      <c r="DK33" s="624"/>
      <c r="DL33" s="600">
        <v>6874358</v>
      </c>
      <c r="DM33" s="623"/>
      <c r="DN33" s="623"/>
      <c r="DO33" s="623"/>
      <c r="DP33" s="623"/>
      <c r="DQ33" s="623"/>
      <c r="DR33" s="623"/>
      <c r="DS33" s="623"/>
      <c r="DT33" s="623"/>
      <c r="DU33" s="623"/>
      <c r="DV33" s="624"/>
      <c r="DW33" s="596">
        <v>39.6</v>
      </c>
      <c r="DX33" s="621"/>
      <c r="DY33" s="621"/>
      <c r="DZ33" s="621"/>
      <c r="EA33" s="621"/>
      <c r="EB33" s="621"/>
      <c r="EC33" s="622"/>
    </row>
    <row r="34" spans="2:133" ht="11.25" customHeight="1">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2203976</v>
      </c>
      <c r="CS34" s="592"/>
      <c r="CT34" s="592"/>
      <c r="CU34" s="592"/>
      <c r="CV34" s="592"/>
      <c r="CW34" s="592"/>
      <c r="CX34" s="592"/>
      <c r="CY34" s="593"/>
      <c r="CZ34" s="625">
        <v>7.1</v>
      </c>
      <c r="DA34" s="626"/>
      <c r="DB34" s="626"/>
      <c r="DC34" s="627"/>
      <c r="DD34" s="600">
        <v>1720049</v>
      </c>
      <c r="DE34" s="592"/>
      <c r="DF34" s="592"/>
      <c r="DG34" s="592"/>
      <c r="DH34" s="592"/>
      <c r="DI34" s="592"/>
      <c r="DJ34" s="592"/>
      <c r="DK34" s="593"/>
      <c r="DL34" s="600">
        <v>1587521</v>
      </c>
      <c r="DM34" s="592"/>
      <c r="DN34" s="592"/>
      <c r="DO34" s="592"/>
      <c r="DP34" s="592"/>
      <c r="DQ34" s="592"/>
      <c r="DR34" s="592"/>
      <c r="DS34" s="592"/>
      <c r="DT34" s="592"/>
      <c r="DU34" s="592"/>
      <c r="DV34" s="593"/>
      <c r="DW34" s="596">
        <v>9.1</v>
      </c>
      <c r="DX34" s="621"/>
      <c r="DY34" s="621"/>
      <c r="DZ34" s="621"/>
      <c r="EA34" s="621"/>
      <c r="EB34" s="621"/>
      <c r="EC34" s="622"/>
    </row>
    <row r="35" spans="2:133" ht="11.25" customHeight="1">
      <c r="B35" s="588" t="s">
        <v>306</v>
      </c>
      <c r="C35" s="589"/>
      <c r="D35" s="589"/>
      <c r="E35" s="589"/>
      <c r="F35" s="589"/>
      <c r="G35" s="589"/>
      <c r="H35" s="589"/>
      <c r="I35" s="589"/>
      <c r="J35" s="589"/>
      <c r="K35" s="589"/>
      <c r="L35" s="589"/>
      <c r="M35" s="589"/>
      <c r="N35" s="589"/>
      <c r="O35" s="589"/>
      <c r="P35" s="589"/>
      <c r="Q35" s="590"/>
      <c r="R35" s="591">
        <v>1055787</v>
      </c>
      <c r="S35" s="592"/>
      <c r="T35" s="592"/>
      <c r="U35" s="592"/>
      <c r="V35" s="592"/>
      <c r="W35" s="592"/>
      <c r="X35" s="592"/>
      <c r="Y35" s="593"/>
      <c r="Z35" s="594">
        <v>3.4</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3647051</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259032</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1292506</v>
      </c>
      <c r="CS35" s="623"/>
      <c r="CT35" s="623"/>
      <c r="CU35" s="623"/>
      <c r="CV35" s="623"/>
      <c r="CW35" s="623"/>
      <c r="CX35" s="623"/>
      <c r="CY35" s="624"/>
      <c r="CZ35" s="625">
        <v>4.2</v>
      </c>
      <c r="DA35" s="626"/>
      <c r="DB35" s="626"/>
      <c r="DC35" s="627"/>
      <c r="DD35" s="600">
        <v>1229632</v>
      </c>
      <c r="DE35" s="623"/>
      <c r="DF35" s="623"/>
      <c r="DG35" s="623"/>
      <c r="DH35" s="623"/>
      <c r="DI35" s="623"/>
      <c r="DJ35" s="623"/>
      <c r="DK35" s="624"/>
      <c r="DL35" s="600">
        <v>728226</v>
      </c>
      <c r="DM35" s="623"/>
      <c r="DN35" s="623"/>
      <c r="DO35" s="623"/>
      <c r="DP35" s="623"/>
      <c r="DQ35" s="623"/>
      <c r="DR35" s="623"/>
      <c r="DS35" s="623"/>
      <c r="DT35" s="623"/>
      <c r="DU35" s="623"/>
      <c r="DV35" s="624"/>
      <c r="DW35" s="596">
        <v>4.2</v>
      </c>
      <c r="DX35" s="621"/>
      <c r="DY35" s="621"/>
      <c r="DZ35" s="621"/>
      <c r="EA35" s="621"/>
      <c r="EB35" s="621"/>
      <c r="EC35" s="622"/>
    </row>
    <row r="36" spans="2:133" ht="11.25" customHeight="1">
      <c r="B36" s="634" t="s">
        <v>310</v>
      </c>
      <c r="C36" s="635"/>
      <c r="D36" s="635"/>
      <c r="E36" s="635"/>
      <c r="F36" s="635"/>
      <c r="G36" s="635"/>
      <c r="H36" s="635"/>
      <c r="I36" s="635"/>
      <c r="J36" s="635"/>
      <c r="K36" s="635"/>
      <c r="L36" s="635"/>
      <c r="M36" s="635"/>
      <c r="N36" s="635"/>
      <c r="O36" s="635"/>
      <c r="P36" s="635"/>
      <c r="Q36" s="636"/>
      <c r="R36" s="663">
        <v>31511659</v>
      </c>
      <c r="S36" s="664"/>
      <c r="T36" s="664"/>
      <c r="U36" s="664"/>
      <c r="V36" s="664"/>
      <c r="W36" s="664"/>
      <c r="X36" s="664"/>
      <c r="Y36" s="665"/>
      <c r="Z36" s="666">
        <v>100</v>
      </c>
      <c r="AA36" s="666"/>
      <c r="AB36" s="666"/>
      <c r="AC36" s="666"/>
      <c r="AD36" s="667">
        <v>16294539</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922900</v>
      </c>
      <c r="BA36" s="592"/>
      <c r="BB36" s="592"/>
      <c r="BC36" s="592"/>
      <c r="BD36" s="623"/>
      <c r="BE36" s="623"/>
      <c r="BF36" s="648"/>
      <c r="BG36" s="605" t="s">
        <v>312</v>
      </c>
      <c r="BH36" s="606"/>
      <c r="BI36" s="606"/>
      <c r="BJ36" s="606"/>
      <c r="BK36" s="606"/>
      <c r="BL36" s="606"/>
      <c r="BM36" s="606"/>
      <c r="BN36" s="606"/>
      <c r="BO36" s="606"/>
      <c r="BP36" s="606"/>
      <c r="BQ36" s="606"/>
      <c r="BR36" s="606"/>
      <c r="BS36" s="606"/>
      <c r="BT36" s="606"/>
      <c r="BU36" s="607"/>
      <c r="BV36" s="591">
        <v>194716</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3068806</v>
      </c>
      <c r="CS36" s="592"/>
      <c r="CT36" s="592"/>
      <c r="CU36" s="592"/>
      <c r="CV36" s="592"/>
      <c r="CW36" s="592"/>
      <c r="CX36" s="592"/>
      <c r="CY36" s="593"/>
      <c r="CZ36" s="625">
        <v>9.9</v>
      </c>
      <c r="DA36" s="626"/>
      <c r="DB36" s="626"/>
      <c r="DC36" s="627"/>
      <c r="DD36" s="600">
        <v>2639419</v>
      </c>
      <c r="DE36" s="592"/>
      <c r="DF36" s="592"/>
      <c r="DG36" s="592"/>
      <c r="DH36" s="592"/>
      <c r="DI36" s="592"/>
      <c r="DJ36" s="592"/>
      <c r="DK36" s="593"/>
      <c r="DL36" s="600">
        <v>2244118</v>
      </c>
      <c r="DM36" s="592"/>
      <c r="DN36" s="592"/>
      <c r="DO36" s="592"/>
      <c r="DP36" s="592"/>
      <c r="DQ36" s="592"/>
      <c r="DR36" s="592"/>
      <c r="DS36" s="592"/>
      <c r="DT36" s="592"/>
      <c r="DU36" s="592"/>
      <c r="DV36" s="593"/>
      <c r="DW36" s="596">
        <v>12.9</v>
      </c>
      <c r="DX36" s="621"/>
      <c r="DY36" s="621"/>
      <c r="DZ36" s="621"/>
      <c r="EA36" s="621"/>
      <c r="EB36" s="621"/>
      <c r="EC36" s="622"/>
    </row>
    <row r="37" spans="2:133" ht="11.25" customHeight="1">
      <c r="AQ37" s="670" t="s">
        <v>314</v>
      </c>
      <c r="AR37" s="671"/>
      <c r="AS37" s="671"/>
      <c r="AT37" s="671"/>
      <c r="AU37" s="671"/>
      <c r="AV37" s="671"/>
      <c r="AW37" s="671"/>
      <c r="AX37" s="671"/>
      <c r="AY37" s="672"/>
      <c r="AZ37" s="591">
        <v>247000</v>
      </c>
      <c r="BA37" s="592"/>
      <c r="BB37" s="592"/>
      <c r="BC37" s="592"/>
      <c r="BD37" s="623"/>
      <c r="BE37" s="623"/>
      <c r="BF37" s="648"/>
      <c r="BG37" s="605" t="s">
        <v>315</v>
      </c>
      <c r="BH37" s="606"/>
      <c r="BI37" s="606"/>
      <c r="BJ37" s="606"/>
      <c r="BK37" s="606"/>
      <c r="BL37" s="606"/>
      <c r="BM37" s="606"/>
      <c r="BN37" s="606"/>
      <c r="BO37" s="606"/>
      <c r="BP37" s="606"/>
      <c r="BQ37" s="606"/>
      <c r="BR37" s="606"/>
      <c r="BS37" s="606"/>
      <c r="BT37" s="606"/>
      <c r="BU37" s="607"/>
      <c r="BV37" s="591">
        <v>7960</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1819105</v>
      </c>
      <c r="CS37" s="623"/>
      <c r="CT37" s="623"/>
      <c r="CU37" s="623"/>
      <c r="CV37" s="623"/>
      <c r="CW37" s="623"/>
      <c r="CX37" s="623"/>
      <c r="CY37" s="624"/>
      <c r="CZ37" s="625">
        <v>5.9</v>
      </c>
      <c r="DA37" s="626"/>
      <c r="DB37" s="626"/>
      <c r="DC37" s="627"/>
      <c r="DD37" s="600">
        <v>1819105</v>
      </c>
      <c r="DE37" s="623"/>
      <c r="DF37" s="623"/>
      <c r="DG37" s="623"/>
      <c r="DH37" s="623"/>
      <c r="DI37" s="623"/>
      <c r="DJ37" s="623"/>
      <c r="DK37" s="624"/>
      <c r="DL37" s="600">
        <v>1656237</v>
      </c>
      <c r="DM37" s="623"/>
      <c r="DN37" s="623"/>
      <c r="DO37" s="623"/>
      <c r="DP37" s="623"/>
      <c r="DQ37" s="623"/>
      <c r="DR37" s="623"/>
      <c r="DS37" s="623"/>
      <c r="DT37" s="623"/>
      <c r="DU37" s="623"/>
      <c r="DV37" s="624"/>
      <c r="DW37" s="596">
        <v>9.5</v>
      </c>
      <c r="DX37" s="621"/>
      <c r="DY37" s="621"/>
      <c r="DZ37" s="621"/>
      <c r="EA37" s="621"/>
      <c r="EB37" s="621"/>
      <c r="EC37" s="622"/>
    </row>
    <row r="38" spans="2:133" ht="11.25" customHeight="1">
      <c r="AQ38" s="670" t="s">
        <v>317</v>
      </c>
      <c r="AR38" s="671"/>
      <c r="AS38" s="671"/>
      <c r="AT38" s="671"/>
      <c r="AU38" s="671"/>
      <c r="AV38" s="671"/>
      <c r="AW38" s="671"/>
      <c r="AX38" s="671"/>
      <c r="AY38" s="672"/>
      <c r="AZ38" s="591">
        <v>132314</v>
      </c>
      <c r="BA38" s="592"/>
      <c r="BB38" s="592"/>
      <c r="BC38" s="592"/>
      <c r="BD38" s="623"/>
      <c r="BE38" s="623"/>
      <c r="BF38" s="648"/>
      <c r="BG38" s="605" t="s">
        <v>318</v>
      </c>
      <c r="BH38" s="606"/>
      <c r="BI38" s="606"/>
      <c r="BJ38" s="606"/>
      <c r="BK38" s="606"/>
      <c r="BL38" s="606"/>
      <c r="BM38" s="606"/>
      <c r="BN38" s="606"/>
      <c r="BO38" s="606"/>
      <c r="BP38" s="606"/>
      <c r="BQ38" s="606"/>
      <c r="BR38" s="606"/>
      <c r="BS38" s="606"/>
      <c r="BT38" s="606"/>
      <c r="BU38" s="607"/>
      <c r="BV38" s="591">
        <v>14275</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3526301</v>
      </c>
      <c r="CS38" s="592"/>
      <c r="CT38" s="592"/>
      <c r="CU38" s="592"/>
      <c r="CV38" s="592"/>
      <c r="CW38" s="592"/>
      <c r="CX38" s="592"/>
      <c r="CY38" s="593"/>
      <c r="CZ38" s="625">
        <v>11.4</v>
      </c>
      <c r="DA38" s="626"/>
      <c r="DB38" s="626"/>
      <c r="DC38" s="627"/>
      <c r="DD38" s="600">
        <v>3241112</v>
      </c>
      <c r="DE38" s="592"/>
      <c r="DF38" s="592"/>
      <c r="DG38" s="592"/>
      <c r="DH38" s="592"/>
      <c r="DI38" s="592"/>
      <c r="DJ38" s="592"/>
      <c r="DK38" s="593"/>
      <c r="DL38" s="600">
        <v>2314493</v>
      </c>
      <c r="DM38" s="592"/>
      <c r="DN38" s="592"/>
      <c r="DO38" s="592"/>
      <c r="DP38" s="592"/>
      <c r="DQ38" s="592"/>
      <c r="DR38" s="592"/>
      <c r="DS38" s="592"/>
      <c r="DT38" s="592"/>
      <c r="DU38" s="592"/>
      <c r="DV38" s="593"/>
      <c r="DW38" s="596">
        <v>13.3</v>
      </c>
      <c r="DX38" s="621"/>
      <c r="DY38" s="621"/>
      <c r="DZ38" s="621"/>
      <c r="EA38" s="621"/>
      <c r="EB38" s="621"/>
      <c r="EC38" s="622"/>
    </row>
    <row r="39" spans="2:133" ht="11.25" customHeight="1">
      <c r="AQ39" s="670" t="s">
        <v>320</v>
      </c>
      <c r="AR39" s="671"/>
      <c r="AS39" s="671"/>
      <c r="AT39" s="671"/>
      <c r="AU39" s="671"/>
      <c r="AV39" s="671"/>
      <c r="AW39" s="671"/>
      <c r="AX39" s="671"/>
      <c r="AY39" s="672"/>
      <c r="AZ39" s="591">
        <v>120750</v>
      </c>
      <c r="BA39" s="592"/>
      <c r="BB39" s="592"/>
      <c r="BC39" s="592"/>
      <c r="BD39" s="623"/>
      <c r="BE39" s="623"/>
      <c r="BF39" s="648"/>
      <c r="BG39" s="676" t="s">
        <v>321</v>
      </c>
      <c r="BH39" s="677"/>
      <c r="BI39" s="677"/>
      <c r="BJ39" s="677"/>
      <c r="BK39" s="677"/>
      <c r="BL39" s="187"/>
      <c r="BM39" s="606" t="s">
        <v>322</v>
      </c>
      <c r="BN39" s="606"/>
      <c r="BO39" s="606"/>
      <c r="BP39" s="606"/>
      <c r="BQ39" s="606"/>
      <c r="BR39" s="606"/>
      <c r="BS39" s="606"/>
      <c r="BT39" s="606"/>
      <c r="BU39" s="607"/>
      <c r="BV39" s="591">
        <v>77</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1028296</v>
      </c>
      <c r="CS39" s="623"/>
      <c r="CT39" s="623"/>
      <c r="CU39" s="623"/>
      <c r="CV39" s="623"/>
      <c r="CW39" s="623"/>
      <c r="CX39" s="623"/>
      <c r="CY39" s="624"/>
      <c r="CZ39" s="625">
        <v>3.3</v>
      </c>
      <c r="DA39" s="626"/>
      <c r="DB39" s="626"/>
      <c r="DC39" s="627"/>
      <c r="DD39" s="600">
        <v>772276</v>
      </c>
      <c r="DE39" s="623"/>
      <c r="DF39" s="623"/>
      <c r="DG39" s="623"/>
      <c r="DH39" s="623"/>
      <c r="DI39" s="623"/>
      <c r="DJ39" s="623"/>
      <c r="DK39" s="624"/>
      <c r="DL39" s="600" t="s">
        <v>324</v>
      </c>
      <c r="DM39" s="623"/>
      <c r="DN39" s="623"/>
      <c r="DO39" s="623"/>
      <c r="DP39" s="623"/>
      <c r="DQ39" s="623"/>
      <c r="DR39" s="623"/>
      <c r="DS39" s="623"/>
      <c r="DT39" s="623"/>
      <c r="DU39" s="623"/>
      <c r="DV39" s="624"/>
      <c r="DW39" s="596" t="s">
        <v>324</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376754</v>
      </c>
      <c r="BA40" s="592"/>
      <c r="BB40" s="592"/>
      <c r="BC40" s="592"/>
      <c r="BD40" s="623"/>
      <c r="BE40" s="623"/>
      <c r="BF40" s="648"/>
      <c r="BG40" s="676"/>
      <c r="BH40" s="677"/>
      <c r="BI40" s="677"/>
      <c r="BJ40" s="677"/>
      <c r="BK40" s="677"/>
      <c r="BL40" s="187"/>
      <c r="BM40" s="606" t="s">
        <v>326</v>
      </c>
      <c r="BN40" s="606"/>
      <c r="BO40" s="606"/>
      <c r="BP40" s="606"/>
      <c r="BQ40" s="606"/>
      <c r="BR40" s="606"/>
      <c r="BS40" s="606"/>
      <c r="BT40" s="606"/>
      <c r="BU40" s="607"/>
      <c r="BV40" s="591">
        <v>119</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595074</v>
      </c>
      <c r="CS40" s="592"/>
      <c r="CT40" s="592"/>
      <c r="CU40" s="592"/>
      <c r="CV40" s="592"/>
      <c r="CW40" s="592"/>
      <c r="CX40" s="592"/>
      <c r="CY40" s="593"/>
      <c r="CZ40" s="625">
        <v>1.9</v>
      </c>
      <c r="DA40" s="626"/>
      <c r="DB40" s="626"/>
      <c r="DC40" s="627"/>
      <c r="DD40" s="600" t="s">
        <v>324</v>
      </c>
      <c r="DE40" s="592"/>
      <c r="DF40" s="592"/>
      <c r="DG40" s="592"/>
      <c r="DH40" s="592"/>
      <c r="DI40" s="592"/>
      <c r="DJ40" s="592"/>
      <c r="DK40" s="593"/>
      <c r="DL40" s="600" t="s">
        <v>324</v>
      </c>
      <c r="DM40" s="592"/>
      <c r="DN40" s="592"/>
      <c r="DO40" s="592"/>
      <c r="DP40" s="592"/>
      <c r="DQ40" s="592"/>
      <c r="DR40" s="592"/>
      <c r="DS40" s="592"/>
      <c r="DT40" s="592"/>
      <c r="DU40" s="592"/>
      <c r="DV40" s="593"/>
      <c r="DW40" s="596" t="s">
        <v>324</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1847333</v>
      </c>
      <c r="BA41" s="664"/>
      <c r="BB41" s="664"/>
      <c r="BC41" s="664"/>
      <c r="BD41" s="659"/>
      <c r="BE41" s="659"/>
      <c r="BF41" s="661"/>
      <c r="BG41" s="678"/>
      <c r="BH41" s="679"/>
      <c r="BI41" s="679"/>
      <c r="BJ41" s="679"/>
      <c r="BK41" s="679"/>
      <c r="BL41" s="189"/>
      <c r="BM41" s="612" t="s">
        <v>329</v>
      </c>
      <c r="BN41" s="612"/>
      <c r="BO41" s="612"/>
      <c r="BP41" s="612"/>
      <c r="BQ41" s="612"/>
      <c r="BR41" s="612"/>
      <c r="BS41" s="612"/>
      <c r="BT41" s="612"/>
      <c r="BU41" s="613"/>
      <c r="BV41" s="663">
        <v>274</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23"/>
      <c r="CT41" s="623"/>
      <c r="CU41" s="623"/>
      <c r="CV41" s="623"/>
      <c r="CW41" s="623"/>
      <c r="CX41" s="623"/>
      <c r="CY41" s="624"/>
      <c r="CZ41" s="625" t="s">
        <v>331</v>
      </c>
      <c r="DA41" s="626"/>
      <c r="DB41" s="626"/>
      <c r="DC41" s="627"/>
      <c r="DD41" s="600" t="s">
        <v>331</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7301343</v>
      </c>
      <c r="CS42" s="592"/>
      <c r="CT42" s="592"/>
      <c r="CU42" s="592"/>
      <c r="CV42" s="592"/>
      <c r="CW42" s="592"/>
      <c r="CX42" s="592"/>
      <c r="CY42" s="593"/>
      <c r="CZ42" s="625">
        <v>23.5</v>
      </c>
      <c r="DA42" s="674"/>
      <c r="DB42" s="674"/>
      <c r="DC42" s="675"/>
      <c r="DD42" s="600">
        <v>1326607</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146633</v>
      </c>
      <c r="CS43" s="623"/>
      <c r="CT43" s="623"/>
      <c r="CU43" s="623"/>
      <c r="CV43" s="623"/>
      <c r="CW43" s="623"/>
      <c r="CX43" s="623"/>
      <c r="CY43" s="624"/>
      <c r="CZ43" s="625">
        <v>0.5</v>
      </c>
      <c r="DA43" s="626"/>
      <c r="DB43" s="626"/>
      <c r="DC43" s="627"/>
      <c r="DD43" s="600">
        <v>146633</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336</v>
      </c>
      <c r="CD44" s="697" t="s">
        <v>287</v>
      </c>
      <c r="CE44" s="698"/>
      <c r="CF44" s="588" t="s">
        <v>337</v>
      </c>
      <c r="CG44" s="589"/>
      <c r="CH44" s="589"/>
      <c r="CI44" s="589"/>
      <c r="CJ44" s="589"/>
      <c r="CK44" s="589"/>
      <c r="CL44" s="589"/>
      <c r="CM44" s="589"/>
      <c r="CN44" s="589"/>
      <c r="CO44" s="589"/>
      <c r="CP44" s="589"/>
      <c r="CQ44" s="590"/>
      <c r="CR44" s="591">
        <v>7276012</v>
      </c>
      <c r="CS44" s="592"/>
      <c r="CT44" s="592"/>
      <c r="CU44" s="592"/>
      <c r="CV44" s="592"/>
      <c r="CW44" s="592"/>
      <c r="CX44" s="592"/>
      <c r="CY44" s="593"/>
      <c r="CZ44" s="625">
        <v>23.4</v>
      </c>
      <c r="DA44" s="674"/>
      <c r="DB44" s="674"/>
      <c r="DC44" s="675"/>
      <c r="DD44" s="600">
        <v>1316086</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338</v>
      </c>
      <c r="CG45" s="589"/>
      <c r="CH45" s="589"/>
      <c r="CI45" s="589"/>
      <c r="CJ45" s="589"/>
      <c r="CK45" s="589"/>
      <c r="CL45" s="589"/>
      <c r="CM45" s="589"/>
      <c r="CN45" s="589"/>
      <c r="CO45" s="589"/>
      <c r="CP45" s="589"/>
      <c r="CQ45" s="590"/>
      <c r="CR45" s="591">
        <v>2478450</v>
      </c>
      <c r="CS45" s="623"/>
      <c r="CT45" s="623"/>
      <c r="CU45" s="623"/>
      <c r="CV45" s="623"/>
      <c r="CW45" s="623"/>
      <c r="CX45" s="623"/>
      <c r="CY45" s="624"/>
      <c r="CZ45" s="625">
        <v>8</v>
      </c>
      <c r="DA45" s="626"/>
      <c r="DB45" s="626"/>
      <c r="DC45" s="627"/>
      <c r="DD45" s="600">
        <v>141862</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339</v>
      </c>
      <c r="CG46" s="589"/>
      <c r="CH46" s="589"/>
      <c r="CI46" s="589"/>
      <c r="CJ46" s="589"/>
      <c r="CK46" s="589"/>
      <c r="CL46" s="589"/>
      <c r="CM46" s="589"/>
      <c r="CN46" s="589"/>
      <c r="CO46" s="589"/>
      <c r="CP46" s="589"/>
      <c r="CQ46" s="590"/>
      <c r="CR46" s="591">
        <v>4775690</v>
      </c>
      <c r="CS46" s="592"/>
      <c r="CT46" s="592"/>
      <c r="CU46" s="592"/>
      <c r="CV46" s="592"/>
      <c r="CW46" s="592"/>
      <c r="CX46" s="592"/>
      <c r="CY46" s="593"/>
      <c r="CZ46" s="625">
        <v>15.4</v>
      </c>
      <c r="DA46" s="674"/>
      <c r="DB46" s="674"/>
      <c r="DC46" s="675"/>
      <c r="DD46" s="600">
        <v>1158760</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340</v>
      </c>
      <c r="CG47" s="589"/>
      <c r="CH47" s="589"/>
      <c r="CI47" s="589"/>
      <c r="CJ47" s="589"/>
      <c r="CK47" s="589"/>
      <c r="CL47" s="589"/>
      <c r="CM47" s="589"/>
      <c r="CN47" s="589"/>
      <c r="CO47" s="589"/>
      <c r="CP47" s="589"/>
      <c r="CQ47" s="590"/>
      <c r="CR47" s="591">
        <v>25331</v>
      </c>
      <c r="CS47" s="623"/>
      <c r="CT47" s="623"/>
      <c r="CU47" s="623"/>
      <c r="CV47" s="623"/>
      <c r="CW47" s="623"/>
      <c r="CX47" s="623"/>
      <c r="CY47" s="624"/>
      <c r="CZ47" s="625">
        <v>0.1</v>
      </c>
      <c r="DA47" s="626"/>
      <c r="DB47" s="626"/>
      <c r="DC47" s="627"/>
      <c r="DD47" s="600">
        <v>10521</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341</v>
      </c>
      <c r="CG48" s="589"/>
      <c r="CH48" s="589"/>
      <c r="CI48" s="589"/>
      <c r="CJ48" s="589"/>
      <c r="CK48" s="589"/>
      <c r="CL48" s="589"/>
      <c r="CM48" s="589"/>
      <c r="CN48" s="589"/>
      <c r="CO48" s="589"/>
      <c r="CP48" s="589"/>
      <c r="CQ48" s="590"/>
      <c r="CR48" s="591" t="s">
        <v>342</v>
      </c>
      <c r="CS48" s="592"/>
      <c r="CT48" s="592"/>
      <c r="CU48" s="592"/>
      <c r="CV48" s="592"/>
      <c r="CW48" s="592"/>
      <c r="CX48" s="592"/>
      <c r="CY48" s="593"/>
      <c r="CZ48" s="625" t="s">
        <v>342</v>
      </c>
      <c r="DA48" s="674"/>
      <c r="DB48" s="674"/>
      <c r="DC48" s="675"/>
      <c r="DD48" s="600" t="s">
        <v>342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343</v>
      </c>
      <c r="CE49" s="635"/>
      <c r="CF49" s="635"/>
      <c r="CG49" s="635"/>
      <c r="CH49" s="635"/>
      <c r="CI49" s="635"/>
      <c r="CJ49" s="635"/>
      <c r="CK49" s="635"/>
      <c r="CL49" s="635"/>
      <c r="CM49" s="635"/>
      <c r="CN49" s="635"/>
      <c r="CO49" s="635"/>
      <c r="CP49" s="635"/>
      <c r="CQ49" s="636"/>
      <c r="CR49" s="663">
        <v>31047163</v>
      </c>
      <c r="CS49" s="659"/>
      <c r="CT49" s="659"/>
      <c r="CU49" s="659"/>
      <c r="CV49" s="659"/>
      <c r="CW49" s="659"/>
      <c r="CX49" s="659"/>
      <c r="CY49" s="686"/>
      <c r="CZ49" s="687">
        <v>100</v>
      </c>
      <c r="DA49" s="688"/>
      <c r="DB49" s="688"/>
      <c r="DC49" s="689"/>
      <c r="DD49" s="690">
        <v>19351618</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verticalCentered="1"/>
  <pageMargins left="0" right="0" top="0" bottom="0" header="0" footer="0"/>
  <pageSetup paperSize="9" scale="67" orientation="landscape" r:id="rId1"/>
  <headerFooter alignWithMargins="0">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366</v>
      </c>
      <c r="C7" s="718"/>
      <c r="D7" s="718"/>
      <c r="E7" s="718"/>
      <c r="F7" s="718"/>
      <c r="G7" s="718"/>
      <c r="H7" s="718"/>
      <c r="I7" s="718"/>
      <c r="J7" s="718"/>
      <c r="K7" s="718"/>
      <c r="L7" s="718"/>
      <c r="M7" s="718"/>
      <c r="N7" s="718"/>
      <c r="O7" s="718"/>
      <c r="P7" s="719"/>
      <c r="Q7" s="720">
        <v>31306</v>
      </c>
      <c r="R7" s="721"/>
      <c r="S7" s="721"/>
      <c r="T7" s="721"/>
      <c r="U7" s="721"/>
      <c r="V7" s="721">
        <v>30845</v>
      </c>
      <c r="W7" s="721"/>
      <c r="X7" s="721"/>
      <c r="Y7" s="721"/>
      <c r="Z7" s="721"/>
      <c r="AA7" s="721">
        <v>461</v>
      </c>
      <c r="AB7" s="721"/>
      <c r="AC7" s="721"/>
      <c r="AD7" s="721"/>
      <c r="AE7" s="722"/>
      <c r="AF7" s="723">
        <v>403</v>
      </c>
      <c r="AG7" s="724"/>
      <c r="AH7" s="724"/>
      <c r="AI7" s="724"/>
      <c r="AJ7" s="725"/>
      <c r="AK7" s="760">
        <v>581</v>
      </c>
      <c r="AL7" s="761"/>
      <c r="AM7" s="761"/>
      <c r="AN7" s="761"/>
      <c r="AO7" s="761"/>
      <c r="AP7" s="761">
        <v>31555</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544</v>
      </c>
      <c r="BT7" s="765"/>
      <c r="BU7" s="765"/>
      <c r="BV7" s="765"/>
      <c r="BW7" s="765"/>
      <c r="BX7" s="765"/>
      <c r="BY7" s="765"/>
      <c r="BZ7" s="765"/>
      <c r="CA7" s="765"/>
      <c r="CB7" s="765"/>
      <c r="CC7" s="765"/>
      <c r="CD7" s="765"/>
      <c r="CE7" s="765"/>
      <c r="CF7" s="765"/>
      <c r="CG7" s="766"/>
      <c r="CH7" s="757">
        <v>-22</v>
      </c>
      <c r="CI7" s="758"/>
      <c r="CJ7" s="758"/>
      <c r="CK7" s="758"/>
      <c r="CL7" s="759"/>
      <c r="CM7" s="757">
        <v>-144</v>
      </c>
      <c r="CN7" s="758"/>
      <c r="CO7" s="758"/>
      <c r="CP7" s="758"/>
      <c r="CQ7" s="759"/>
      <c r="CR7" s="757">
        <v>93</v>
      </c>
      <c r="CS7" s="758"/>
      <c r="CT7" s="758"/>
      <c r="CU7" s="758"/>
      <c r="CV7" s="759"/>
      <c r="CW7" s="757" t="s">
        <v>541</v>
      </c>
      <c r="CX7" s="758"/>
      <c r="CY7" s="758"/>
      <c r="CZ7" s="758"/>
      <c r="DA7" s="759"/>
      <c r="DB7" s="757">
        <v>180</v>
      </c>
      <c r="DC7" s="758"/>
      <c r="DD7" s="758"/>
      <c r="DE7" s="758"/>
      <c r="DF7" s="759"/>
      <c r="DG7" s="757" t="s">
        <v>541</v>
      </c>
      <c r="DH7" s="758"/>
      <c r="DI7" s="758"/>
      <c r="DJ7" s="758"/>
      <c r="DK7" s="759"/>
      <c r="DL7" s="757" t="s">
        <v>541</v>
      </c>
      <c r="DM7" s="758"/>
      <c r="DN7" s="758"/>
      <c r="DO7" s="758"/>
      <c r="DP7" s="759"/>
      <c r="DQ7" s="757" t="s">
        <v>541</v>
      </c>
      <c r="DR7" s="758"/>
      <c r="DS7" s="758"/>
      <c r="DT7" s="758"/>
      <c r="DU7" s="759"/>
      <c r="DV7" s="738"/>
      <c r="DW7" s="739"/>
      <c r="DX7" s="739"/>
      <c r="DY7" s="739"/>
      <c r="DZ7" s="740"/>
      <c r="EA7" s="205"/>
    </row>
    <row r="8" spans="1:131" s="206" customFormat="1" ht="26.25" customHeight="1">
      <c r="A8" s="212">
        <v>2</v>
      </c>
      <c r="B8" s="741" t="s">
        <v>367</v>
      </c>
      <c r="C8" s="742"/>
      <c r="D8" s="742"/>
      <c r="E8" s="742"/>
      <c r="F8" s="742"/>
      <c r="G8" s="742"/>
      <c r="H8" s="742"/>
      <c r="I8" s="742"/>
      <c r="J8" s="742"/>
      <c r="K8" s="742"/>
      <c r="L8" s="742"/>
      <c r="M8" s="742"/>
      <c r="N8" s="742"/>
      <c r="O8" s="742"/>
      <c r="P8" s="743"/>
      <c r="Q8" s="744">
        <v>219</v>
      </c>
      <c r="R8" s="745"/>
      <c r="S8" s="745"/>
      <c r="T8" s="745"/>
      <c r="U8" s="745"/>
      <c r="V8" s="745">
        <v>217</v>
      </c>
      <c r="W8" s="745"/>
      <c r="X8" s="745"/>
      <c r="Y8" s="745"/>
      <c r="Z8" s="745"/>
      <c r="AA8" s="745">
        <v>3</v>
      </c>
      <c r="AB8" s="745"/>
      <c r="AC8" s="745"/>
      <c r="AD8" s="745"/>
      <c r="AE8" s="746"/>
      <c r="AF8" s="747">
        <v>3</v>
      </c>
      <c r="AG8" s="748"/>
      <c r="AH8" s="748"/>
      <c r="AI8" s="748"/>
      <c r="AJ8" s="749"/>
      <c r="AK8" s="750" t="s">
        <v>541</v>
      </c>
      <c r="AL8" s="751"/>
      <c r="AM8" s="751"/>
      <c r="AN8" s="751"/>
      <c r="AO8" s="751"/>
      <c r="AP8" s="751" t="s">
        <v>541</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545</v>
      </c>
      <c r="BT8" s="755"/>
      <c r="BU8" s="755"/>
      <c r="BV8" s="755"/>
      <c r="BW8" s="755"/>
      <c r="BX8" s="755"/>
      <c r="BY8" s="755"/>
      <c r="BZ8" s="755"/>
      <c r="CA8" s="755"/>
      <c r="CB8" s="755"/>
      <c r="CC8" s="755"/>
      <c r="CD8" s="755"/>
      <c r="CE8" s="755"/>
      <c r="CF8" s="755"/>
      <c r="CG8" s="756"/>
      <c r="CH8" s="767">
        <v>9</v>
      </c>
      <c r="CI8" s="768"/>
      <c r="CJ8" s="768"/>
      <c r="CK8" s="768"/>
      <c r="CL8" s="769"/>
      <c r="CM8" s="767">
        <v>211</v>
      </c>
      <c r="CN8" s="768"/>
      <c r="CO8" s="768"/>
      <c r="CP8" s="768"/>
      <c r="CQ8" s="769"/>
      <c r="CR8" s="767">
        <v>30</v>
      </c>
      <c r="CS8" s="768"/>
      <c r="CT8" s="768"/>
      <c r="CU8" s="768"/>
      <c r="CV8" s="769"/>
      <c r="CW8" s="767" t="s">
        <v>541</v>
      </c>
      <c r="CX8" s="768"/>
      <c r="CY8" s="768"/>
      <c r="CZ8" s="768"/>
      <c r="DA8" s="769"/>
      <c r="DB8" s="767" t="s">
        <v>541</v>
      </c>
      <c r="DC8" s="768"/>
      <c r="DD8" s="768"/>
      <c r="DE8" s="768"/>
      <c r="DF8" s="769"/>
      <c r="DG8" s="767" t="s">
        <v>541</v>
      </c>
      <c r="DH8" s="768"/>
      <c r="DI8" s="768"/>
      <c r="DJ8" s="768"/>
      <c r="DK8" s="769"/>
      <c r="DL8" s="767" t="s">
        <v>541</v>
      </c>
      <c r="DM8" s="768"/>
      <c r="DN8" s="768"/>
      <c r="DO8" s="768"/>
      <c r="DP8" s="769"/>
      <c r="DQ8" s="767" t="s">
        <v>541</v>
      </c>
      <c r="DR8" s="768"/>
      <c r="DS8" s="768"/>
      <c r="DT8" s="768"/>
      <c r="DU8" s="769"/>
      <c r="DV8" s="770"/>
      <c r="DW8" s="771"/>
      <c r="DX8" s="771"/>
      <c r="DY8" s="771"/>
      <c r="DZ8" s="772"/>
      <c r="EA8" s="205"/>
    </row>
    <row r="9" spans="1:131" s="206" customFormat="1" ht="26.25" customHeight="1">
      <c r="A9" s="212">
        <v>3</v>
      </c>
      <c r="B9" s="741" t="s">
        <v>368</v>
      </c>
      <c r="C9" s="742"/>
      <c r="D9" s="742"/>
      <c r="E9" s="742"/>
      <c r="F9" s="742"/>
      <c r="G9" s="742"/>
      <c r="H9" s="742"/>
      <c r="I9" s="742"/>
      <c r="J9" s="742"/>
      <c r="K9" s="742"/>
      <c r="L9" s="742"/>
      <c r="M9" s="742"/>
      <c r="N9" s="742"/>
      <c r="O9" s="742"/>
      <c r="P9" s="743"/>
      <c r="Q9" s="744">
        <v>300</v>
      </c>
      <c r="R9" s="745"/>
      <c r="S9" s="745"/>
      <c r="T9" s="745"/>
      <c r="U9" s="745"/>
      <c r="V9" s="745">
        <v>299</v>
      </c>
      <c r="W9" s="745"/>
      <c r="X9" s="745"/>
      <c r="Y9" s="745"/>
      <c r="Z9" s="745"/>
      <c r="AA9" s="745">
        <v>1</v>
      </c>
      <c r="AB9" s="745"/>
      <c r="AC9" s="745"/>
      <c r="AD9" s="745"/>
      <c r="AE9" s="746"/>
      <c r="AF9" s="747">
        <v>1</v>
      </c>
      <c r="AG9" s="748"/>
      <c r="AH9" s="748"/>
      <c r="AI9" s="748"/>
      <c r="AJ9" s="749"/>
      <c r="AK9" s="750">
        <v>36</v>
      </c>
      <c r="AL9" s="751"/>
      <c r="AM9" s="751"/>
      <c r="AN9" s="751"/>
      <c r="AO9" s="751"/>
      <c r="AP9" s="751" t="s">
        <v>541</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546</v>
      </c>
      <c r="BT9" s="755"/>
      <c r="BU9" s="755"/>
      <c r="BV9" s="755"/>
      <c r="BW9" s="755"/>
      <c r="BX9" s="755"/>
      <c r="BY9" s="755"/>
      <c r="BZ9" s="755"/>
      <c r="CA9" s="755"/>
      <c r="CB9" s="755"/>
      <c r="CC9" s="755"/>
      <c r="CD9" s="755"/>
      <c r="CE9" s="755"/>
      <c r="CF9" s="755"/>
      <c r="CG9" s="756"/>
      <c r="CH9" s="767">
        <v>-3</v>
      </c>
      <c r="CI9" s="768"/>
      <c r="CJ9" s="768"/>
      <c r="CK9" s="768"/>
      <c r="CL9" s="769"/>
      <c r="CM9" s="767">
        <v>28</v>
      </c>
      <c r="CN9" s="768"/>
      <c r="CO9" s="768"/>
      <c r="CP9" s="768"/>
      <c r="CQ9" s="769"/>
      <c r="CR9" s="767">
        <v>28</v>
      </c>
      <c r="CS9" s="768"/>
      <c r="CT9" s="768"/>
      <c r="CU9" s="768"/>
      <c r="CV9" s="769"/>
      <c r="CW9" s="767">
        <v>3</v>
      </c>
      <c r="CX9" s="768"/>
      <c r="CY9" s="768"/>
      <c r="CZ9" s="768"/>
      <c r="DA9" s="769"/>
      <c r="DB9" s="767" t="s">
        <v>541</v>
      </c>
      <c r="DC9" s="768"/>
      <c r="DD9" s="768"/>
      <c r="DE9" s="768"/>
      <c r="DF9" s="769"/>
      <c r="DG9" s="767" t="s">
        <v>541</v>
      </c>
      <c r="DH9" s="768"/>
      <c r="DI9" s="768"/>
      <c r="DJ9" s="768"/>
      <c r="DK9" s="769"/>
      <c r="DL9" s="767" t="s">
        <v>541</v>
      </c>
      <c r="DM9" s="768"/>
      <c r="DN9" s="768"/>
      <c r="DO9" s="768"/>
      <c r="DP9" s="769"/>
      <c r="DQ9" s="767" t="s">
        <v>541</v>
      </c>
      <c r="DR9" s="768"/>
      <c r="DS9" s="768"/>
      <c r="DT9" s="768"/>
      <c r="DU9" s="769"/>
      <c r="DV9" s="770"/>
      <c r="DW9" s="771"/>
      <c r="DX9" s="771"/>
      <c r="DY9" s="771"/>
      <c r="DZ9" s="772"/>
      <c r="EA9" s="205"/>
    </row>
    <row r="10" spans="1:131" s="206" customFormat="1" ht="26.25" customHeight="1">
      <c r="A10" s="212">
        <v>4</v>
      </c>
      <c r="B10" s="741" t="s">
        <v>369</v>
      </c>
      <c r="C10" s="742"/>
      <c r="D10" s="742"/>
      <c r="E10" s="742"/>
      <c r="F10" s="742"/>
      <c r="G10" s="742"/>
      <c r="H10" s="742"/>
      <c r="I10" s="742"/>
      <c r="J10" s="742"/>
      <c r="K10" s="742"/>
      <c r="L10" s="742"/>
      <c r="M10" s="742"/>
      <c r="N10" s="742"/>
      <c r="O10" s="742"/>
      <c r="P10" s="743"/>
      <c r="Q10" s="744">
        <v>28</v>
      </c>
      <c r="R10" s="745"/>
      <c r="S10" s="745"/>
      <c r="T10" s="745"/>
      <c r="U10" s="745"/>
      <c r="V10" s="745">
        <v>28</v>
      </c>
      <c r="W10" s="745"/>
      <c r="X10" s="745"/>
      <c r="Y10" s="745"/>
      <c r="Z10" s="745"/>
      <c r="AA10" s="745" t="s">
        <v>541</v>
      </c>
      <c r="AB10" s="745"/>
      <c r="AC10" s="745"/>
      <c r="AD10" s="745"/>
      <c r="AE10" s="746"/>
      <c r="AF10" s="747" t="s">
        <v>112</v>
      </c>
      <c r="AG10" s="748"/>
      <c r="AH10" s="748"/>
      <c r="AI10" s="748"/>
      <c r="AJ10" s="749"/>
      <c r="AK10" s="750">
        <v>21</v>
      </c>
      <c r="AL10" s="751"/>
      <c r="AM10" s="751"/>
      <c r="AN10" s="751"/>
      <c r="AO10" s="751"/>
      <c r="AP10" s="751">
        <v>41</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370</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371</v>
      </c>
      <c r="B23" s="776" t="s">
        <v>372</v>
      </c>
      <c r="C23" s="777"/>
      <c r="D23" s="777"/>
      <c r="E23" s="777"/>
      <c r="F23" s="777"/>
      <c r="G23" s="777"/>
      <c r="H23" s="777"/>
      <c r="I23" s="777"/>
      <c r="J23" s="777"/>
      <c r="K23" s="777"/>
      <c r="L23" s="777"/>
      <c r="M23" s="777"/>
      <c r="N23" s="777"/>
      <c r="O23" s="777"/>
      <c r="P23" s="778"/>
      <c r="Q23" s="779">
        <v>31512</v>
      </c>
      <c r="R23" s="780"/>
      <c r="S23" s="780"/>
      <c r="T23" s="780"/>
      <c r="U23" s="780"/>
      <c r="V23" s="780">
        <v>31047</v>
      </c>
      <c r="W23" s="780"/>
      <c r="X23" s="780"/>
      <c r="Y23" s="780"/>
      <c r="Z23" s="780"/>
      <c r="AA23" s="780">
        <v>464</v>
      </c>
      <c r="AB23" s="780"/>
      <c r="AC23" s="780"/>
      <c r="AD23" s="780"/>
      <c r="AE23" s="781"/>
      <c r="AF23" s="782">
        <v>406</v>
      </c>
      <c r="AG23" s="780"/>
      <c r="AH23" s="780"/>
      <c r="AI23" s="780"/>
      <c r="AJ23" s="783"/>
      <c r="AK23" s="784"/>
      <c r="AL23" s="785"/>
      <c r="AM23" s="785"/>
      <c r="AN23" s="785"/>
      <c r="AO23" s="785"/>
      <c r="AP23" s="780">
        <v>31596</v>
      </c>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373</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374</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349</v>
      </c>
      <c r="B26" s="727"/>
      <c r="C26" s="727"/>
      <c r="D26" s="727"/>
      <c r="E26" s="727"/>
      <c r="F26" s="727"/>
      <c r="G26" s="727"/>
      <c r="H26" s="727"/>
      <c r="I26" s="727"/>
      <c r="J26" s="727"/>
      <c r="K26" s="727"/>
      <c r="L26" s="727"/>
      <c r="M26" s="727"/>
      <c r="N26" s="727"/>
      <c r="O26" s="727"/>
      <c r="P26" s="728"/>
      <c r="Q26" s="703" t="s">
        <v>375</v>
      </c>
      <c r="R26" s="704"/>
      <c r="S26" s="704"/>
      <c r="T26" s="704"/>
      <c r="U26" s="705"/>
      <c r="V26" s="703" t="s">
        <v>376</v>
      </c>
      <c r="W26" s="704"/>
      <c r="X26" s="704"/>
      <c r="Y26" s="704"/>
      <c r="Z26" s="705"/>
      <c r="AA26" s="703" t="s">
        <v>377</v>
      </c>
      <c r="AB26" s="704"/>
      <c r="AC26" s="704"/>
      <c r="AD26" s="704"/>
      <c r="AE26" s="704"/>
      <c r="AF26" s="798" t="s">
        <v>378</v>
      </c>
      <c r="AG26" s="799"/>
      <c r="AH26" s="799"/>
      <c r="AI26" s="799"/>
      <c r="AJ26" s="800"/>
      <c r="AK26" s="704" t="s">
        <v>379</v>
      </c>
      <c r="AL26" s="704"/>
      <c r="AM26" s="704"/>
      <c r="AN26" s="704"/>
      <c r="AO26" s="705"/>
      <c r="AP26" s="703" t="s">
        <v>380</v>
      </c>
      <c r="AQ26" s="704"/>
      <c r="AR26" s="704"/>
      <c r="AS26" s="704"/>
      <c r="AT26" s="705"/>
      <c r="AU26" s="703" t="s">
        <v>381</v>
      </c>
      <c r="AV26" s="704"/>
      <c r="AW26" s="704"/>
      <c r="AX26" s="704"/>
      <c r="AY26" s="705"/>
      <c r="AZ26" s="703" t="s">
        <v>382</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383</v>
      </c>
      <c r="C28" s="718"/>
      <c r="D28" s="718"/>
      <c r="E28" s="718"/>
      <c r="F28" s="718"/>
      <c r="G28" s="718"/>
      <c r="H28" s="718"/>
      <c r="I28" s="718"/>
      <c r="J28" s="718"/>
      <c r="K28" s="718"/>
      <c r="L28" s="718"/>
      <c r="M28" s="718"/>
      <c r="N28" s="718"/>
      <c r="O28" s="718"/>
      <c r="P28" s="719"/>
      <c r="Q28" s="808">
        <v>6497</v>
      </c>
      <c r="R28" s="809"/>
      <c r="S28" s="809"/>
      <c r="T28" s="809"/>
      <c r="U28" s="809"/>
      <c r="V28" s="809">
        <v>6238</v>
      </c>
      <c r="W28" s="809"/>
      <c r="X28" s="809"/>
      <c r="Y28" s="809"/>
      <c r="Z28" s="809"/>
      <c r="AA28" s="809">
        <v>259</v>
      </c>
      <c r="AB28" s="809"/>
      <c r="AC28" s="809"/>
      <c r="AD28" s="809"/>
      <c r="AE28" s="810"/>
      <c r="AF28" s="811">
        <v>259</v>
      </c>
      <c r="AG28" s="809"/>
      <c r="AH28" s="809"/>
      <c r="AI28" s="809"/>
      <c r="AJ28" s="812"/>
      <c r="AK28" s="813">
        <v>597</v>
      </c>
      <c r="AL28" s="804"/>
      <c r="AM28" s="804"/>
      <c r="AN28" s="804"/>
      <c r="AO28" s="804"/>
      <c r="AP28" s="804" t="s">
        <v>541</v>
      </c>
      <c r="AQ28" s="804"/>
      <c r="AR28" s="804"/>
      <c r="AS28" s="804"/>
      <c r="AT28" s="804"/>
      <c r="AU28" s="804" t="s">
        <v>541</v>
      </c>
      <c r="AV28" s="804"/>
      <c r="AW28" s="804"/>
      <c r="AX28" s="804"/>
      <c r="AY28" s="804"/>
      <c r="AZ28" s="805" t="s">
        <v>541</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384</v>
      </c>
      <c r="C29" s="742"/>
      <c r="D29" s="742"/>
      <c r="E29" s="742"/>
      <c r="F29" s="742"/>
      <c r="G29" s="742"/>
      <c r="H29" s="742"/>
      <c r="I29" s="742"/>
      <c r="J29" s="742"/>
      <c r="K29" s="742"/>
      <c r="L29" s="742"/>
      <c r="M29" s="742"/>
      <c r="N29" s="742"/>
      <c r="O29" s="742"/>
      <c r="P29" s="743"/>
      <c r="Q29" s="744">
        <v>5081</v>
      </c>
      <c r="R29" s="745"/>
      <c r="S29" s="745"/>
      <c r="T29" s="745"/>
      <c r="U29" s="745"/>
      <c r="V29" s="745">
        <v>5022</v>
      </c>
      <c r="W29" s="745"/>
      <c r="X29" s="745"/>
      <c r="Y29" s="745"/>
      <c r="Z29" s="745"/>
      <c r="AA29" s="745">
        <v>59</v>
      </c>
      <c r="AB29" s="745"/>
      <c r="AC29" s="745"/>
      <c r="AD29" s="745"/>
      <c r="AE29" s="746"/>
      <c r="AF29" s="747">
        <v>59</v>
      </c>
      <c r="AG29" s="748"/>
      <c r="AH29" s="748"/>
      <c r="AI29" s="748"/>
      <c r="AJ29" s="749"/>
      <c r="AK29" s="816">
        <v>843</v>
      </c>
      <c r="AL29" s="817"/>
      <c r="AM29" s="817"/>
      <c r="AN29" s="817"/>
      <c r="AO29" s="817"/>
      <c r="AP29" s="817" t="s">
        <v>541</v>
      </c>
      <c r="AQ29" s="817"/>
      <c r="AR29" s="817"/>
      <c r="AS29" s="817"/>
      <c r="AT29" s="817"/>
      <c r="AU29" s="817" t="s">
        <v>541</v>
      </c>
      <c r="AV29" s="817"/>
      <c r="AW29" s="817"/>
      <c r="AX29" s="817"/>
      <c r="AY29" s="817"/>
      <c r="AZ29" s="818" t="s">
        <v>541</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385</v>
      </c>
      <c r="C30" s="742"/>
      <c r="D30" s="742"/>
      <c r="E30" s="742"/>
      <c r="F30" s="742"/>
      <c r="G30" s="742"/>
      <c r="H30" s="742"/>
      <c r="I30" s="742"/>
      <c r="J30" s="742"/>
      <c r="K30" s="742"/>
      <c r="L30" s="742"/>
      <c r="M30" s="742"/>
      <c r="N30" s="742"/>
      <c r="O30" s="742"/>
      <c r="P30" s="743"/>
      <c r="Q30" s="744">
        <v>504</v>
      </c>
      <c r="R30" s="745"/>
      <c r="S30" s="745"/>
      <c r="T30" s="745"/>
      <c r="U30" s="745"/>
      <c r="V30" s="745">
        <v>501</v>
      </c>
      <c r="W30" s="745"/>
      <c r="X30" s="745"/>
      <c r="Y30" s="745"/>
      <c r="Z30" s="745"/>
      <c r="AA30" s="745">
        <v>3</v>
      </c>
      <c r="AB30" s="745"/>
      <c r="AC30" s="745"/>
      <c r="AD30" s="745"/>
      <c r="AE30" s="746"/>
      <c r="AF30" s="747">
        <v>3</v>
      </c>
      <c r="AG30" s="748"/>
      <c r="AH30" s="748"/>
      <c r="AI30" s="748"/>
      <c r="AJ30" s="749"/>
      <c r="AK30" s="816">
        <v>205</v>
      </c>
      <c r="AL30" s="817"/>
      <c r="AM30" s="817"/>
      <c r="AN30" s="817"/>
      <c r="AO30" s="817"/>
      <c r="AP30" s="817" t="s">
        <v>541</v>
      </c>
      <c r="AQ30" s="817"/>
      <c r="AR30" s="817"/>
      <c r="AS30" s="817"/>
      <c r="AT30" s="817"/>
      <c r="AU30" s="817" t="s">
        <v>541</v>
      </c>
      <c r="AV30" s="817"/>
      <c r="AW30" s="817"/>
      <c r="AX30" s="817"/>
      <c r="AY30" s="817"/>
      <c r="AZ30" s="818" t="s">
        <v>541</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386</v>
      </c>
      <c r="C31" s="742"/>
      <c r="D31" s="742"/>
      <c r="E31" s="742"/>
      <c r="F31" s="742"/>
      <c r="G31" s="742"/>
      <c r="H31" s="742"/>
      <c r="I31" s="742"/>
      <c r="J31" s="742"/>
      <c r="K31" s="742"/>
      <c r="L31" s="742"/>
      <c r="M31" s="742"/>
      <c r="N31" s="742"/>
      <c r="O31" s="742"/>
      <c r="P31" s="743"/>
      <c r="Q31" s="744">
        <v>323</v>
      </c>
      <c r="R31" s="745"/>
      <c r="S31" s="745"/>
      <c r="T31" s="745"/>
      <c r="U31" s="745"/>
      <c r="V31" s="745">
        <v>321</v>
      </c>
      <c r="W31" s="745"/>
      <c r="X31" s="745"/>
      <c r="Y31" s="745"/>
      <c r="Z31" s="745"/>
      <c r="AA31" s="745">
        <v>1</v>
      </c>
      <c r="AB31" s="745"/>
      <c r="AC31" s="745"/>
      <c r="AD31" s="745"/>
      <c r="AE31" s="746"/>
      <c r="AF31" s="747">
        <v>1</v>
      </c>
      <c r="AG31" s="748"/>
      <c r="AH31" s="748"/>
      <c r="AI31" s="748"/>
      <c r="AJ31" s="749"/>
      <c r="AK31" s="816">
        <v>69</v>
      </c>
      <c r="AL31" s="817"/>
      <c r="AM31" s="817"/>
      <c r="AN31" s="817"/>
      <c r="AO31" s="817"/>
      <c r="AP31" s="817">
        <v>607</v>
      </c>
      <c r="AQ31" s="817"/>
      <c r="AR31" s="817"/>
      <c r="AS31" s="817"/>
      <c r="AT31" s="817"/>
      <c r="AU31" s="817">
        <v>188</v>
      </c>
      <c r="AV31" s="817"/>
      <c r="AW31" s="817"/>
      <c r="AX31" s="817"/>
      <c r="AY31" s="817"/>
      <c r="AZ31" s="818" t="s">
        <v>541</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387</v>
      </c>
      <c r="C32" s="742"/>
      <c r="D32" s="742"/>
      <c r="E32" s="742"/>
      <c r="F32" s="742"/>
      <c r="G32" s="742"/>
      <c r="H32" s="742"/>
      <c r="I32" s="742"/>
      <c r="J32" s="742"/>
      <c r="K32" s="742"/>
      <c r="L32" s="742"/>
      <c r="M32" s="742"/>
      <c r="N32" s="742"/>
      <c r="O32" s="742"/>
      <c r="P32" s="743"/>
      <c r="Q32" s="744">
        <v>712</v>
      </c>
      <c r="R32" s="745"/>
      <c r="S32" s="745"/>
      <c r="T32" s="745"/>
      <c r="U32" s="745"/>
      <c r="V32" s="745">
        <v>697</v>
      </c>
      <c r="W32" s="745"/>
      <c r="X32" s="745"/>
      <c r="Y32" s="745"/>
      <c r="Z32" s="745"/>
      <c r="AA32" s="745">
        <v>14</v>
      </c>
      <c r="AB32" s="745"/>
      <c r="AC32" s="745"/>
      <c r="AD32" s="745"/>
      <c r="AE32" s="746"/>
      <c r="AF32" s="747">
        <v>748</v>
      </c>
      <c r="AG32" s="748"/>
      <c r="AH32" s="748"/>
      <c r="AI32" s="748"/>
      <c r="AJ32" s="749"/>
      <c r="AK32" s="816">
        <v>121</v>
      </c>
      <c r="AL32" s="817"/>
      <c r="AM32" s="817"/>
      <c r="AN32" s="817"/>
      <c r="AO32" s="817"/>
      <c r="AP32" s="817">
        <v>4633</v>
      </c>
      <c r="AQ32" s="817"/>
      <c r="AR32" s="817"/>
      <c r="AS32" s="817"/>
      <c r="AT32" s="817"/>
      <c r="AU32" s="817">
        <v>473</v>
      </c>
      <c r="AV32" s="817"/>
      <c r="AW32" s="817"/>
      <c r="AX32" s="817"/>
      <c r="AY32" s="817"/>
      <c r="AZ32" s="818" t="s">
        <v>541</v>
      </c>
      <c r="BA32" s="818"/>
      <c r="BB32" s="818"/>
      <c r="BC32" s="818"/>
      <c r="BD32" s="818"/>
      <c r="BE32" s="814" t="s">
        <v>388</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389</v>
      </c>
      <c r="C33" s="742"/>
      <c r="D33" s="742"/>
      <c r="E33" s="742"/>
      <c r="F33" s="742"/>
      <c r="G33" s="742"/>
      <c r="H33" s="742"/>
      <c r="I33" s="742"/>
      <c r="J33" s="742"/>
      <c r="K33" s="742"/>
      <c r="L33" s="742"/>
      <c r="M33" s="742"/>
      <c r="N33" s="742"/>
      <c r="O33" s="742"/>
      <c r="P33" s="743"/>
      <c r="Q33" s="744">
        <v>608</v>
      </c>
      <c r="R33" s="745"/>
      <c r="S33" s="745"/>
      <c r="T33" s="745"/>
      <c r="U33" s="745"/>
      <c r="V33" s="745">
        <v>608</v>
      </c>
      <c r="W33" s="745"/>
      <c r="X33" s="745"/>
      <c r="Y33" s="745"/>
      <c r="Z33" s="745"/>
      <c r="AA33" s="745">
        <v>0</v>
      </c>
      <c r="AB33" s="745"/>
      <c r="AC33" s="745"/>
      <c r="AD33" s="745"/>
      <c r="AE33" s="746"/>
      <c r="AF33" s="747">
        <v>0</v>
      </c>
      <c r="AG33" s="748"/>
      <c r="AH33" s="748"/>
      <c r="AI33" s="748"/>
      <c r="AJ33" s="749"/>
      <c r="AK33" s="816">
        <v>247</v>
      </c>
      <c r="AL33" s="817"/>
      <c r="AM33" s="817"/>
      <c r="AN33" s="817"/>
      <c r="AO33" s="817"/>
      <c r="AP33" s="817">
        <v>4083</v>
      </c>
      <c r="AQ33" s="817"/>
      <c r="AR33" s="817"/>
      <c r="AS33" s="817"/>
      <c r="AT33" s="817"/>
      <c r="AU33" s="817">
        <v>3214</v>
      </c>
      <c r="AV33" s="817"/>
      <c r="AW33" s="817"/>
      <c r="AX33" s="817"/>
      <c r="AY33" s="817"/>
      <c r="AZ33" s="818" t="s">
        <v>541</v>
      </c>
      <c r="BA33" s="818"/>
      <c r="BB33" s="818"/>
      <c r="BC33" s="818"/>
      <c r="BD33" s="818"/>
      <c r="BE33" s="814" t="s">
        <v>390</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391</v>
      </c>
      <c r="C34" s="742"/>
      <c r="D34" s="742"/>
      <c r="E34" s="742"/>
      <c r="F34" s="742"/>
      <c r="G34" s="742"/>
      <c r="H34" s="742"/>
      <c r="I34" s="742"/>
      <c r="J34" s="742"/>
      <c r="K34" s="742"/>
      <c r="L34" s="742"/>
      <c r="M34" s="742"/>
      <c r="N34" s="742"/>
      <c r="O34" s="742"/>
      <c r="P34" s="743"/>
      <c r="Q34" s="744">
        <v>1853</v>
      </c>
      <c r="R34" s="745"/>
      <c r="S34" s="745"/>
      <c r="T34" s="745"/>
      <c r="U34" s="745"/>
      <c r="V34" s="745">
        <v>1844</v>
      </c>
      <c r="W34" s="745"/>
      <c r="X34" s="745"/>
      <c r="Y34" s="745"/>
      <c r="Z34" s="745"/>
      <c r="AA34" s="745">
        <v>8</v>
      </c>
      <c r="AB34" s="745"/>
      <c r="AC34" s="745"/>
      <c r="AD34" s="745"/>
      <c r="AE34" s="746"/>
      <c r="AF34" s="747">
        <v>5</v>
      </c>
      <c r="AG34" s="748"/>
      <c r="AH34" s="748"/>
      <c r="AI34" s="748"/>
      <c r="AJ34" s="749"/>
      <c r="AK34" s="816">
        <v>923</v>
      </c>
      <c r="AL34" s="817"/>
      <c r="AM34" s="817"/>
      <c r="AN34" s="817"/>
      <c r="AO34" s="817"/>
      <c r="AP34" s="817">
        <v>13497</v>
      </c>
      <c r="AQ34" s="817"/>
      <c r="AR34" s="817"/>
      <c r="AS34" s="817"/>
      <c r="AT34" s="817"/>
      <c r="AU34" s="817">
        <v>11270</v>
      </c>
      <c r="AV34" s="817"/>
      <c r="AW34" s="817"/>
      <c r="AX34" s="817"/>
      <c r="AY34" s="817"/>
      <c r="AZ34" s="818" t="s">
        <v>541</v>
      </c>
      <c r="BA34" s="818"/>
      <c r="BB34" s="818"/>
      <c r="BC34" s="818"/>
      <c r="BD34" s="818"/>
      <c r="BE34" s="814" t="s">
        <v>390</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392</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371</v>
      </c>
      <c r="B63" s="776" t="s">
        <v>393</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1075</v>
      </c>
      <c r="AG63" s="828"/>
      <c r="AH63" s="828"/>
      <c r="AI63" s="828"/>
      <c r="AJ63" s="829"/>
      <c r="AK63" s="830"/>
      <c r="AL63" s="825"/>
      <c r="AM63" s="825"/>
      <c r="AN63" s="825"/>
      <c r="AO63" s="825"/>
      <c r="AP63" s="828">
        <v>22821</v>
      </c>
      <c r="AQ63" s="828"/>
      <c r="AR63" s="828"/>
      <c r="AS63" s="828"/>
      <c r="AT63" s="828"/>
      <c r="AU63" s="828">
        <v>15144</v>
      </c>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395</v>
      </c>
      <c r="B66" s="727"/>
      <c r="C66" s="727"/>
      <c r="D66" s="727"/>
      <c r="E66" s="727"/>
      <c r="F66" s="727"/>
      <c r="G66" s="727"/>
      <c r="H66" s="727"/>
      <c r="I66" s="727"/>
      <c r="J66" s="727"/>
      <c r="K66" s="727"/>
      <c r="L66" s="727"/>
      <c r="M66" s="727"/>
      <c r="N66" s="727"/>
      <c r="O66" s="727"/>
      <c r="P66" s="728"/>
      <c r="Q66" s="703" t="s">
        <v>375</v>
      </c>
      <c r="R66" s="704"/>
      <c r="S66" s="704"/>
      <c r="T66" s="704"/>
      <c r="U66" s="705"/>
      <c r="V66" s="703" t="s">
        <v>376</v>
      </c>
      <c r="W66" s="704"/>
      <c r="X66" s="704"/>
      <c r="Y66" s="704"/>
      <c r="Z66" s="705"/>
      <c r="AA66" s="703" t="s">
        <v>377</v>
      </c>
      <c r="AB66" s="704"/>
      <c r="AC66" s="704"/>
      <c r="AD66" s="704"/>
      <c r="AE66" s="705"/>
      <c r="AF66" s="838" t="s">
        <v>378</v>
      </c>
      <c r="AG66" s="799"/>
      <c r="AH66" s="799"/>
      <c r="AI66" s="799"/>
      <c r="AJ66" s="839"/>
      <c r="AK66" s="703" t="s">
        <v>379</v>
      </c>
      <c r="AL66" s="727"/>
      <c r="AM66" s="727"/>
      <c r="AN66" s="727"/>
      <c r="AO66" s="728"/>
      <c r="AP66" s="703" t="s">
        <v>380</v>
      </c>
      <c r="AQ66" s="704"/>
      <c r="AR66" s="704"/>
      <c r="AS66" s="704"/>
      <c r="AT66" s="705"/>
      <c r="AU66" s="703" t="s">
        <v>396</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535</v>
      </c>
      <c r="C68" s="856"/>
      <c r="D68" s="856"/>
      <c r="E68" s="856"/>
      <c r="F68" s="856"/>
      <c r="G68" s="856"/>
      <c r="H68" s="856"/>
      <c r="I68" s="856"/>
      <c r="J68" s="856"/>
      <c r="K68" s="856"/>
      <c r="L68" s="856"/>
      <c r="M68" s="856"/>
      <c r="N68" s="856"/>
      <c r="O68" s="856"/>
      <c r="P68" s="857"/>
      <c r="Q68" s="858">
        <v>2798</v>
      </c>
      <c r="R68" s="852"/>
      <c r="S68" s="852"/>
      <c r="T68" s="852"/>
      <c r="U68" s="852"/>
      <c r="V68" s="852">
        <v>2773</v>
      </c>
      <c r="W68" s="852"/>
      <c r="X68" s="852"/>
      <c r="Y68" s="852"/>
      <c r="Z68" s="852"/>
      <c r="AA68" s="852">
        <v>25</v>
      </c>
      <c r="AB68" s="852"/>
      <c r="AC68" s="852"/>
      <c r="AD68" s="852"/>
      <c r="AE68" s="852"/>
      <c r="AF68" s="852">
        <v>25</v>
      </c>
      <c r="AG68" s="852"/>
      <c r="AH68" s="852"/>
      <c r="AI68" s="852"/>
      <c r="AJ68" s="852"/>
      <c r="AK68" s="852" t="s">
        <v>541</v>
      </c>
      <c r="AL68" s="852"/>
      <c r="AM68" s="852"/>
      <c r="AN68" s="852"/>
      <c r="AO68" s="852"/>
      <c r="AP68" s="852">
        <v>2439</v>
      </c>
      <c r="AQ68" s="852"/>
      <c r="AR68" s="852"/>
      <c r="AS68" s="852"/>
      <c r="AT68" s="852"/>
      <c r="AU68" s="852">
        <v>1957</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536</v>
      </c>
      <c r="C69" s="860"/>
      <c r="D69" s="860"/>
      <c r="E69" s="860"/>
      <c r="F69" s="860"/>
      <c r="G69" s="860"/>
      <c r="H69" s="860"/>
      <c r="I69" s="860"/>
      <c r="J69" s="860"/>
      <c r="K69" s="860"/>
      <c r="L69" s="860"/>
      <c r="M69" s="860"/>
      <c r="N69" s="860"/>
      <c r="O69" s="860"/>
      <c r="P69" s="861"/>
      <c r="Q69" s="862">
        <v>2</v>
      </c>
      <c r="R69" s="817"/>
      <c r="S69" s="817"/>
      <c r="T69" s="817"/>
      <c r="U69" s="817"/>
      <c r="V69" s="817">
        <v>2</v>
      </c>
      <c r="W69" s="817"/>
      <c r="X69" s="817"/>
      <c r="Y69" s="817"/>
      <c r="Z69" s="817"/>
      <c r="AA69" s="817" t="s">
        <v>541</v>
      </c>
      <c r="AB69" s="817"/>
      <c r="AC69" s="817"/>
      <c r="AD69" s="817"/>
      <c r="AE69" s="817"/>
      <c r="AF69" s="817" t="s">
        <v>541</v>
      </c>
      <c r="AG69" s="817"/>
      <c r="AH69" s="817"/>
      <c r="AI69" s="817"/>
      <c r="AJ69" s="817"/>
      <c r="AK69" s="817" t="s">
        <v>541</v>
      </c>
      <c r="AL69" s="817"/>
      <c r="AM69" s="817"/>
      <c r="AN69" s="817"/>
      <c r="AO69" s="817"/>
      <c r="AP69" s="817" t="s">
        <v>541</v>
      </c>
      <c r="AQ69" s="817"/>
      <c r="AR69" s="817"/>
      <c r="AS69" s="817"/>
      <c r="AT69" s="817"/>
      <c r="AU69" s="817" t="s">
        <v>541</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537</v>
      </c>
      <c r="C70" s="860"/>
      <c r="D70" s="860"/>
      <c r="E70" s="860"/>
      <c r="F70" s="860"/>
      <c r="G70" s="860"/>
      <c r="H70" s="860"/>
      <c r="I70" s="860"/>
      <c r="J70" s="860"/>
      <c r="K70" s="860"/>
      <c r="L70" s="860"/>
      <c r="M70" s="860"/>
      <c r="N70" s="860"/>
      <c r="O70" s="860"/>
      <c r="P70" s="861"/>
      <c r="Q70" s="862">
        <v>14592</v>
      </c>
      <c r="R70" s="817"/>
      <c r="S70" s="817"/>
      <c r="T70" s="817"/>
      <c r="U70" s="817"/>
      <c r="V70" s="817">
        <v>14009</v>
      </c>
      <c r="W70" s="817"/>
      <c r="X70" s="817"/>
      <c r="Y70" s="817"/>
      <c r="Z70" s="817"/>
      <c r="AA70" s="817">
        <v>583</v>
      </c>
      <c r="AB70" s="817"/>
      <c r="AC70" s="817"/>
      <c r="AD70" s="817"/>
      <c r="AE70" s="817"/>
      <c r="AF70" s="817">
        <v>583</v>
      </c>
      <c r="AG70" s="817"/>
      <c r="AH70" s="817"/>
      <c r="AI70" s="817"/>
      <c r="AJ70" s="817"/>
      <c r="AK70" s="817">
        <v>35</v>
      </c>
      <c r="AL70" s="817"/>
      <c r="AM70" s="817"/>
      <c r="AN70" s="817"/>
      <c r="AO70" s="817"/>
      <c r="AP70" s="817" t="s">
        <v>541</v>
      </c>
      <c r="AQ70" s="817"/>
      <c r="AR70" s="817"/>
      <c r="AS70" s="817"/>
      <c r="AT70" s="817"/>
      <c r="AU70" s="817" t="s">
        <v>541</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538</v>
      </c>
      <c r="C71" s="860"/>
      <c r="D71" s="860"/>
      <c r="E71" s="860"/>
      <c r="F71" s="860"/>
      <c r="G71" s="860"/>
      <c r="H71" s="860"/>
      <c r="I71" s="860"/>
      <c r="J71" s="860"/>
      <c r="K71" s="860"/>
      <c r="L71" s="860"/>
      <c r="M71" s="860"/>
      <c r="N71" s="860"/>
      <c r="O71" s="860"/>
      <c r="P71" s="861"/>
      <c r="Q71" s="862">
        <v>143</v>
      </c>
      <c r="R71" s="817"/>
      <c r="S71" s="817"/>
      <c r="T71" s="817"/>
      <c r="U71" s="817"/>
      <c r="V71" s="817">
        <v>125</v>
      </c>
      <c r="W71" s="817"/>
      <c r="X71" s="817"/>
      <c r="Y71" s="817"/>
      <c r="Z71" s="817"/>
      <c r="AA71" s="817">
        <v>18</v>
      </c>
      <c r="AB71" s="817"/>
      <c r="AC71" s="817"/>
      <c r="AD71" s="817"/>
      <c r="AE71" s="817"/>
      <c r="AF71" s="817">
        <v>18</v>
      </c>
      <c r="AG71" s="817"/>
      <c r="AH71" s="817"/>
      <c r="AI71" s="817"/>
      <c r="AJ71" s="817"/>
      <c r="AK71" s="817">
        <v>10</v>
      </c>
      <c r="AL71" s="817"/>
      <c r="AM71" s="817"/>
      <c r="AN71" s="817"/>
      <c r="AO71" s="817"/>
      <c r="AP71" s="817" t="s">
        <v>541</v>
      </c>
      <c r="AQ71" s="817"/>
      <c r="AR71" s="817"/>
      <c r="AS71" s="817"/>
      <c r="AT71" s="817"/>
      <c r="AU71" s="817" t="s">
        <v>541</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542</v>
      </c>
      <c r="C72" s="860"/>
      <c r="D72" s="860"/>
      <c r="E72" s="860"/>
      <c r="F72" s="860"/>
      <c r="G72" s="860"/>
      <c r="H72" s="860"/>
      <c r="I72" s="860"/>
      <c r="J72" s="860"/>
      <c r="K72" s="860"/>
      <c r="L72" s="860"/>
      <c r="M72" s="860"/>
      <c r="N72" s="860"/>
      <c r="O72" s="860"/>
      <c r="P72" s="861"/>
      <c r="Q72" s="862">
        <v>203</v>
      </c>
      <c r="R72" s="817"/>
      <c r="S72" s="817"/>
      <c r="T72" s="817"/>
      <c r="U72" s="817"/>
      <c r="V72" s="817">
        <v>181</v>
      </c>
      <c r="W72" s="817"/>
      <c r="X72" s="817"/>
      <c r="Y72" s="817"/>
      <c r="Z72" s="817"/>
      <c r="AA72" s="817">
        <v>22</v>
      </c>
      <c r="AB72" s="817"/>
      <c r="AC72" s="817"/>
      <c r="AD72" s="817"/>
      <c r="AE72" s="817"/>
      <c r="AF72" s="817">
        <v>22</v>
      </c>
      <c r="AG72" s="817"/>
      <c r="AH72" s="817"/>
      <c r="AI72" s="817"/>
      <c r="AJ72" s="817"/>
      <c r="AK72" s="817">
        <v>80</v>
      </c>
      <c r="AL72" s="817"/>
      <c r="AM72" s="817"/>
      <c r="AN72" s="817"/>
      <c r="AO72" s="817"/>
      <c r="AP72" s="817" t="s">
        <v>541</v>
      </c>
      <c r="AQ72" s="817"/>
      <c r="AR72" s="817"/>
      <c r="AS72" s="817"/>
      <c r="AT72" s="817"/>
      <c r="AU72" s="817" t="s">
        <v>541</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539</v>
      </c>
      <c r="C73" s="860"/>
      <c r="D73" s="860"/>
      <c r="E73" s="860"/>
      <c r="F73" s="860"/>
      <c r="G73" s="860"/>
      <c r="H73" s="860"/>
      <c r="I73" s="860"/>
      <c r="J73" s="860"/>
      <c r="K73" s="860"/>
      <c r="L73" s="860"/>
      <c r="M73" s="860"/>
      <c r="N73" s="860"/>
      <c r="O73" s="860"/>
      <c r="P73" s="861"/>
      <c r="Q73" s="862">
        <v>402</v>
      </c>
      <c r="R73" s="817"/>
      <c r="S73" s="817"/>
      <c r="T73" s="817"/>
      <c r="U73" s="817"/>
      <c r="V73" s="817">
        <v>388</v>
      </c>
      <c r="W73" s="817"/>
      <c r="X73" s="817"/>
      <c r="Y73" s="817"/>
      <c r="Z73" s="817"/>
      <c r="AA73" s="817">
        <v>14</v>
      </c>
      <c r="AB73" s="817"/>
      <c r="AC73" s="817"/>
      <c r="AD73" s="817"/>
      <c r="AE73" s="817"/>
      <c r="AF73" s="817">
        <v>14</v>
      </c>
      <c r="AG73" s="817"/>
      <c r="AH73" s="817"/>
      <c r="AI73" s="817"/>
      <c r="AJ73" s="817"/>
      <c r="AK73" s="817" t="s">
        <v>541</v>
      </c>
      <c r="AL73" s="817"/>
      <c r="AM73" s="817"/>
      <c r="AN73" s="817"/>
      <c r="AO73" s="817"/>
      <c r="AP73" s="817" t="s">
        <v>541</v>
      </c>
      <c r="AQ73" s="817"/>
      <c r="AR73" s="817"/>
      <c r="AS73" s="817"/>
      <c r="AT73" s="817"/>
      <c r="AU73" s="817" t="s">
        <v>541</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540</v>
      </c>
      <c r="C74" s="860"/>
      <c r="D74" s="860"/>
      <c r="E74" s="860"/>
      <c r="F74" s="860"/>
      <c r="G74" s="860"/>
      <c r="H74" s="860"/>
      <c r="I74" s="860"/>
      <c r="J74" s="860"/>
      <c r="K74" s="860"/>
      <c r="L74" s="860"/>
      <c r="M74" s="860"/>
      <c r="N74" s="860"/>
      <c r="O74" s="860"/>
      <c r="P74" s="861"/>
      <c r="Q74" s="862">
        <v>148779</v>
      </c>
      <c r="R74" s="817"/>
      <c r="S74" s="817"/>
      <c r="T74" s="817"/>
      <c r="U74" s="817"/>
      <c r="V74" s="817">
        <v>142235</v>
      </c>
      <c r="W74" s="817"/>
      <c r="X74" s="817"/>
      <c r="Y74" s="817"/>
      <c r="Z74" s="817"/>
      <c r="AA74" s="817">
        <v>6544</v>
      </c>
      <c r="AB74" s="817"/>
      <c r="AC74" s="817"/>
      <c r="AD74" s="817"/>
      <c r="AE74" s="817"/>
      <c r="AF74" s="817">
        <v>6544</v>
      </c>
      <c r="AG74" s="817"/>
      <c r="AH74" s="817"/>
      <c r="AI74" s="817"/>
      <c r="AJ74" s="817"/>
      <c r="AK74" s="817">
        <v>224</v>
      </c>
      <c r="AL74" s="817"/>
      <c r="AM74" s="817"/>
      <c r="AN74" s="817"/>
      <c r="AO74" s="817"/>
      <c r="AP74" s="817" t="s">
        <v>541</v>
      </c>
      <c r="AQ74" s="817"/>
      <c r="AR74" s="817"/>
      <c r="AS74" s="817"/>
      <c r="AT74" s="817"/>
      <c r="AU74" s="817" t="s">
        <v>541</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c r="C75" s="860"/>
      <c r="D75" s="860"/>
      <c r="E75" s="860"/>
      <c r="F75" s="860"/>
      <c r="G75" s="860"/>
      <c r="H75" s="860"/>
      <c r="I75" s="860"/>
      <c r="J75" s="860"/>
      <c r="K75" s="860"/>
      <c r="L75" s="860"/>
      <c r="M75" s="860"/>
      <c r="N75" s="860"/>
      <c r="O75" s="860"/>
      <c r="P75" s="861"/>
      <c r="Q75" s="865"/>
      <c r="R75" s="866"/>
      <c r="S75" s="866"/>
      <c r="T75" s="866"/>
      <c r="U75" s="816"/>
      <c r="V75" s="867"/>
      <c r="W75" s="866"/>
      <c r="X75" s="866"/>
      <c r="Y75" s="866"/>
      <c r="Z75" s="816"/>
      <c r="AA75" s="867"/>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371</v>
      </c>
      <c r="B88" s="776" t="s">
        <v>397</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7206</v>
      </c>
      <c r="AG88" s="828"/>
      <c r="AH88" s="828"/>
      <c r="AI88" s="828"/>
      <c r="AJ88" s="828"/>
      <c r="AK88" s="825"/>
      <c r="AL88" s="825"/>
      <c r="AM88" s="825"/>
      <c r="AN88" s="825"/>
      <c r="AO88" s="825"/>
      <c r="AP88" s="828">
        <v>2439</v>
      </c>
      <c r="AQ88" s="828"/>
      <c r="AR88" s="828"/>
      <c r="AS88" s="828"/>
      <c r="AT88" s="828"/>
      <c r="AU88" s="828">
        <v>1957</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6" t="s">
        <v>398</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151</v>
      </c>
      <c r="CS102" s="836"/>
      <c r="CT102" s="836"/>
      <c r="CU102" s="836"/>
      <c r="CV102" s="879"/>
      <c r="CW102" s="878">
        <v>3</v>
      </c>
      <c r="CX102" s="836"/>
      <c r="CY102" s="836"/>
      <c r="CZ102" s="836"/>
      <c r="DA102" s="879"/>
      <c r="DB102" s="878">
        <v>180</v>
      </c>
      <c r="DC102" s="836"/>
      <c r="DD102" s="836"/>
      <c r="DE102" s="836"/>
      <c r="DF102" s="879"/>
      <c r="DG102" s="878" t="s">
        <v>543</v>
      </c>
      <c r="DH102" s="836"/>
      <c r="DI102" s="836"/>
      <c r="DJ102" s="836"/>
      <c r="DK102" s="879"/>
      <c r="DL102" s="878" t="s">
        <v>541</v>
      </c>
      <c r="DM102" s="836"/>
      <c r="DN102" s="836"/>
      <c r="DO102" s="836"/>
      <c r="DP102" s="879"/>
      <c r="DQ102" s="878" t="s">
        <v>541</v>
      </c>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399</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400</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403</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404</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405</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406</v>
      </c>
      <c r="AB109" s="881"/>
      <c r="AC109" s="881"/>
      <c r="AD109" s="881"/>
      <c r="AE109" s="882"/>
      <c r="AF109" s="880" t="s">
        <v>286</v>
      </c>
      <c r="AG109" s="881"/>
      <c r="AH109" s="881"/>
      <c r="AI109" s="881"/>
      <c r="AJ109" s="882"/>
      <c r="AK109" s="880" t="s">
        <v>285</v>
      </c>
      <c r="AL109" s="881"/>
      <c r="AM109" s="881"/>
      <c r="AN109" s="881"/>
      <c r="AO109" s="882"/>
      <c r="AP109" s="880" t="s">
        <v>407</v>
      </c>
      <c r="AQ109" s="881"/>
      <c r="AR109" s="881"/>
      <c r="AS109" s="881"/>
      <c r="AT109" s="883"/>
      <c r="AU109" s="902" t="s">
        <v>405</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406</v>
      </c>
      <c r="BR109" s="881"/>
      <c r="BS109" s="881"/>
      <c r="BT109" s="881"/>
      <c r="BU109" s="882"/>
      <c r="BV109" s="880" t="s">
        <v>286</v>
      </c>
      <c r="BW109" s="881"/>
      <c r="BX109" s="881"/>
      <c r="BY109" s="881"/>
      <c r="BZ109" s="882"/>
      <c r="CA109" s="880" t="s">
        <v>285</v>
      </c>
      <c r="CB109" s="881"/>
      <c r="CC109" s="881"/>
      <c r="CD109" s="881"/>
      <c r="CE109" s="882"/>
      <c r="CF109" s="903" t="s">
        <v>407</v>
      </c>
      <c r="CG109" s="903"/>
      <c r="CH109" s="903"/>
      <c r="CI109" s="903"/>
      <c r="CJ109" s="903"/>
      <c r="CK109" s="880" t="s">
        <v>408</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406</v>
      </c>
      <c r="DH109" s="881"/>
      <c r="DI109" s="881"/>
      <c r="DJ109" s="881"/>
      <c r="DK109" s="882"/>
      <c r="DL109" s="880" t="s">
        <v>286</v>
      </c>
      <c r="DM109" s="881"/>
      <c r="DN109" s="881"/>
      <c r="DO109" s="881"/>
      <c r="DP109" s="882"/>
      <c r="DQ109" s="880" t="s">
        <v>285</v>
      </c>
      <c r="DR109" s="881"/>
      <c r="DS109" s="881"/>
      <c r="DT109" s="881"/>
      <c r="DU109" s="882"/>
      <c r="DV109" s="880" t="s">
        <v>407</v>
      </c>
      <c r="DW109" s="881"/>
      <c r="DX109" s="881"/>
      <c r="DY109" s="881"/>
      <c r="DZ109" s="883"/>
    </row>
    <row r="110" spans="1:131" s="197" customFormat="1" ht="26.25" customHeight="1">
      <c r="A110" s="884" t="s">
        <v>409</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3325219</v>
      </c>
      <c r="AB110" s="888"/>
      <c r="AC110" s="888"/>
      <c r="AD110" s="888"/>
      <c r="AE110" s="889"/>
      <c r="AF110" s="890">
        <v>3263681</v>
      </c>
      <c r="AG110" s="888"/>
      <c r="AH110" s="888"/>
      <c r="AI110" s="888"/>
      <c r="AJ110" s="889"/>
      <c r="AK110" s="890">
        <v>3244180</v>
      </c>
      <c r="AL110" s="888"/>
      <c r="AM110" s="888"/>
      <c r="AN110" s="888"/>
      <c r="AO110" s="889"/>
      <c r="AP110" s="891">
        <v>22.4</v>
      </c>
      <c r="AQ110" s="892"/>
      <c r="AR110" s="892"/>
      <c r="AS110" s="892"/>
      <c r="AT110" s="893"/>
      <c r="AU110" s="894" t="s">
        <v>61</v>
      </c>
      <c r="AV110" s="895"/>
      <c r="AW110" s="895"/>
      <c r="AX110" s="895"/>
      <c r="AY110" s="896"/>
      <c r="AZ110" s="938" t="s">
        <v>410</v>
      </c>
      <c r="BA110" s="885"/>
      <c r="BB110" s="885"/>
      <c r="BC110" s="885"/>
      <c r="BD110" s="885"/>
      <c r="BE110" s="885"/>
      <c r="BF110" s="885"/>
      <c r="BG110" s="885"/>
      <c r="BH110" s="885"/>
      <c r="BI110" s="885"/>
      <c r="BJ110" s="885"/>
      <c r="BK110" s="885"/>
      <c r="BL110" s="885"/>
      <c r="BM110" s="885"/>
      <c r="BN110" s="885"/>
      <c r="BO110" s="885"/>
      <c r="BP110" s="886"/>
      <c r="BQ110" s="924">
        <v>29627568</v>
      </c>
      <c r="BR110" s="925"/>
      <c r="BS110" s="925"/>
      <c r="BT110" s="925"/>
      <c r="BU110" s="925"/>
      <c r="BV110" s="925">
        <v>29393688</v>
      </c>
      <c r="BW110" s="925"/>
      <c r="BX110" s="925"/>
      <c r="BY110" s="925"/>
      <c r="BZ110" s="925"/>
      <c r="CA110" s="925">
        <v>31596110</v>
      </c>
      <c r="CB110" s="925"/>
      <c r="CC110" s="925"/>
      <c r="CD110" s="925"/>
      <c r="CE110" s="925"/>
      <c r="CF110" s="939">
        <v>217.7</v>
      </c>
      <c r="CG110" s="940"/>
      <c r="CH110" s="940"/>
      <c r="CI110" s="940"/>
      <c r="CJ110" s="940"/>
      <c r="CK110" s="941" t="s">
        <v>411</v>
      </c>
      <c r="CL110" s="942"/>
      <c r="CM110" s="921" t="s">
        <v>412</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112</v>
      </c>
      <c r="DH110" s="925"/>
      <c r="DI110" s="925"/>
      <c r="DJ110" s="925"/>
      <c r="DK110" s="925"/>
      <c r="DL110" s="925" t="s">
        <v>112</v>
      </c>
      <c r="DM110" s="925"/>
      <c r="DN110" s="925"/>
      <c r="DO110" s="925"/>
      <c r="DP110" s="925"/>
      <c r="DQ110" s="925" t="s">
        <v>112</v>
      </c>
      <c r="DR110" s="925"/>
      <c r="DS110" s="925"/>
      <c r="DT110" s="925"/>
      <c r="DU110" s="925"/>
      <c r="DV110" s="926" t="s">
        <v>112</v>
      </c>
      <c r="DW110" s="926"/>
      <c r="DX110" s="926"/>
      <c r="DY110" s="926"/>
      <c r="DZ110" s="927"/>
    </row>
    <row r="111" spans="1:131" s="197" customFormat="1" ht="26.25" customHeight="1">
      <c r="A111" s="928" t="s">
        <v>413</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112</v>
      </c>
      <c r="AB111" s="932"/>
      <c r="AC111" s="932"/>
      <c r="AD111" s="932"/>
      <c r="AE111" s="933"/>
      <c r="AF111" s="934" t="s">
        <v>112</v>
      </c>
      <c r="AG111" s="932"/>
      <c r="AH111" s="932"/>
      <c r="AI111" s="932"/>
      <c r="AJ111" s="933"/>
      <c r="AK111" s="934" t="s">
        <v>112</v>
      </c>
      <c r="AL111" s="932"/>
      <c r="AM111" s="932"/>
      <c r="AN111" s="932"/>
      <c r="AO111" s="933"/>
      <c r="AP111" s="935" t="s">
        <v>112</v>
      </c>
      <c r="AQ111" s="936"/>
      <c r="AR111" s="936"/>
      <c r="AS111" s="936"/>
      <c r="AT111" s="937"/>
      <c r="AU111" s="897"/>
      <c r="AV111" s="898"/>
      <c r="AW111" s="898"/>
      <c r="AX111" s="898"/>
      <c r="AY111" s="899"/>
      <c r="AZ111" s="947" t="s">
        <v>414</v>
      </c>
      <c r="BA111" s="948"/>
      <c r="BB111" s="948"/>
      <c r="BC111" s="948"/>
      <c r="BD111" s="948"/>
      <c r="BE111" s="948"/>
      <c r="BF111" s="948"/>
      <c r="BG111" s="948"/>
      <c r="BH111" s="948"/>
      <c r="BI111" s="948"/>
      <c r="BJ111" s="948"/>
      <c r="BK111" s="948"/>
      <c r="BL111" s="948"/>
      <c r="BM111" s="948"/>
      <c r="BN111" s="948"/>
      <c r="BO111" s="948"/>
      <c r="BP111" s="949"/>
      <c r="BQ111" s="917">
        <v>1514707</v>
      </c>
      <c r="BR111" s="918"/>
      <c r="BS111" s="918"/>
      <c r="BT111" s="918"/>
      <c r="BU111" s="918"/>
      <c r="BV111" s="918">
        <v>773327</v>
      </c>
      <c r="BW111" s="918"/>
      <c r="BX111" s="918"/>
      <c r="BY111" s="918"/>
      <c r="BZ111" s="918"/>
      <c r="CA111" s="918">
        <v>692689</v>
      </c>
      <c r="CB111" s="918"/>
      <c r="CC111" s="918"/>
      <c r="CD111" s="918"/>
      <c r="CE111" s="918"/>
      <c r="CF111" s="912">
        <v>4.8</v>
      </c>
      <c r="CG111" s="913"/>
      <c r="CH111" s="913"/>
      <c r="CI111" s="913"/>
      <c r="CJ111" s="913"/>
      <c r="CK111" s="943"/>
      <c r="CL111" s="944"/>
      <c r="CM111" s="914" t="s">
        <v>415</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112</v>
      </c>
      <c r="DH111" s="918"/>
      <c r="DI111" s="918"/>
      <c r="DJ111" s="918"/>
      <c r="DK111" s="918"/>
      <c r="DL111" s="918" t="s">
        <v>112</v>
      </c>
      <c r="DM111" s="918"/>
      <c r="DN111" s="918"/>
      <c r="DO111" s="918"/>
      <c r="DP111" s="918"/>
      <c r="DQ111" s="918" t="s">
        <v>112</v>
      </c>
      <c r="DR111" s="918"/>
      <c r="DS111" s="918"/>
      <c r="DT111" s="918"/>
      <c r="DU111" s="918"/>
      <c r="DV111" s="919" t="s">
        <v>112</v>
      </c>
      <c r="DW111" s="919"/>
      <c r="DX111" s="919"/>
      <c r="DY111" s="919"/>
      <c r="DZ111" s="920"/>
    </row>
    <row r="112" spans="1:131" s="197" customFormat="1" ht="26.25" customHeight="1">
      <c r="A112" s="950" t="s">
        <v>416</v>
      </c>
      <c r="B112" s="951"/>
      <c r="C112" s="948" t="s">
        <v>417</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112</v>
      </c>
      <c r="AB112" s="957"/>
      <c r="AC112" s="957"/>
      <c r="AD112" s="957"/>
      <c r="AE112" s="958"/>
      <c r="AF112" s="959" t="s">
        <v>112</v>
      </c>
      <c r="AG112" s="957"/>
      <c r="AH112" s="957"/>
      <c r="AI112" s="957"/>
      <c r="AJ112" s="958"/>
      <c r="AK112" s="959" t="s">
        <v>112</v>
      </c>
      <c r="AL112" s="957"/>
      <c r="AM112" s="957"/>
      <c r="AN112" s="957"/>
      <c r="AO112" s="958"/>
      <c r="AP112" s="960" t="s">
        <v>112</v>
      </c>
      <c r="AQ112" s="961"/>
      <c r="AR112" s="961"/>
      <c r="AS112" s="961"/>
      <c r="AT112" s="962"/>
      <c r="AU112" s="897"/>
      <c r="AV112" s="898"/>
      <c r="AW112" s="898"/>
      <c r="AX112" s="898"/>
      <c r="AY112" s="899"/>
      <c r="AZ112" s="947" t="s">
        <v>418</v>
      </c>
      <c r="BA112" s="948"/>
      <c r="BB112" s="948"/>
      <c r="BC112" s="948"/>
      <c r="BD112" s="948"/>
      <c r="BE112" s="948"/>
      <c r="BF112" s="948"/>
      <c r="BG112" s="948"/>
      <c r="BH112" s="948"/>
      <c r="BI112" s="948"/>
      <c r="BJ112" s="948"/>
      <c r="BK112" s="948"/>
      <c r="BL112" s="948"/>
      <c r="BM112" s="948"/>
      <c r="BN112" s="948"/>
      <c r="BO112" s="948"/>
      <c r="BP112" s="949"/>
      <c r="BQ112" s="917">
        <v>16610813</v>
      </c>
      <c r="BR112" s="918"/>
      <c r="BS112" s="918"/>
      <c r="BT112" s="918"/>
      <c r="BU112" s="918"/>
      <c r="BV112" s="918">
        <v>15545803</v>
      </c>
      <c r="BW112" s="918"/>
      <c r="BX112" s="918"/>
      <c r="BY112" s="918"/>
      <c r="BZ112" s="918"/>
      <c r="CA112" s="918">
        <v>15144129</v>
      </c>
      <c r="CB112" s="918"/>
      <c r="CC112" s="918"/>
      <c r="CD112" s="918"/>
      <c r="CE112" s="918"/>
      <c r="CF112" s="912">
        <v>104.3</v>
      </c>
      <c r="CG112" s="913"/>
      <c r="CH112" s="913"/>
      <c r="CI112" s="913"/>
      <c r="CJ112" s="913"/>
      <c r="CK112" s="943"/>
      <c r="CL112" s="944"/>
      <c r="CM112" s="914" t="s">
        <v>419</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112</v>
      </c>
      <c r="DH112" s="918"/>
      <c r="DI112" s="918"/>
      <c r="DJ112" s="918"/>
      <c r="DK112" s="918"/>
      <c r="DL112" s="918" t="s">
        <v>112</v>
      </c>
      <c r="DM112" s="918"/>
      <c r="DN112" s="918"/>
      <c r="DO112" s="918"/>
      <c r="DP112" s="918"/>
      <c r="DQ112" s="918">
        <v>37746</v>
      </c>
      <c r="DR112" s="918"/>
      <c r="DS112" s="918"/>
      <c r="DT112" s="918"/>
      <c r="DU112" s="918"/>
      <c r="DV112" s="919">
        <v>0.3</v>
      </c>
      <c r="DW112" s="919"/>
      <c r="DX112" s="919"/>
      <c r="DY112" s="919"/>
      <c r="DZ112" s="920"/>
    </row>
    <row r="113" spans="1:130" s="197" customFormat="1" ht="26.25" customHeight="1">
      <c r="A113" s="952"/>
      <c r="B113" s="953"/>
      <c r="C113" s="948" t="s">
        <v>420</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1060156</v>
      </c>
      <c r="AB113" s="932"/>
      <c r="AC113" s="932"/>
      <c r="AD113" s="932"/>
      <c r="AE113" s="933"/>
      <c r="AF113" s="934">
        <v>1061197</v>
      </c>
      <c r="AG113" s="932"/>
      <c r="AH113" s="932"/>
      <c r="AI113" s="932"/>
      <c r="AJ113" s="933"/>
      <c r="AK113" s="934">
        <v>1102455</v>
      </c>
      <c r="AL113" s="932"/>
      <c r="AM113" s="932"/>
      <c r="AN113" s="932"/>
      <c r="AO113" s="933"/>
      <c r="AP113" s="935">
        <v>7.6</v>
      </c>
      <c r="AQ113" s="936"/>
      <c r="AR113" s="936"/>
      <c r="AS113" s="936"/>
      <c r="AT113" s="937"/>
      <c r="AU113" s="897"/>
      <c r="AV113" s="898"/>
      <c r="AW113" s="898"/>
      <c r="AX113" s="898"/>
      <c r="AY113" s="899"/>
      <c r="AZ113" s="947" t="s">
        <v>421</v>
      </c>
      <c r="BA113" s="948"/>
      <c r="BB113" s="948"/>
      <c r="BC113" s="948"/>
      <c r="BD113" s="948"/>
      <c r="BE113" s="948"/>
      <c r="BF113" s="948"/>
      <c r="BG113" s="948"/>
      <c r="BH113" s="948"/>
      <c r="BI113" s="948"/>
      <c r="BJ113" s="948"/>
      <c r="BK113" s="948"/>
      <c r="BL113" s="948"/>
      <c r="BM113" s="948"/>
      <c r="BN113" s="948"/>
      <c r="BO113" s="948"/>
      <c r="BP113" s="949"/>
      <c r="BQ113" s="917">
        <v>2322593</v>
      </c>
      <c r="BR113" s="918"/>
      <c r="BS113" s="918"/>
      <c r="BT113" s="918"/>
      <c r="BU113" s="918"/>
      <c r="BV113" s="918">
        <v>2116884</v>
      </c>
      <c r="BW113" s="918"/>
      <c r="BX113" s="918"/>
      <c r="BY113" s="918"/>
      <c r="BZ113" s="918"/>
      <c r="CA113" s="918">
        <v>1957293</v>
      </c>
      <c r="CB113" s="918"/>
      <c r="CC113" s="918"/>
      <c r="CD113" s="918"/>
      <c r="CE113" s="918"/>
      <c r="CF113" s="912">
        <v>13.5</v>
      </c>
      <c r="CG113" s="913"/>
      <c r="CH113" s="913"/>
      <c r="CI113" s="913"/>
      <c r="CJ113" s="913"/>
      <c r="CK113" s="943"/>
      <c r="CL113" s="944"/>
      <c r="CM113" s="914" t="s">
        <v>422</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112</v>
      </c>
      <c r="DH113" s="957"/>
      <c r="DI113" s="957"/>
      <c r="DJ113" s="957"/>
      <c r="DK113" s="958"/>
      <c r="DL113" s="959" t="s">
        <v>112</v>
      </c>
      <c r="DM113" s="957"/>
      <c r="DN113" s="957"/>
      <c r="DO113" s="957"/>
      <c r="DP113" s="958"/>
      <c r="DQ113" s="959" t="s">
        <v>112</v>
      </c>
      <c r="DR113" s="957"/>
      <c r="DS113" s="957"/>
      <c r="DT113" s="957"/>
      <c r="DU113" s="958"/>
      <c r="DV113" s="960" t="s">
        <v>112</v>
      </c>
      <c r="DW113" s="961"/>
      <c r="DX113" s="961"/>
      <c r="DY113" s="961"/>
      <c r="DZ113" s="962"/>
    </row>
    <row r="114" spans="1:130" s="197" customFormat="1" ht="26.25" customHeight="1">
      <c r="A114" s="952"/>
      <c r="B114" s="953"/>
      <c r="C114" s="948" t="s">
        <v>423</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372726</v>
      </c>
      <c r="AB114" s="957"/>
      <c r="AC114" s="957"/>
      <c r="AD114" s="957"/>
      <c r="AE114" s="958"/>
      <c r="AF114" s="959">
        <v>265259</v>
      </c>
      <c r="AG114" s="957"/>
      <c r="AH114" s="957"/>
      <c r="AI114" s="957"/>
      <c r="AJ114" s="958"/>
      <c r="AK114" s="959">
        <v>278287</v>
      </c>
      <c r="AL114" s="957"/>
      <c r="AM114" s="957"/>
      <c r="AN114" s="957"/>
      <c r="AO114" s="958"/>
      <c r="AP114" s="960">
        <v>1.9</v>
      </c>
      <c r="AQ114" s="961"/>
      <c r="AR114" s="961"/>
      <c r="AS114" s="961"/>
      <c r="AT114" s="962"/>
      <c r="AU114" s="897"/>
      <c r="AV114" s="898"/>
      <c r="AW114" s="898"/>
      <c r="AX114" s="898"/>
      <c r="AY114" s="899"/>
      <c r="AZ114" s="947" t="s">
        <v>424</v>
      </c>
      <c r="BA114" s="948"/>
      <c r="BB114" s="948"/>
      <c r="BC114" s="948"/>
      <c r="BD114" s="948"/>
      <c r="BE114" s="948"/>
      <c r="BF114" s="948"/>
      <c r="BG114" s="948"/>
      <c r="BH114" s="948"/>
      <c r="BI114" s="948"/>
      <c r="BJ114" s="948"/>
      <c r="BK114" s="948"/>
      <c r="BL114" s="948"/>
      <c r="BM114" s="948"/>
      <c r="BN114" s="948"/>
      <c r="BO114" s="948"/>
      <c r="BP114" s="949"/>
      <c r="BQ114" s="917">
        <v>3841849</v>
      </c>
      <c r="BR114" s="918"/>
      <c r="BS114" s="918"/>
      <c r="BT114" s="918"/>
      <c r="BU114" s="918"/>
      <c r="BV114" s="918">
        <v>3841045</v>
      </c>
      <c r="BW114" s="918"/>
      <c r="BX114" s="918"/>
      <c r="BY114" s="918"/>
      <c r="BZ114" s="918"/>
      <c r="CA114" s="918">
        <v>3583101</v>
      </c>
      <c r="CB114" s="918"/>
      <c r="CC114" s="918"/>
      <c r="CD114" s="918"/>
      <c r="CE114" s="918"/>
      <c r="CF114" s="912">
        <v>24.7</v>
      </c>
      <c r="CG114" s="913"/>
      <c r="CH114" s="913"/>
      <c r="CI114" s="913"/>
      <c r="CJ114" s="913"/>
      <c r="CK114" s="943"/>
      <c r="CL114" s="944"/>
      <c r="CM114" s="914" t="s">
        <v>425</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112</v>
      </c>
      <c r="DH114" s="957"/>
      <c r="DI114" s="957"/>
      <c r="DJ114" s="957"/>
      <c r="DK114" s="958"/>
      <c r="DL114" s="959" t="s">
        <v>112</v>
      </c>
      <c r="DM114" s="957"/>
      <c r="DN114" s="957"/>
      <c r="DO114" s="957"/>
      <c r="DP114" s="958"/>
      <c r="DQ114" s="959" t="s">
        <v>112</v>
      </c>
      <c r="DR114" s="957"/>
      <c r="DS114" s="957"/>
      <c r="DT114" s="957"/>
      <c r="DU114" s="958"/>
      <c r="DV114" s="960" t="s">
        <v>112</v>
      </c>
      <c r="DW114" s="961"/>
      <c r="DX114" s="961"/>
      <c r="DY114" s="961"/>
      <c r="DZ114" s="962"/>
    </row>
    <row r="115" spans="1:130" s="197" customFormat="1" ht="26.25" customHeight="1">
      <c r="A115" s="952"/>
      <c r="B115" s="953"/>
      <c r="C115" s="948" t="s">
        <v>426</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171612</v>
      </c>
      <c r="AB115" s="932"/>
      <c r="AC115" s="932"/>
      <c r="AD115" s="932"/>
      <c r="AE115" s="933"/>
      <c r="AF115" s="934">
        <v>167742</v>
      </c>
      <c r="AG115" s="932"/>
      <c r="AH115" s="932"/>
      <c r="AI115" s="932"/>
      <c r="AJ115" s="933"/>
      <c r="AK115" s="934">
        <v>130403</v>
      </c>
      <c r="AL115" s="932"/>
      <c r="AM115" s="932"/>
      <c r="AN115" s="932"/>
      <c r="AO115" s="933"/>
      <c r="AP115" s="935">
        <v>0.9</v>
      </c>
      <c r="AQ115" s="936"/>
      <c r="AR115" s="936"/>
      <c r="AS115" s="936"/>
      <c r="AT115" s="937"/>
      <c r="AU115" s="897"/>
      <c r="AV115" s="898"/>
      <c r="AW115" s="898"/>
      <c r="AX115" s="898"/>
      <c r="AY115" s="899"/>
      <c r="AZ115" s="947" t="s">
        <v>427</v>
      </c>
      <c r="BA115" s="948"/>
      <c r="BB115" s="948"/>
      <c r="BC115" s="948"/>
      <c r="BD115" s="948"/>
      <c r="BE115" s="948"/>
      <c r="BF115" s="948"/>
      <c r="BG115" s="948"/>
      <c r="BH115" s="948"/>
      <c r="BI115" s="948"/>
      <c r="BJ115" s="948"/>
      <c r="BK115" s="948"/>
      <c r="BL115" s="948"/>
      <c r="BM115" s="948"/>
      <c r="BN115" s="948"/>
      <c r="BO115" s="948"/>
      <c r="BP115" s="949"/>
      <c r="BQ115" s="917">
        <v>74685</v>
      </c>
      <c r="BR115" s="918"/>
      <c r="BS115" s="918"/>
      <c r="BT115" s="918"/>
      <c r="BU115" s="918"/>
      <c r="BV115" s="918" t="s">
        <v>112</v>
      </c>
      <c r="BW115" s="918"/>
      <c r="BX115" s="918"/>
      <c r="BY115" s="918"/>
      <c r="BZ115" s="918"/>
      <c r="CA115" s="918" t="s">
        <v>112</v>
      </c>
      <c r="CB115" s="918"/>
      <c r="CC115" s="918"/>
      <c r="CD115" s="918"/>
      <c r="CE115" s="918"/>
      <c r="CF115" s="912" t="s">
        <v>112</v>
      </c>
      <c r="CG115" s="913"/>
      <c r="CH115" s="913"/>
      <c r="CI115" s="913"/>
      <c r="CJ115" s="913"/>
      <c r="CK115" s="943"/>
      <c r="CL115" s="944"/>
      <c r="CM115" s="947" t="s">
        <v>428</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625274</v>
      </c>
      <c r="DH115" s="957"/>
      <c r="DI115" s="957"/>
      <c r="DJ115" s="957"/>
      <c r="DK115" s="958"/>
      <c r="DL115" s="959" t="s">
        <v>112</v>
      </c>
      <c r="DM115" s="957"/>
      <c r="DN115" s="957"/>
      <c r="DO115" s="957"/>
      <c r="DP115" s="958"/>
      <c r="DQ115" s="959" t="s">
        <v>112</v>
      </c>
      <c r="DR115" s="957"/>
      <c r="DS115" s="957"/>
      <c r="DT115" s="957"/>
      <c r="DU115" s="958"/>
      <c r="DV115" s="960" t="s">
        <v>112</v>
      </c>
      <c r="DW115" s="961"/>
      <c r="DX115" s="961"/>
      <c r="DY115" s="961"/>
      <c r="DZ115" s="962"/>
    </row>
    <row r="116" spans="1:130" s="197" customFormat="1" ht="26.25" customHeight="1">
      <c r="A116" s="954"/>
      <c r="B116" s="955"/>
      <c r="C116" s="969" t="s">
        <v>429</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112</v>
      </c>
      <c r="AB116" s="957"/>
      <c r="AC116" s="957"/>
      <c r="AD116" s="957"/>
      <c r="AE116" s="958"/>
      <c r="AF116" s="959" t="s">
        <v>112</v>
      </c>
      <c r="AG116" s="957"/>
      <c r="AH116" s="957"/>
      <c r="AI116" s="957"/>
      <c r="AJ116" s="958"/>
      <c r="AK116" s="959" t="s">
        <v>112</v>
      </c>
      <c r="AL116" s="957"/>
      <c r="AM116" s="957"/>
      <c r="AN116" s="957"/>
      <c r="AO116" s="958"/>
      <c r="AP116" s="960" t="s">
        <v>112</v>
      </c>
      <c r="AQ116" s="961"/>
      <c r="AR116" s="961"/>
      <c r="AS116" s="961"/>
      <c r="AT116" s="962"/>
      <c r="AU116" s="897"/>
      <c r="AV116" s="898"/>
      <c r="AW116" s="898"/>
      <c r="AX116" s="898"/>
      <c r="AY116" s="899"/>
      <c r="AZ116" s="947" t="s">
        <v>430</v>
      </c>
      <c r="BA116" s="948"/>
      <c r="BB116" s="948"/>
      <c r="BC116" s="948"/>
      <c r="BD116" s="948"/>
      <c r="BE116" s="948"/>
      <c r="BF116" s="948"/>
      <c r="BG116" s="948"/>
      <c r="BH116" s="948"/>
      <c r="BI116" s="948"/>
      <c r="BJ116" s="948"/>
      <c r="BK116" s="948"/>
      <c r="BL116" s="948"/>
      <c r="BM116" s="948"/>
      <c r="BN116" s="948"/>
      <c r="BO116" s="948"/>
      <c r="BP116" s="949"/>
      <c r="BQ116" s="917" t="s">
        <v>112</v>
      </c>
      <c r="BR116" s="918"/>
      <c r="BS116" s="918"/>
      <c r="BT116" s="918"/>
      <c r="BU116" s="918"/>
      <c r="BV116" s="918" t="s">
        <v>112</v>
      </c>
      <c r="BW116" s="918"/>
      <c r="BX116" s="918"/>
      <c r="BY116" s="918"/>
      <c r="BZ116" s="918"/>
      <c r="CA116" s="918" t="s">
        <v>112</v>
      </c>
      <c r="CB116" s="918"/>
      <c r="CC116" s="918"/>
      <c r="CD116" s="918"/>
      <c r="CE116" s="918"/>
      <c r="CF116" s="912" t="s">
        <v>112</v>
      </c>
      <c r="CG116" s="913"/>
      <c r="CH116" s="913"/>
      <c r="CI116" s="913"/>
      <c r="CJ116" s="913"/>
      <c r="CK116" s="943"/>
      <c r="CL116" s="944"/>
      <c r="CM116" s="914" t="s">
        <v>431</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v>19708</v>
      </c>
      <c r="DH116" s="957"/>
      <c r="DI116" s="957"/>
      <c r="DJ116" s="957"/>
      <c r="DK116" s="958"/>
      <c r="DL116" s="959">
        <v>14303</v>
      </c>
      <c r="DM116" s="957"/>
      <c r="DN116" s="957"/>
      <c r="DO116" s="957"/>
      <c r="DP116" s="958"/>
      <c r="DQ116" s="959">
        <v>8898</v>
      </c>
      <c r="DR116" s="957"/>
      <c r="DS116" s="957"/>
      <c r="DT116" s="957"/>
      <c r="DU116" s="958"/>
      <c r="DV116" s="960">
        <v>0.1</v>
      </c>
      <c r="DW116" s="961"/>
      <c r="DX116" s="961"/>
      <c r="DY116" s="961"/>
      <c r="DZ116" s="962"/>
    </row>
    <row r="117" spans="1:130" s="197" customFormat="1" ht="26.25" customHeight="1">
      <c r="A117" s="902" t="s">
        <v>170</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432</v>
      </c>
      <c r="Z117" s="882"/>
      <c r="AA117" s="994">
        <v>4929713</v>
      </c>
      <c r="AB117" s="964"/>
      <c r="AC117" s="964"/>
      <c r="AD117" s="964"/>
      <c r="AE117" s="965"/>
      <c r="AF117" s="963">
        <v>4757879</v>
      </c>
      <c r="AG117" s="964"/>
      <c r="AH117" s="964"/>
      <c r="AI117" s="964"/>
      <c r="AJ117" s="965"/>
      <c r="AK117" s="963">
        <v>4755325</v>
      </c>
      <c r="AL117" s="964"/>
      <c r="AM117" s="964"/>
      <c r="AN117" s="964"/>
      <c r="AO117" s="965"/>
      <c r="AP117" s="966"/>
      <c r="AQ117" s="967"/>
      <c r="AR117" s="967"/>
      <c r="AS117" s="967"/>
      <c r="AT117" s="968"/>
      <c r="AU117" s="897"/>
      <c r="AV117" s="898"/>
      <c r="AW117" s="898"/>
      <c r="AX117" s="898"/>
      <c r="AY117" s="899"/>
      <c r="AZ117" s="993" t="s">
        <v>433</v>
      </c>
      <c r="BA117" s="969"/>
      <c r="BB117" s="969"/>
      <c r="BC117" s="969"/>
      <c r="BD117" s="969"/>
      <c r="BE117" s="969"/>
      <c r="BF117" s="969"/>
      <c r="BG117" s="969"/>
      <c r="BH117" s="969"/>
      <c r="BI117" s="969"/>
      <c r="BJ117" s="969"/>
      <c r="BK117" s="969"/>
      <c r="BL117" s="969"/>
      <c r="BM117" s="969"/>
      <c r="BN117" s="969"/>
      <c r="BO117" s="969"/>
      <c r="BP117" s="970"/>
      <c r="BQ117" s="983" t="s">
        <v>112</v>
      </c>
      <c r="BR117" s="984"/>
      <c r="BS117" s="984"/>
      <c r="BT117" s="984"/>
      <c r="BU117" s="984"/>
      <c r="BV117" s="984" t="s">
        <v>112</v>
      </c>
      <c r="BW117" s="984"/>
      <c r="BX117" s="984"/>
      <c r="BY117" s="984"/>
      <c r="BZ117" s="984"/>
      <c r="CA117" s="984" t="s">
        <v>112</v>
      </c>
      <c r="CB117" s="984"/>
      <c r="CC117" s="984"/>
      <c r="CD117" s="984"/>
      <c r="CE117" s="984"/>
      <c r="CF117" s="912" t="s">
        <v>112</v>
      </c>
      <c r="CG117" s="913"/>
      <c r="CH117" s="913"/>
      <c r="CI117" s="913"/>
      <c r="CJ117" s="913"/>
      <c r="CK117" s="943"/>
      <c r="CL117" s="944"/>
      <c r="CM117" s="914" t="s">
        <v>434</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112</v>
      </c>
      <c r="DH117" s="957"/>
      <c r="DI117" s="957"/>
      <c r="DJ117" s="957"/>
      <c r="DK117" s="958"/>
      <c r="DL117" s="959" t="s">
        <v>112</v>
      </c>
      <c r="DM117" s="957"/>
      <c r="DN117" s="957"/>
      <c r="DO117" s="957"/>
      <c r="DP117" s="958"/>
      <c r="DQ117" s="959" t="s">
        <v>112</v>
      </c>
      <c r="DR117" s="957"/>
      <c r="DS117" s="957"/>
      <c r="DT117" s="957"/>
      <c r="DU117" s="958"/>
      <c r="DV117" s="960" t="s">
        <v>112</v>
      </c>
      <c r="DW117" s="961"/>
      <c r="DX117" s="961"/>
      <c r="DY117" s="961"/>
      <c r="DZ117" s="962"/>
    </row>
    <row r="118" spans="1:130" s="197" customFormat="1" ht="26.25" customHeight="1">
      <c r="A118" s="902" t="s">
        <v>408</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406</v>
      </c>
      <c r="AB118" s="881"/>
      <c r="AC118" s="881"/>
      <c r="AD118" s="881"/>
      <c r="AE118" s="882"/>
      <c r="AF118" s="880" t="s">
        <v>286</v>
      </c>
      <c r="AG118" s="881"/>
      <c r="AH118" s="881"/>
      <c r="AI118" s="881"/>
      <c r="AJ118" s="882"/>
      <c r="AK118" s="880" t="s">
        <v>285</v>
      </c>
      <c r="AL118" s="881"/>
      <c r="AM118" s="881"/>
      <c r="AN118" s="881"/>
      <c r="AO118" s="882"/>
      <c r="AP118" s="988" t="s">
        <v>407</v>
      </c>
      <c r="AQ118" s="989"/>
      <c r="AR118" s="989"/>
      <c r="AS118" s="989"/>
      <c r="AT118" s="990"/>
      <c r="AU118" s="900"/>
      <c r="AV118" s="901"/>
      <c r="AW118" s="901"/>
      <c r="AX118" s="901"/>
      <c r="AY118" s="901"/>
      <c r="AZ118" s="228" t="s">
        <v>170</v>
      </c>
      <c r="BA118" s="228"/>
      <c r="BB118" s="228"/>
      <c r="BC118" s="228"/>
      <c r="BD118" s="228"/>
      <c r="BE118" s="228"/>
      <c r="BF118" s="228"/>
      <c r="BG118" s="228"/>
      <c r="BH118" s="228"/>
      <c r="BI118" s="228"/>
      <c r="BJ118" s="228"/>
      <c r="BK118" s="228"/>
      <c r="BL118" s="228"/>
      <c r="BM118" s="228"/>
      <c r="BN118" s="228"/>
      <c r="BO118" s="991" t="s">
        <v>435</v>
      </c>
      <c r="BP118" s="992"/>
      <c r="BQ118" s="983">
        <v>53992215</v>
      </c>
      <c r="BR118" s="984"/>
      <c r="BS118" s="984"/>
      <c r="BT118" s="984"/>
      <c r="BU118" s="984"/>
      <c r="BV118" s="984">
        <v>51670747</v>
      </c>
      <c r="BW118" s="984"/>
      <c r="BX118" s="984"/>
      <c r="BY118" s="984"/>
      <c r="BZ118" s="984"/>
      <c r="CA118" s="984">
        <v>52973322</v>
      </c>
      <c r="CB118" s="984"/>
      <c r="CC118" s="984"/>
      <c r="CD118" s="984"/>
      <c r="CE118" s="984"/>
      <c r="CF118" s="985"/>
      <c r="CG118" s="986"/>
      <c r="CH118" s="986"/>
      <c r="CI118" s="986"/>
      <c r="CJ118" s="987"/>
      <c r="CK118" s="943"/>
      <c r="CL118" s="944"/>
      <c r="CM118" s="914" t="s">
        <v>436</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112</v>
      </c>
      <c r="DH118" s="957"/>
      <c r="DI118" s="957"/>
      <c r="DJ118" s="957"/>
      <c r="DK118" s="958"/>
      <c r="DL118" s="959" t="s">
        <v>112</v>
      </c>
      <c r="DM118" s="957"/>
      <c r="DN118" s="957"/>
      <c r="DO118" s="957"/>
      <c r="DP118" s="958"/>
      <c r="DQ118" s="959" t="s">
        <v>112</v>
      </c>
      <c r="DR118" s="957"/>
      <c r="DS118" s="957"/>
      <c r="DT118" s="957"/>
      <c r="DU118" s="958"/>
      <c r="DV118" s="960" t="s">
        <v>112</v>
      </c>
      <c r="DW118" s="961"/>
      <c r="DX118" s="961"/>
      <c r="DY118" s="961"/>
      <c r="DZ118" s="962"/>
    </row>
    <row r="119" spans="1:130" s="197" customFormat="1" ht="26.25" customHeight="1">
      <c r="A119" s="972" t="s">
        <v>411</v>
      </c>
      <c r="B119" s="942"/>
      <c r="C119" s="921" t="s">
        <v>412</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112</v>
      </c>
      <c r="AB119" s="888"/>
      <c r="AC119" s="888"/>
      <c r="AD119" s="888"/>
      <c r="AE119" s="889"/>
      <c r="AF119" s="890" t="s">
        <v>112</v>
      </c>
      <c r="AG119" s="888"/>
      <c r="AH119" s="888"/>
      <c r="AI119" s="888"/>
      <c r="AJ119" s="889"/>
      <c r="AK119" s="890" t="s">
        <v>112</v>
      </c>
      <c r="AL119" s="888"/>
      <c r="AM119" s="888"/>
      <c r="AN119" s="888"/>
      <c r="AO119" s="889"/>
      <c r="AP119" s="891" t="s">
        <v>112</v>
      </c>
      <c r="AQ119" s="892"/>
      <c r="AR119" s="892"/>
      <c r="AS119" s="892"/>
      <c r="AT119" s="893"/>
      <c r="AU119" s="975" t="s">
        <v>437</v>
      </c>
      <c r="AV119" s="976"/>
      <c r="AW119" s="976"/>
      <c r="AX119" s="976"/>
      <c r="AY119" s="977"/>
      <c r="AZ119" s="938" t="s">
        <v>438</v>
      </c>
      <c r="BA119" s="885"/>
      <c r="BB119" s="885"/>
      <c r="BC119" s="885"/>
      <c r="BD119" s="885"/>
      <c r="BE119" s="885"/>
      <c r="BF119" s="885"/>
      <c r="BG119" s="885"/>
      <c r="BH119" s="885"/>
      <c r="BI119" s="885"/>
      <c r="BJ119" s="885"/>
      <c r="BK119" s="885"/>
      <c r="BL119" s="885"/>
      <c r="BM119" s="885"/>
      <c r="BN119" s="885"/>
      <c r="BO119" s="885"/>
      <c r="BP119" s="886"/>
      <c r="BQ119" s="924">
        <v>5761709</v>
      </c>
      <c r="BR119" s="925"/>
      <c r="BS119" s="925"/>
      <c r="BT119" s="925"/>
      <c r="BU119" s="925"/>
      <c r="BV119" s="925">
        <v>6204783</v>
      </c>
      <c r="BW119" s="925"/>
      <c r="BX119" s="925"/>
      <c r="BY119" s="925"/>
      <c r="BZ119" s="925"/>
      <c r="CA119" s="925">
        <v>6409390</v>
      </c>
      <c r="CB119" s="925"/>
      <c r="CC119" s="925"/>
      <c r="CD119" s="925"/>
      <c r="CE119" s="925"/>
      <c r="CF119" s="939">
        <v>44.2</v>
      </c>
      <c r="CG119" s="940"/>
      <c r="CH119" s="940"/>
      <c r="CI119" s="940"/>
      <c r="CJ119" s="940"/>
      <c r="CK119" s="945"/>
      <c r="CL119" s="946"/>
      <c r="CM119" s="1002" t="s">
        <v>439</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869725</v>
      </c>
      <c r="DH119" s="996"/>
      <c r="DI119" s="996"/>
      <c r="DJ119" s="996"/>
      <c r="DK119" s="997"/>
      <c r="DL119" s="998">
        <v>759024</v>
      </c>
      <c r="DM119" s="996"/>
      <c r="DN119" s="996"/>
      <c r="DO119" s="996"/>
      <c r="DP119" s="997"/>
      <c r="DQ119" s="998">
        <v>646045</v>
      </c>
      <c r="DR119" s="996"/>
      <c r="DS119" s="996"/>
      <c r="DT119" s="996"/>
      <c r="DU119" s="997"/>
      <c r="DV119" s="999">
        <v>4.5</v>
      </c>
      <c r="DW119" s="1000"/>
      <c r="DX119" s="1000"/>
      <c r="DY119" s="1000"/>
      <c r="DZ119" s="1001"/>
    </row>
    <row r="120" spans="1:130" s="197" customFormat="1" ht="26.25" customHeight="1">
      <c r="A120" s="973"/>
      <c r="B120" s="944"/>
      <c r="C120" s="914" t="s">
        <v>415</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112</v>
      </c>
      <c r="AB120" s="957"/>
      <c r="AC120" s="957"/>
      <c r="AD120" s="957"/>
      <c r="AE120" s="958"/>
      <c r="AF120" s="959" t="s">
        <v>112</v>
      </c>
      <c r="AG120" s="957"/>
      <c r="AH120" s="957"/>
      <c r="AI120" s="957"/>
      <c r="AJ120" s="958"/>
      <c r="AK120" s="959" t="s">
        <v>112</v>
      </c>
      <c r="AL120" s="957"/>
      <c r="AM120" s="957"/>
      <c r="AN120" s="957"/>
      <c r="AO120" s="958"/>
      <c r="AP120" s="960" t="s">
        <v>112</v>
      </c>
      <c r="AQ120" s="961"/>
      <c r="AR120" s="961"/>
      <c r="AS120" s="961"/>
      <c r="AT120" s="962"/>
      <c r="AU120" s="978"/>
      <c r="AV120" s="979"/>
      <c r="AW120" s="979"/>
      <c r="AX120" s="979"/>
      <c r="AY120" s="980"/>
      <c r="AZ120" s="947" t="s">
        <v>440</v>
      </c>
      <c r="BA120" s="948"/>
      <c r="BB120" s="948"/>
      <c r="BC120" s="948"/>
      <c r="BD120" s="948"/>
      <c r="BE120" s="948"/>
      <c r="BF120" s="948"/>
      <c r="BG120" s="948"/>
      <c r="BH120" s="948"/>
      <c r="BI120" s="948"/>
      <c r="BJ120" s="948"/>
      <c r="BK120" s="948"/>
      <c r="BL120" s="948"/>
      <c r="BM120" s="948"/>
      <c r="BN120" s="948"/>
      <c r="BO120" s="948"/>
      <c r="BP120" s="949"/>
      <c r="BQ120" s="917">
        <v>843164</v>
      </c>
      <c r="BR120" s="918"/>
      <c r="BS120" s="918"/>
      <c r="BT120" s="918"/>
      <c r="BU120" s="918"/>
      <c r="BV120" s="918">
        <v>705352</v>
      </c>
      <c r="BW120" s="918"/>
      <c r="BX120" s="918"/>
      <c r="BY120" s="918"/>
      <c r="BZ120" s="918"/>
      <c r="CA120" s="918">
        <v>580014</v>
      </c>
      <c r="CB120" s="918"/>
      <c r="CC120" s="918"/>
      <c r="CD120" s="918"/>
      <c r="CE120" s="918"/>
      <c r="CF120" s="912">
        <v>4</v>
      </c>
      <c r="CG120" s="913"/>
      <c r="CH120" s="913"/>
      <c r="CI120" s="913"/>
      <c r="CJ120" s="913"/>
      <c r="CK120" s="1011" t="s">
        <v>441</v>
      </c>
      <c r="CL120" s="1012"/>
      <c r="CM120" s="1012"/>
      <c r="CN120" s="1012"/>
      <c r="CO120" s="1013"/>
      <c r="CP120" s="1019" t="s">
        <v>391</v>
      </c>
      <c r="CQ120" s="1020"/>
      <c r="CR120" s="1020"/>
      <c r="CS120" s="1020"/>
      <c r="CT120" s="1020"/>
      <c r="CU120" s="1020"/>
      <c r="CV120" s="1020"/>
      <c r="CW120" s="1020"/>
      <c r="CX120" s="1020"/>
      <c r="CY120" s="1020"/>
      <c r="CZ120" s="1020"/>
      <c r="DA120" s="1020"/>
      <c r="DB120" s="1020"/>
      <c r="DC120" s="1020"/>
      <c r="DD120" s="1020"/>
      <c r="DE120" s="1020"/>
      <c r="DF120" s="1021"/>
      <c r="DG120" s="924">
        <v>12067588</v>
      </c>
      <c r="DH120" s="925"/>
      <c r="DI120" s="925"/>
      <c r="DJ120" s="925"/>
      <c r="DK120" s="925"/>
      <c r="DL120" s="925">
        <v>11608345</v>
      </c>
      <c r="DM120" s="925"/>
      <c r="DN120" s="925"/>
      <c r="DO120" s="925"/>
      <c r="DP120" s="925"/>
      <c r="DQ120" s="925">
        <v>11270275</v>
      </c>
      <c r="DR120" s="925"/>
      <c r="DS120" s="925"/>
      <c r="DT120" s="925"/>
      <c r="DU120" s="925"/>
      <c r="DV120" s="926">
        <v>77.599999999999994</v>
      </c>
      <c r="DW120" s="926"/>
      <c r="DX120" s="926"/>
      <c r="DY120" s="926"/>
      <c r="DZ120" s="927"/>
    </row>
    <row r="121" spans="1:130" s="197" customFormat="1" ht="26.25" customHeight="1">
      <c r="A121" s="973"/>
      <c r="B121" s="944"/>
      <c r="C121" s="1008" t="s">
        <v>442</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112</v>
      </c>
      <c r="AB121" s="957"/>
      <c r="AC121" s="957"/>
      <c r="AD121" s="957"/>
      <c r="AE121" s="958"/>
      <c r="AF121" s="959" t="s">
        <v>112</v>
      </c>
      <c r="AG121" s="957"/>
      <c r="AH121" s="957"/>
      <c r="AI121" s="957"/>
      <c r="AJ121" s="958"/>
      <c r="AK121" s="959" t="s">
        <v>112</v>
      </c>
      <c r="AL121" s="957"/>
      <c r="AM121" s="957"/>
      <c r="AN121" s="957"/>
      <c r="AO121" s="958"/>
      <c r="AP121" s="960" t="s">
        <v>112</v>
      </c>
      <c r="AQ121" s="961"/>
      <c r="AR121" s="961"/>
      <c r="AS121" s="961"/>
      <c r="AT121" s="962"/>
      <c r="AU121" s="978"/>
      <c r="AV121" s="979"/>
      <c r="AW121" s="979"/>
      <c r="AX121" s="979"/>
      <c r="AY121" s="980"/>
      <c r="AZ121" s="993" t="s">
        <v>443</v>
      </c>
      <c r="BA121" s="969"/>
      <c r="BB121" s="969"/>
      <c r="BC121" s="969"/>
      <c r="BD121" s="969"/>
      <c r="BE121" s="969"/>
      <c r="BF121" s="969"/>
      <c r="BG121" s="969"/>
      <c r="BH121" s="969"/>
      <c r="BI121" s="969"/>
      <c r="BJ121" s="969"/>
      <c r="BK121" s="969"/>
      <c r="BL121" s="969"/>
      <c r="BM121" s="969"/>
      <c r="BN121" s="969"/>
      <c r="BO121" s="969"/>
      <c r="BP121" s="970"/>
      <c r="BQ121" s="983">
        <v>30414506</v>
      </c>
      <c r="BR121" s="984"/>
      <c r="BS121" s="984"/>
      <c r="BT121" s="984"/>
      <c r="BU121" s="984"/>
      <c r="BV121" s="984">
        <v>30538190</v>
      </c>
      <c r="BW121" s="984"/>
      <c r="BX121" s="984"/>
      <c r="BY121" s="984"/>
      <c r="BZ121" s="984"/>
      <c r="CA121" s="984">
        <v>32496023</v>
      </c>
      <c r="CB121" s="984"/>
      <c r="CC121" s="984"/>
      <c r="CD121" s="984"/>
      <c r="CE121" s="984"/>
      <c r="CF121" s="1022">
        <v>223.9</v>
      </c>
      <c r="CG121" s="1023"/>
      <c r="CH121" s="1023"/>
      <c r="CI121" s="1023"/>
      <c r="CJ121" s="1023"/>
      <c r="CK121" s="1014"/>
      <c r="CL121" s="1015"/>
      <c r="CM121" s="1015"/>
      <c r="CN121" s="1015"/>
      <c r="CO121" s="1016"/>
      <c r="CP121" s="1005" t="s">
        <v>389</v>
      </c>
      <c r="CQ121" s="1006"/>
      <c r="CR121" s="1006"/>
      <c r="CS121" s="1006"/>
      <c r="CT121" s="1006"/>
      <c r="CU121" s="1006"/>
      <c r="CV121" s="1006"/>
      <c r="CW121" s="1006"/>
      <c r="CX121" s="1006"/>
      <c r="CY121" s="1006"/>
      <c r="CZ121" s="1006"/>
      <c r="DA121" s="1006"/>
      <c r="DB121" s="1006"/>
      <c r="DC121" s="1006"/>
      <c r="DD121" s="1006"/>
      <c r="DE121" s="1006"/>
      <c r="DF121" s="1007"/>
      <c r="DG121" s="917">
        <v>3202709</v>
      </c>
      <c r="DH121" s="918"/>
      <c r="DI121" s="918"/>
      <c r="DJ121" s="918"/>
      <c r="DK121" s="918"/>
      <c r="DL121" s="918">
        <v>3258591</v>
      </c>
      <c r="DM121" s="918"/>
      <c r="DN121" s="918"/>
      <c r="DO121" s="918"/>
      <c r="DP121" s="918"/>
      <c r="DQ121" s="918">
        <v>3213646</v>
      </c>
      <c r="DR121" s="918"/>
      <c r="DS121" s="918"/>
      <c r="DT121" s="918"/>
      <c r="DU121" s="918"/>
      <c r="DV121" s="919">
        <v>22.1</v>
      </c>
      <c r="DW121" s="919"/>
      <c r="DX121" s="919"/>
      <c r="DY121" s="919"/>
      <c r="DZ121" s="920"/>
    </row>
    <row r="122" spans="1:130" s="197" customFormat="1" ht="26.25" customHeight="1">
      <c r="A122" s="973"/>
      <c r="B122" s="944"/>
      <c r="C122" s="914" t="s">
        <v>425</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112</v>
      </c>
      <c r="AB122" s="957"/>
      <c r="AC122" s="957"/>
      <c r="AD122" s="957"/>
      <c r="AE122" s="958"/>
      <c r="AF122" s="959" t="s">
        <v>112</v>
      </c>
      <c r="AG122" s="957"/>
      <c r="AH122" s="957"/>
      <c r="AI122" s="957"/>
      <c r="AJ122" s="958"/>
      <c r="AK122" s="959" t="s">
        <v>112</v>
      </c>
      <c r="AL122" s="957"/>
      <c r="AM122" s="957"/>
      <c r="AN122" s="957"/>
      <c r="AO122" s="958"/>
      <c r="AP122" s="960" t="s">
        <v>112</v>
      </c>
      <c r="AQ122" s="961"/>
      <c r="AR122" s="961"/>
      <c r="AS122" s="961"/>
      <c r="AT122" s="962"/>
      <c r="AU122" s="981"/>
      <c r="AV122" s="982"/>
      <c r="AW122" s="982"/>
      <c r="AX122" s="982"/>
      <c r="AY122" s="982"/>
      <c r="AZ122" s="228" t="s">
        <v>170</v>
      </c>
      <c r="BA122" s="228"/>
      <c r="BB122" s="228"/>
      <c r="BC122" s="228"/>
      <c r="BD122" s="228"/>
      <c r="BE122" s="228"/>
      <c r="BF122" s="228"/>
      <c r="BG122" s="228"/>
      <c r="BH122" s="228"/>
      <c r="BI122" s="228"/>
      <c r="BJ122" s="228"/>
      <c r="BK122" s="228"/>
      <c r="BL122" s="228"/>
      <c r="BM122" s="228"/>
      <c r="BN122" s="228"/>
      <c r="BO122" s="991" t="s">
        <v>444</v>
      </c>
      <c r="BP122" s="992"/>
      <c r="BQ122" s="1032">
        <v>37019379</v>
      </c>
      <c r="BR122" s="1033"/>
      <c r="BS122" s="1033"/>
      <c r="BT122" s="1033"/>
      <c r="BU122" s="1033"/>
      <c r="BV122" s="1033">
        <v>37448325</v>
      </c>
      <c r="BW122" s="1033"/>
      <c r="BX122" s="1033"/>
      <c r="BY122" s="1033"/>
      <c r="BZ122" s="1033"/>
      <c r="CA122" s="1033">
        <v>39485427</v>
      </c>
      <c r="CB122" s="1033"/>
      <c r="CC122" s="1033"/>
      <c r="CD122" s="1033"/>
      <c r="CE122" s="1033"/>
      <c r="CF122" s="985"/>
      <c r="CG122" s="986"/>
      <c r="CH122" s="986"/>
      <c r="CI122" s="986"/>
      <c r="CJ122" s="987"/>
      <c r="CK122" s="1014"/>
      <c r="CL122" s="1015"/>
      <c r="CM122" s="1015"/>
      <c r="CN122" s="1015"/>
      <c r="CO122" s="1016"/>
      <c r="CP122" s="1005" t="s">
        <v>387</v>
      </c>
      <c r="CQ122" s="1006"/>
      <c r="CR122" s="1006"/>
      <c r="CS122" s="1006"/>
      <c r="CT122" s="1006"/>
      <c r="CU122" s="1006"/>
      <c r="CV122" s="1006"/>
      <c r="CW122" s="1006"/>
      <c r="CX122" s="1006"/>
      <c r="CY122" s="1006"/>
      <c r="CZ122" s="1006"/>
      <c r="DA122" s="1006"/>
      <c r="DB122" s="1006"/>
      <c r="DC122" s="1006"/>
      <c r="DD122" s="1006"/>
      <c r="DE122" s="1006"/>
      <c r="DF122" s="1007"/>
      <c r="DG122" s="917">
        <v>1156421</v>
      </c>
      <c r="DH122" s="918"/>
      <c r="DI122" s="918"/>
      <c r="DJ122" s="918"/>
      <c r="DK122" s="918"/>
      <c r="DL122" s="918">
        <v>498520</v>
      </c>
      <c r="DM122" s="918"/>
      <c r="DN122" s="918"/>
      <c r="DO122" s="918"/>
      <c r="DP122" s="918"/>
      <c r="DQ122" s="918">
        <v>472526</v>
      </c>
      <c r="DR122" s="918"/>
      <c r="DS122" s="918"/>
      <c r="DT122" s="918"/>
      <c r="DU122" s="918"/>
      <c r="DV122" s="919">
        <v>3.3</v>
      </c>
      <c r="DW122" s="919"/>
      <c r="DX122" s="919"/>
      <c r="DY122" s="919"/>
      <c r="DZ122" s="920"/>
    </row>
    <row r="123" spans="1:130" s="197" customFormat="1" ht="26.25" customHeight="1" thickBot="1">
      <c r="A123" s="973"/>
      <c r="B123" s="944"/>
      <c r="C123" s="914" t="s">
        <v>431</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v>5949</v>
      </c>
      <c r="AB123" s="957"/>
      <c r="AC123" s="957"/>
      <c r="AD123" s="957"/>
      <c r="AE123" s="958"/>
      <c r="AF123" s="959">
        <v>5757</v>
      </c>
      <c r="AG123" s="957"/>
      <c r="AH123" s="957"/>
      <c r="AI123" s="957"/>
      <c r="AJ123" s="958"/>
      <c r="AK123" s="959">
        <v>5572</v>
      </c>
      <c r="AL123" s="957"/>
      <c r="AM123" s="957"/>
      <c r="AN123" s="957"/>
      <c r="AO123" s="958"/>
      <c r="AP123" s="960">
        <v>0</v>
      </c>
      <c r="AQ123" s="961"/>
      <c r="AR123" s="961"/>
      <c r="AS123" s="961"/>
      <c r="AT123" s="962"/>
      <c r="AU123" s="1029" t="s">
        <v>445</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118.9</v>
      </c>
      <c r="BR123" s="1025"/>
      <c r="BS123" s="1025"/>
      <c r="BT123" s="1025"/>
      <c r="BU123" s="1025"/>
      <c r="BV123" s="1025">
        <v>98.5</v>
      </c>
      <c r="BW123" s="1025"/>
      <c r="BX123" s="1025"/>
      <c r="BY123" s="1025"/>
      <c r="BZ123" s="1025"/>
      <c r="CA123" s="1025">
        <v>92.9</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434</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112</v>
      </c>
      <c r="AB124" s="957"/>
      <c r="AC124" s="957"/>
      <c r="AD124" s="957"/>
      <c r="AE124" s="958"/>
      <c r="AF124" s="959" t="s">
        <v>112</v>
      </c>
      <c r="AG124" s="957"/>
      <c r="AH124" s="957"/>
      <c r="AI124" s="957"/>
      <c r="AJ124" s="958"/>
      <c r="AK124" s="959" t="s">
        <v>112</v>
      </c>
      <c r="AL124" s="957"/>
      <c r="AM124" s="957"/>
      <c r="AN124" s="957"/>
      <c r="AO124" s="958"/>
      <c r="AP124" s="960" t="s">
        <v>112</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446</v>
      </c>
      <c r="CQ124" s="1006"/>
      <c r="CR124" s="1006"/>
      <c r="CS124" s="1006"/>
      <c r="CT124" s="1006"/>
      <c r="CU124" s="1006"/>
      <c r="CV124" s="1006"/>
      <c r="CW124" s="1006"/>
      <c r="CX124" s="1006"/>
      <c r="CY124" s="1006"/>
      <c r="CZ124" s="1006"/>
      <c r="DA124" s="1006"/>
      <c r="DB124" s="1006"/>
      <c r="DC124" s="1006"/>
      <c r="DD124" s="1006"/>
      <c r="DE124" s="1006"/>
      <c r="DF124" s="1007"/>
      <c r="DG124" s="995" t="s">
        <v>112</v>
      </c>
      <c r="DH124" s="996"/>
      <c r="DI124" s="996"/>
      <c r="DJ124" s="996"/>
      <c r="DK124" s="997"/>
      <c r="DL124" s="998" t="s">
        <v>112</v>
      </c>
      <c r="DM124" s="996"/>
      <c r="DN124" s="996"/>
      <c r="DO124" s="996"/>
      <c r="DP124" s="997"/>
      <c r="DQ124" s="998" t="s">
        <v>112</v>
      </c>
      <c r="DR124" s="996"/>
      <c r="DS124" s="996"/>
      <c r="DT124" s="996"/>
      <c r="DU124" s="997"/>
      <c r="DV124" s="999" t="s">
        <v>112</v>
      </c>
      <c r="DW124" s="1000"/>
      <c r="DX124" s="1000"/>
      <c r="DY124" s="1000"/>
      <c r="DZ124" s="1001"/>
    </row>
    <row r="125" spans="1:130" s="197" customFormat="1" ht="26.25" customHeight="1" thickBot="1">
      <c r="A125" s="973"/>
      <c r="B125" s="944"/>
      <c r="C125" s="914" t="s">
        <v>436</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112</v>
      </c>
      <c r="AB125" s="957"/>
      <c r="AC125" s="957"/>
      <c r="AD125" s="957"/>
      <c r="AE125" s="958"/>
      <c r="AF125" s="959" t="s">
        <v>112</v>
      </c>
      <c r="AG125" s="957"/>
      <c r="AH125" s="957"/>
      <c r="AI125" s="957"/>
      <c r="AJ125" s="958"/>
      <c r="AK125" s="959" t="s">
        <v>112</v>
      </c>
      <c r="AL125" s="957"/>
      <c r="AM125" s="957"/>
      <c r="AN125" s="957"/>
      <c r="AO125" s="958"/>
      <c r="AP125" s="960" t="s">
        <v>112</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447</v>
      </c>
      <c r="CL125" s="1012"/>
      <c r="CM125" s="1012"/>
      <c r="CN125" s="1012"/>
      <c r="CO125" s="1013"/>
      <c r="CP125" s="938" t="s">
        <v>448</v>
      </c>
      <c r="CQ125" s="885"/>
      <c r="CR125" s="885"/>
      <c r="CS125" s="885"/>
      <c r="CT125" s="885"/>
      <c r="CU125" s="885"/>
      <c r="CV125" s="885"/>
      <c r="CW125" s="885"/>
      <c r="CX125" s="885"/>
      <c r="CY125" s="885"/>
      <c r="CZ125" s="885"/>
      <c r="DA125" s="885"/>
      <c r="DB125" s="885"/>
      <c r="DC125" s="885"/>
      <c r="DD125" s="885"/>
      <c r="DE125" s="885"/>
      <c r="DF125" s="886"/>
      <c r="DG125" s="924" t="s">
        <v>112</v>
      </c>
      <c r="DH125" s="925"/>
      <c r="DI125" s="925"/>
      <c r="DJ125" s="925"/>
      <c r="DK125" s="925"/>
      <c r="DL125" s="925" t="s">
        <v>112</v>
      </c>
      <c r="DM125" s="925"/>
      <c r="DN125" s="925"/>
      <c r="DO125" s="925"/>
      <c r="DP125" s="925"/>
      <c r="DQ125" s="925" t="s">
        <v>112</v>
      </c>
      <c r="DR125" s="925"/>
      <c r="DS125" s="925"/>
      <c r="DT125" s="925"/>
      <c r="DU125" s="925"/>
      <c r="DV125" s="926" t="s">
        <v>112</v>
      </c>
      <c r="DW125" s="926"/>
      <c r="DX125" s="926"/>
      <c r="DY125" s="926"/>
      <c r="DZ125" s="927"/>
    </row>
    <row r="126" spans="1:130" s="197" customFormat="1" ht="26.25" customHeight="1">
      <c r="A126" s="973"/>
      <c r="B126" s="944"/>
      <c r="C126" s="914" t="s">
        <v>439</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136413</v>
      </c>
      <c r="AB126" s="957"/>
      <c r="AC126" s="957"/>
      <c r="AD126" s="957"/>
      <c r="AE126" s="958"/>
      <c r="AF126" s="959">
        <v>152691</v>
      </c>
      <c r="AG126" s="957"/>
      <c r="AH126" s="957"/>
      <c r="AI126" s="957"/>
      <c r="AJ126" s="958"/>
      <c r="AK126" s="959">
        <v>116718</v>
      </c>
      <c r="AL126" s="957"/>
      <c r="AM126" s="957"/>
      <c r="AN126" s="957"/>
      <c r="AO126" s="958"/>
      <c r="AP126" s="960">
        <v>0.8</v>
      </c>
      <c r="AQ126" s="961"/>
      <c r="AR126" s="961"/>
      <c r="AS126" s="961"/>
      <c r="AT126" s="962"/>
      <c r="AU126" s="233"/>
      <c r="AV126" s="233"/>
      <c r="AW126" s="233"/>
      <c r="AX126" s="1034" t="s">
        <v>449</v>
      </c>
      <c r="AY126" s="1035"/>
      <c r="AZ126" s="1035"/>
      <c r="BA126" s="1035"/>
      <c r="BB126" s="1035"/>
      <c r="BC126" s="1035"/>
      <c r="BD126" s="1035"/>
      <c r="BE126" s="1036"/>
      <c r="BF126" s="1050" t="s">
        <v>450</v>
      </c>
      <c r="BG126" s="1035"/>
      <c r="BH126" s="1035"/>
      <c r="BI126" s="1035"/>
      <c r="BJ126" s="1035"/>
      <c r="BK126" s="1035"/>
      <c r="BL126" s="1036"/>
      <c r="BM126" s="1050" t="s">
        <v>451</v>
      </c>
      <c r="BN126" s="1035"/>
      <c r="BO126" s="1035"/>
      <c r="BP126" s="1035"/>
      <c r="BQ126" s="1035"/>
      <c r="BR126" s="1035"/>
      <c r="BS126" s="1036"/>
      <c r="BT126" s="1050" t="s">
        <v>452</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453</v>
      </c>
      <c r="CQ126" s="948"/>
      <c r="CR126" s="948"/>
      <c r="CS126" s="948"/>
      <c r="CT126" s="948"/>
      <c r="CU126" s="948"/>
      <c r="CV126" s="948"/>
      <c r="CW126" s="948"/>
      <c r="CX126" s="948"/>
      <c r="CY126" s="948"/>
      <c r="CZ126" s="948"/>
      <c r="DA126" s="948"/>
      <c r="DB126" s="948"/>
      <c r="DC126" s="948"/>
      <c r="DD126" s="948"/>
      <c r="DE126" s="948"/>
      <c r="DF126" s="949"/>
      <c r="DG126" s="917">
        <v>74685</v>
      </c>
      <c r="DH126" s="918"/>
      <c r="DI126" s="918"/>
      <c r="DJ126" s="918"/>
      <c r="DK126" s="918"/>
      <c r="DL126" s="918" t="s">
        <v>112</v>
      </c>
      <c r="DM126" s="918"/>
      <c r="DN126" s="918"/>
      <c r="DO126" s="918"/>
      <c r="DP126" s="918"/>
      <c r="DQ126" s="918" t="s">
        <v>112</v>
      </c>
      <c r="DR126" s="918"/>
      <c r="DS126" s="918"/>
      <c r="DT126" s="918"/>
      <c r="DU126" s="918"/>
      <c r="DV126" s="919" t="s">
        <v>112</v>
      </c>
      <c r="DW126" s="919"/>
      <c r="DX126" s="919"/>
      <c r="DY126" s="919"/>
      <c r="DZ126" s="920"/>
    </row>
    <row r="127" spans="1:130" s="197" customFormat="1" ht="26.25" customHeight="1" thickBot="1">
      <c r="A127" s="974"/>
      <c r="B127" s="946"/>
      <c r="C127" s="1002" t="s">
        <v>454</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29250</v>
      </c>
      <c r="AB127" s="957"/>
      <c r="AC127" s="957"/>
      <c r="AD127" s="957"/>
      <c r="AE127" s="958"/>
      <c r="AF127" s="959">
        <v>9294</v>
      </c>
      <c r="AG127" s="957"/>
      <c r="AH127" s="957"/>
      <c r="AI127" s="957"/>
      <c r="AJ127" s="958"/>
      <c r="AK127" s="959">
        <v>8113</v>
      </c>
      <c r="AL127" s="957"/>
      <c r="AM127" s="957"/>
      <c r="AN127" s="957"/>
      <c r="AO127" s="958"/>
      <c r="AP127" s="960">
        <v>0.1</v>
      </c>
      <c r="AQ127" s="961"/>
      <c r="AR127" s="961"/>
      <c r="AS127" s="961"/>
      <c r="AT127" s="962"/>
      <c r="AU127" s="233"/>
      <c r="AV127" s="233"/>
      <c r="AW127" s="233"/>
      <c r="AX127" s="884" t="s">
        <v>455</v>
      </c>
      <c r="AY127" s="885"/>
      <c r="AZ127" s="885"/>
      <c r="BA127" s="885"/>
      <c r="BB127" s="885"/>
      <c r="BC127" s="885"/>
      <c r="BD127" s="885"/>
      <c r="BE127" s="886"/>
      <c r="BF127" s="1039" t="s">
        <v>112</v>
      </c>
      <c r="BG127" s="1040"/>
      <c r="BH127" s="1040"/>
      <c r="BI127" s="1040"/>
      <c r="BJ127" s="1040"/>
      <c r="BK127" s="1040"/>
      <c r="BL127" s="1049"/>
      <c r="BM127" s="1039">
        <v>12.62</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456</v>
      </c>
      <c r="CQ127" s="1043"/>
      <c r="CR127" s="1043"/>
      <c r="CS127" s="1043"/>
      <c r="CT127" s="1043"/>
      <c r="CU127" s="1043"/>
      <c r="CV127" s="1043"/>
      <c r="CW127" s="1043"/>
      <c r="CX127" s="1043"/>
      <c r="CY127" s="1043"/>
      <c r="CZ127" s="1043"/>
      <c r="DA127" s="1043"/>
      <c r="DB127" s="1043"/>
      <c r="DC127" s="1043"/>
      <c r="DD127" s="1043"/>
      <c r="DE127" s="1043"/>
      <c r="DF127" s="1044"/>
      <c r="DG127" s="1045" t="s">
        <v>112</v>
      </c>
      <c r="DH127" s="1046"/>
      <c r="DI127" s="1046"/>
      <c r="DJ127" s="1046"/>
      <c r="DK127" s="1046"/>
      <c r="DL127" s="1046" t="s">
        <v>112</v>
      </c>
      <c r="DM127" s="1046"/>
      <c r="DN127" s="1046"/>
      <c r="DO127" s="1046"/>
      <c r="DP127" s="1046"/>
      <c r="DQ127" s="1046" t="s">
        <v>112</v>
      </c>
      <c r="DR127" s="1046"/>
      <c r="DS127" s="1046"/>
      <c r="DT127" s="1046"/>
      <c r="DU127" s="1046"/>
      <c r="DV127" s="1047" t="s">
        <v>112</v>
      </c>
      <c r="DW127" s="1047"/>
      <c r="DX127" s="1047"/>
      <c r="DY127" s="1047"/>
      <c r="DZ127" s="1048"/>
    </row>
    <row r="128" spans="1:130" s="197" customFormat="1" ht="26.25" customHeight="1">
      <c r="A128" s="1069" t="s">
        <v>457</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458</v>
      </c>
      <c r="X128" s="1071"/>
      <c r="Y128" s="1071"/>
      <c r="Z128" s="1072"/>
      <c r="AA128" s="1087">
        <v>76185</v>
      </c>
      <c r="AB128" s="1088"/>
      <c r="AC128" s="1088"/>
      <c r="AD128" s="1088"/>
      <c r="AE128" s="1089"/>
      <c r="AF128" s="1090">
        <v>72662</v>
      </c>
      <c r="AG128" s="1088"/>
      <c r="AH128" s="1088"/>
      <c r="AI128" s="1088"/>
      <c r="AJ128" s="1089"/>
      <c r="AK128" s="1090">
        <v>82323</v>
      </c>
      <c r="AL128" s="1088"/>
      <c r="AM128" s="1088"/>
      <c r="AN128" s="1088"/>
      <c r="AO128" s="1089"/>
      <c r="AP128" s="1091"/>
      <c r="AQ128" s="1092"/>
      <c r="AR128" s="1092"/>
      <c r="AS128" s="1092"/>
      <c r="AT128" s="1093"/>
      <c r="AU128" s="235"/>
      <c r="AV128" s="235"/>
      <c r="AW128" s="235"/>
      <c r="AX128" s="1052" t="s">
        <v>459</v>
      </c>
      <c r="AY128" s="948"/>
      <c r="AZ128" s="948"/>
      <c r="BA128" s="948"/>
      <c r="BB128" s="948"/>
      <c r="BC128" s="948"/>
      <c r="BD128" s="948"/>
      <c r="BE128" s="949"/>
      <c r="BF128" s="1064" t="s">
        <v>112</v>
      </c>
      <c r="BG128" s="1065"/>
      <c r="BH128" s="1065"/>
      <c r="BI128" s="1065"/>
      <c r="BJ128" s="1065"/>
      <c r="BK128" s="1065"/>
      <c r="BL128" s="1066"/>
      <c r="BM128" s="1064">
        <v>17.62</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460</v>
      </c>
      <c r="X129" s="1059"/>
      <c r="Y129" s="1059"/>
      <c r="Z129" s="1060"/>
      <c r="AA129" s="956">
        <v>17070861</v>
      </c>
      <c r="AB129" s="957"/>
      <c r="AC129" s="957"/>
      <c r="AD129" s="957"/>
      <c r="AE129" s="958"/>
      <c r="AF129" s="959">
        <v>17257582</v>
      </c>
      <c r="AG129" s="957"/>
      <c r="AH129" s="957"/>
      <c r="AI129" s="957"/>
      <c r="AJ129" s="958"/>
      <c r="AK129" s="959">
        <v>17413799</v>
      </c>
      <c r="AL129" s="957"/>
      <c r="AM129" s="957"/>
      <c r="AN129" s="957"/>
      <c r="AO129" s="958"/>
      <c r="AP129" s="1061"/>
      <c r="AQ129" s="1062"/>
      <c r="AR129" s="1062"/>
      <c r="AS129" s="1062"/>
      <c r="AT129" s="1063"/>
      <c r="AU129" s="235"/>
      <c r="AV129" s="235"/>
      <c r="AW129" s="235"/>
      <c r="AX129" s="1052" t="s">
        <v>461</v>
      </c>
      <c r="AY129" s="948"/>
      <c r="AZ129" s="948"/>
      <c r="BA129" s="948"/>
      <c r="BB129" s="948"/>
      <c r="BC129" s="948"/>
      <c r="BD129" s="948"/>
      <c r="BE129" s="949"/>
      <c r="BF129" s="1053">
        <v>13.1</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462</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463</v>
      </c>
      <c r="X130" s="1059"/>
      <c r="Y130" s="1059"/>
      <c r="Z130" s="1060"/>
      <c r="AA130" s="956">
        <v>2807507</v>
      </c>
      <c r="AB130" s="957"/>
      <c r="AC130" s="957"/>
      <c r="AD130" s="957"/>
      <c r="AE130" s="958"/>
      <c r="AF130" s="959">
        <v>2821218</v>
      </c>
      <c r="AG130" s="957"/>
      <c r="AH130" s="957"/>
      <c r="AI130" s="957"/>
      <c r="AJ130" s="958"/>
      <c r="AK130" s="959">
        <v>2898519</v>
      </c>
      <c r="AL130" s="957"/>
      <c r="AM130" s="957"/>
      <c r="AN130" s="957"/>
      <c r="AO130" s="958"/>
      <c r="AP130" s="1061"/>
      <c r="AQ130" s="1062"/>
      <c r="AR130" s="1062"/>
      <c r="AS130" s="1062"/>
      <c r="AT130" s="1063"/>
      <c r="AU130" s="235"/>
      <c r="AV130" s="235"/>
      <c r="AW130" s="235"/>
      <c r="AX130" s="1111" t="s">
        <v>464</v>
      </c>
      <c r="AY130" s="1043"/>
      <c r="AZ130" s="1043"/>
      <c r="BA130" s="1043"/>
      <c r="BB130" s="1043"/>
      <c r="BC130" s="1043"/>
      <c r="BD130" s="1043"/>
      <c r="BE130" s="1044"/>
      <c r="BF130" s="1073">
        <v>92.9</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465</v>
      </c>
      <c r="X131" s="1082"/>
      <c r="Y131" s="1082"/>
      <c r="Z131" s="1083"/>
      <c r="AA131" s="995">
        <v>14263354</v>
      </c>
      <c r="AB131" s="996"/>
      <c r="AC131" s="996"/>
      <c r="AD131" s="996"/>
      <c r="AE131" s="997"/>
      <c r="AF131" s="998">
        <v>14436364</v>
      </c>
      <c r="AG131" s="996"/>
      <c r="AH131" s="996"/>
      <c r="AI131" s="996"/>
      <c r="AJ131" s="997"/>
      <c r="AK131" s="998">
        <v>14515280</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466</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467</v>
      </c>
      <c r="W132" s="1099"/>
      <c r="X132" s="1099"/>
      <c r="Y132" s="1099"/>
      <c r="Z132" s="1100"/>
      <c r="AA132" s="1101">
        <v>14.34459945</v>
      </c>
      <c r="AB132" s="1102"/>
      <c r="AC132" s="1102"/>
      <c r="AD132" s="1102"/>
      <c r="AE132" s="1103"/>
      <c r="AF132" s="1104">
        <v>12.91183154</v>
      </c>
      <c r="AG132" s="1102"/>
      <c r="AH132" s="1102"/>
      <c r="AI132" s="1102"/>
      <c r="AJ132" s="1103"/>
      <c r="AK132" s="1104">
        <v>12.22493124</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468</v>
      </c>
      <c r="W133" s="1106"/>
      <c r="X133" s="1106"/>
      <c r="Y133" s="1106"/>
      <c r="Z133" s="1107"/>
      <c r="AA133" s="1108">
        <v>15.4</v>
      </c>
      <c r="AB133" s="1109"/>
      <c r="AC133" s="1109"/>
      <c r="AD133" s="1109"/>
      <c r="AE133" s="1110"/>
      <c r="AF133" s="1108">
        <v>14.3</v>
      </c>
      <c r="AG133" s="1109"/>
      <c r="AH133" s="1109"/>
      <c r="AI133" s="1109"/>
      <c r="AJ133" s="1110"/>
      <c r="AK133" s="1108">
        <v>13.1</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horizontalDpi="4294967294"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85" zoomScaleSheetLayoutView="8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469</v>
      </c>
      <c r="B5" s="246"/>
      <c r="C5" s="246"/>
      <c r="D5" s="246"/>
      <c r="E5" s="246"/>
      <c r="F5" s="246"/>
      <c r="G5" s="246"/>
      <c r="H5" s="246"/>
      <c r="I5" s="246"/>
      <c r="J5" s="246"/>
      <c r="K5" s="246"/>
      <c r="L5" s="246"/>
      <c r="M5" s="246"/>
      <c r="N5" s="246"/>
      <c r="O5" s="247"/>
    </row>
    <row r="6" spans="1:16">
      <c r="A6" s="248"/>
      <c r="B6" s="244"/>
      <c r="C6" s="244"/>
      <c r="D6" s="244"/>
      <c r="E6" s="244"/>
      <c r="F6" s="244"/>
      <c r="G6" s="249" t="s">
        <v>470</v>
      </c>
      <c r="H6" s="249"/>
      <c r="I6" s="249"/>
      <c r="J6" s="249"/>
      <c r="K6" s="244"/>
      <c r="L6" s="244"/>
      <c r="M6" s="244"/>
      <c r="N6" s="244"/>
    </row>
    <row r="7" spans="1:16">
      <c r="A7" s="248"/>
      <c r="B7" s="244"/>
      <c r="C7" s="244"/>
      <c r="D7" s="244"/>
      <c r="E7" s="244"/>
      <c r="F7" s="244"/>
      <c r="G7" s="251"/>
      <c r="H7" s="252"/>
      <c r="I7" s="252"/>
      <c r="J7" s="253"/>
      <c r="K7" s="1115" t="s">
        <v>471</v>
      </c>
      <c r="L7" s="254"/>
      <c r="M7" s="255" t="s">
        <v>472</v>
      </c>
      <c r="N7" s="256"/>
    </row>
    <row r="8" spans="1:16">
      <c r="A8" s="248"/>
      <c r="B8" s="244"/>
      <c r="C8" s="244"/>
      <c r="D8" s="244"/>
      <c r="E8" s="244"/>
      <c r="F8" s="244"/>
      <c r="G8" s="257"/>
      <c r="H8" s="258"/>
      <c r="I8" s="258"/>
      <c r="J8" s="259"/>
      <c r="K8" s="1116"/>
      <c r="L8" s="260" t="s">
        <v>473</v>
      </c>
      <c r="M8" s="261" t="s">
        <v>474</v>
      </c>
      <c r="N8" s="262" t="s">
        <v>475</v>
      </c>
    </row>
    <row r="9" spans="1:16">
      <c r="A9" s="248"/>
      <c r="B9" s="244"/>
      <c r="C9" s="244"/>
      <c r="D9" s="244"/>
      <c r="E9" s="244"/>
      <c r="F9" s="244"/>
      <c r="G9" s="1117" t="s">
        <v>476</v>
      </c>
      <c r="H9" s="1118"/>
      <c r="I9" s="1118"/>
      <c r="J9" s="1119"/>
      <c r="K9" s="263">
        <v>4434808</v>
      </c>
      <c r="L9" s="264">
        <v>88961</v>
      </c>
      <c r="M9" s="265">
        <v>65478</v>
      </c>
      <c r="N9" s="266">
        <v>35.9</v>
      </c>
    </row>
    <row r="10" spans="1:16">
      <c r="A10" s="248"/>
      <c r="B10" s="244"/>
      <c r="C10" s="244"/>
      <c r="D10" s="244"/>
      <c r="E10" s="244"/>
      <c r="F10" s="244"/>
      <c r="G10" s="1117" t="s">
        <v>477</v>
      </c>
      <c r="H10" s="1118"/>
      <c r="I10" s="1118"/>
      <c r="J10" s="1119"/>
      <c r="K10" s="267">
        <v>89739</v>
      </c>
      <c r="L10" s="268">
        <v>1800</v>
      </c>
      <c r="M10" s="269">
        <v>5891</v>
      </c>
      <c r="N10" s="270">
        <v>-69.400000000000006</v>
      </c>
    </row>
    <row r="11" spans="1:16" ht="13.5" customHeight="1">
      <c r="A11" s="248"/>
      <c r="B11" s="244"/>
      <c r="C11" s="244"/>
      <c r="D11" s="244"/>
      <c r="E11" s="244"/>
      <c r="F11" s="244"/>
      <c r="G11" s="1117" t="s">
        <v>478</v>
      </c>
      <c r="H11" s="1118"/>
      <c r="I11" s="1118"/>
      <c r="J11" s="1119"/>
      <c r="K11" s="267">
        <v>977357</v>
      </c>
      <c r="L11" s="268">
        <v>19606</v>
      </c>
      <c r="M11" s="269">
        <v>8462</v>
      </c>
      <c r="N11" s="270">
        <v>131.69999999999999</v>
      </c>
    </row>
    <row r="12" spans="1:16" ht="13.5" customHeight="1">
      <c r="A12" s="248"/>
      <c r="B12" s="244"/>
      <c r="C12" s="244"/>
      <c r="D12" s="244"/>
      <c r="E12" s="244"/>
      <c r="F12" s="244"/>
      <c r="G12" s="1117" t="s">
        <v>479</v>
      </c>
      <c r="H12" s="1118"/>
      <c r="I12" s="1118"/>
      <c r="J12" s="1119"/>
      <c r="K12" s="267" t="s">
        <v>480</v>
      </c>
      <c r="L12" s="268" t="s">
        <v>480</v>
      </c>
      <c r="M12" s="269">
        <v>902</v>
      </c>
      <c r="N12" s="270" t="s">
        <v>480</v>
      </c>
    </row>
    <row r="13" spans="1:16" ht="13.5" customHeight="1">
      <c r="A13" s="248"/>
      <c r="B13" s="244"/>
      <c r="C13" s="244"/>
      <c r="D13" s="244"/>
      <c r="E13" s="244"/>
      <c r="F13" s="244"/>
      <c r="G13" s="1117" t="s">
        <v>481</v>
      </c>
      <c r="H13" s="1118"/>
      <c r="I13" s="1118"/>
      <c r="J13" s="1119"/>
      <c r="K13" s="267" t="s">
        <v>480</v>
      </c>
      <c r="L13" s="268" t="s">
        <v>480</v>
      </c>
      <c r="M13" s="269" t="s">
        <v>480</v>
      </c>
      <c r="N13" s="270" t="s">
        <v>480</v>
      </c>
    </row>
    <row r="14" spans="1:16" ht="13.5" customHeight="1">
      <c r="A14" s="248"/>
      <c r="B14" s="244"/>
      <c r="C14" s="244"/>
      <c r="D14" s="244"/>
      <c r="E14" s="244"/>
      <c r="F14" s="244"/>
      <c r="G14" s="1117" t="s">
        <v>482</v>
      </c>
      <c r="H14" s="1118"/>
      <c r="I14" s="1118"/>
      <c r="J14" s="1119"/>
      <c r="K14" s="267">
        <v>324169</v>
      </c>
      <c r="L14" s="268">
        <v>6503</v>
      </c>
      <c r="M14" s="269">
        <v>2295</v>
      </c>
      <c r="N14" s="270">
        <v>183.4</v>
      </c>
    </row>
    <row r="15" spans="1:16" ht="13.5" customHeight="1">
      <c r="A15" s="248"/>
      <c r="B15" s="244"/>
      <c r="C15" s="244"/>
      <c r="D15" s="244"/>
      <c r="E15" s="244"/>
      <c r="F15" s="244"/>
      <c r="G15" s="1117" t="s">
        <v>483</v>
      </c>
      <c r="H15" s="1118"/>
      <c r="I15" s="1118"/>
      <c r="J15" s="1119"/>
      <c r="K15" s="267">
        <v>146633</v>
      </c>
      <c r="L15" s="268">
        <v>2941</v>
      </c>
      <c r="M15" s="269">
        <v>1610</v>
      </c>
      <c r="N15" s="270">
        <v>82.7</v>
      </c>
    </row>
    <row r="16" spans="1:16">
      <c r="A16" s="248"/>
      <c r="B16" s="244"/>
      <c r="C16" s="244"/>
      <c r="D16" s="244"/>
      <c r="E16" s="244"/>
      <c r="F16" s="244"/>
      <c r="G16" s="1120" t="s">
        <v>484</v>
      </c>
      <c r="H16" s="1121"/>
      <c r="I16" s="1121"/>
      <c r="J16" s="1122"/>
      <c r="K16" s="268">
        <v>-547111</v>
      </c>
      <c r="L16" s="268">
        <v>-10975</v>
      </c>
      <c r="M16" s="269">
        <v>-7674</v>
      </c>
      <c r="N16" s="270">
        <v>43</v>
      </c>
    </row>
    <row r="17" spans="1:16">
      <c r="A17" s="248"/>
      <c r="B17" s="244"/>
      <c r="C17" s="244"/>
      <c r="D17" s="244"/>
      <c r="E17" s="244"/>
      <c r="F17" s="244"/>
      <c r="G17" s="1120" t="s">
        <v>170</v>
      </c>
      <c r="H17" s="1121"/>
      <c r="I17" s="1121"/>
      <c r="J17" s="1122"/>
      <c r="K17" s="268">
        <v>5425595</v>
      </c>
      <c r="L17" s="268">
        <v>108836</v>
      </c>
      <c r="M17" s="269">
        <v>76965</v>
      </c>
      <c r="N17" s="270">
        <v>41.4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485</v>
      </c>
      <c r="H19" s="244"/>
      <c r="I19" s="244"/>
      <c r="J19" s="244"/>
      <c r="K19" s="244"/>
      <c r="L19" s="244"/>
      <c r="M19" s="244"/>
      <c r="N19" s="244"/>
    </row>
    <row r="20" spans="1:16">
      <c r="A20" s="248"/>
      <c r="B20" s="244"/>
      <c r="C20" s="244"/>
      <c r="D20" s="244"/>
      <c r="E20" s="244"/>
      <c r="F20" s="244"/>
      <c r="G20" s="272"/>
      <c r="H20" s="273"/>
      <c r="I20" s="273"/>
      <c r="J20" s="274"/>
      <c r="K20" s="275" t="s">
        <v>486</v>
      </c>
      <c r="L20" s="276" t="s">
        <v>487</v>
      </c>
      <c r="M20" s="277" t="s">
        <v>488</v>
      </c>
      <c r="N20" s="278"/>
    </row>
    <row r="21" spans="1:16" s="284" customFormat="1">
      <c r="A21" s="279"/>
      <c r="B21" s="249"/>
      <c r="C21" s="249"/>
      <c r="D21" s="249"/>
      <c r="E21" s="249"/>
      <c r="F21" s="249"/>
      <c r="G21" s="1112" t="s">
        <v>489</v>
      </c>
      <c r="H21" s="1113"/>
      <c r="I21" s="1113"/>
      <c r="J21" s="1114"/>
      <c r="K21" s="280">
        <v>9.27</v>
      </c>
      <c r="L21" s="281">
        <v>7.53</v>
      </c>
      <c r="M21" s="282">
        <v>1.74</v>
      </c>
      <c r="N21" s="249"/>
      <c r="O21" s="283"/>
      <c r="P21" s="279"/>
    </row>
    <row r="22" spans="1:16" s="284" customFormat="1">
      <c r="A22" s="279"/>
      <c r="B22" s="249"/>
      <c r="C22" s="249"/>
      <c r="D22" s="249"/>
      <c r="E22" s="249"/>
      <c r="F22" s="249"/>
      <c r="G22" s="1112" t="s">
        <v>490</v>
      </c>
      <c r="H22" s="1113"/>
      <c r="I22" s="1113"/>
      <c r="J22" s="1114"/>
      <c r="K22" s="285">
        <v>93.3</v>
      </c>
      <c r="L22" s="286">
        <v>97.3</v>
      </c>
      <c r="M22" s="287">
        <v>-4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491</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493</v>
      </c>
      <c r="H29" s="249"/>
      <c r="I29" s="249"/>
      <c r="J29" s="249"/>
      <c r="K29" s="244"/>
      <c r="L29" s="244"/>
      <c r="M29" s="244"/>
      <c r="N29" s="244"/>
      <c r="O29" s="293"/>
    </row>
    <row r="30" spans="1:16">
      <c r="A30" s="248"/>
      <c r="B30" s="244"/>
      <c r="C30" s="244"/>
      <c r="D30" s="244"/>
      <c r="E30" s="244"/>
      <c r="F30" s="244"/>
      <c r="G30" s="251"/>
      <c r="H30" s="252"/>
      <c r="I30" s="252"/>
      <c r="J30" s="253"/>
      <c r="K30" s="1115" t="s">
        <v>471</v>
      </c>
      <c r="L30" s="254"/>
      <c r="M30" s="255" t="s">
        <v>472</v>
      </c>
      <c r="N30" s="256"/>
    </row>
    <row r="31" spans="1:16">
      <c r="A31" s="248"/>
      <c r="B31" s="244"/>
      <c r="C31" s="244"/>
      <c r="D31" s="244"/>
      <c r="E31" s="244"/>
      <c r="F31" s="244"/>
      <c r="G31" s="257"/>
      <c r="H31" s="258"/>
      <c r="I31" s="258"/>
      <c r="J31" s="259"/>
      <c r="K31" s="1116"/>
      <c r="L31" s="260" t="s">
        <v>473</v>
      </c>
      <c r="M31" s="261" t="s">
        <v>474</v>
      </c>
      <c r="N31" s="262" t="s">
        <v>475</v>
      </c>
    </row>
    <row r="32" spans="1:16" ht="27" customHeight="1">
      <c r="A32" s="248"/>
      <c r="B32" s="244"/>
      <c r="C32" s="244"/>
      <c r="D32" s="244"/>
      <c r="E32" s="244"/>
      <c r="F32" s="244"/>
      <c r="G32" s="1128" t="s">
        <v>494</v>
      </c>
      <c r="H32" s="1129"/>
      <c r="I32" s="1129"/>
      <c r="J32" s="1130"/>
      <c r="K32" s="294">
        <v>3244180</v>
      </c>
      <c r="L32" s="294">
        <v>65078</v>
      </c>
      <c r="M32" s="295">
        <v>44941</v>
      </c>
      <c r="N32" s="296">
        <v>44.8</v>
      </c>
    </row>
    <row r="33" spans="1:16" ht="13.5" customHeight="1">
      <c r="A33" s="248"/>
      <c r="B33" s="244"/>
      <c r="C33" s="244"/>
      <c r="D33" s="244"/>
      <c r="E33" s="244"/>
      <c r="F33" s="244"/>
      <c r="G33" s="1128" t="s">
        <v>495</v>
      </c>
      <c r="H33" s="1129"/>
      <c r="I33" s="1129"/>
      <c r="J33" s="1130"/>
      <c r="K33" s="294" t="s">
        <v>480</v>
      </c>
      <c r="L33" s="294" t="s">
        <v>480</v>
      </c>
      <c r="M33" s="295" t="s">
        <v>480</v>
      </c>
      <c r="N33" s="296" t="s">
        <v>480</v>
      </c>
    </row>
    <row r="34" spans="1:16" ht="27" customHeight="1">
      <c r="A34" s="248"/>
      <c r="B34" s="244"/>
      <c r="C34" s="244"/>
      <c r="D34" s="244"/>
      <c r="E34" s="244"/>
      <c r="F34" s="244"/>
      <c r="G34" s="1128" t="s">
        <v>496</v>
      </c>
      <c r="H34" s="1129"/>
      <c r="I34" s="1129"/>
      <c r="J34" s="1130"/>
      <c r="K34" s="294" t="s">
        <v>480</v>
      </c>
      <c r="L34" s="294" t="s">
        <v>480</v>
      </c>
      <c r="M34" s="295">
        <v>79</v>
      </c>
      <c r="N34" s="296" t="s">
        <v>480</v>
      </c>
    </row>
    <row r="35" spans="1:16" ht="27" customHeight="1">
      <c r="A35" s="248"/>
      <c r="B35" s="244"/>
      <c r="C35" s="244"/>
      <c r="D35" s="244"/>
      <c r="E35" s="244"/>
      <c r="F35" s="244"/>
      <c r="G35" s="1128" t="s">
        <v>497</v>
      </c>
      <c r="H35" s="1129"/>
      <c r="I35" s="1129"/>
      <c r="J35" s="1130"/>
      <c r="K35" s="294">
        <v>1102455</v>
      </c>
      <c r="L35" s="294">
        <v>22115</v>
      </c>
      <c r="M35" s="295">
        <v>13887</v>
      </c>
      <c r="N35" s="296">
        <v>59.2</v>
      </c>
    </row>
    <row r="36" spans="1:16" ht="27" customHeight="1">
      <c r="A36" s="248"/>
      <c r="B36" s="244"/>
      <c r="C36" s="244"/>
      <c r="D36" s="244"/>
      <c r="E36" s="244"/>
      <c r="F36" s="244"/>
      <c r="G36" s="1128" t="s">
        <v>498</v>
      </c>
      <c r="H36" s="1129"/>
      <c r="I36" s="1129"/>
      <c r="J36" s="1130"/>
      <c r="K36" s="294">
        <v>278287</v>
      </c>
      <c r="L36" s="294">
        <v>5582</v>
      </c>
      <c r="M36" s="295">
        <v>3159</v>
      </c>
      <c r="N36" s="296">
        <v>76.7</v>
      </c>
    </row>
    <row r="37" spans="1:16" ht="13.5" customHeight="1">
      <c r="A37" s="248"/>
      <c r="B37" s="244"/>
      <c r="C37" s="244"/>
      <c r="D37" s="244"/>
      <c r="E37" s="244"/>
      <c r="F37" s="244"/>
      <c r="G37" s="1128" t="s">
        <v>499</v>
      </c>
      <c r="H37" s="1129"/>
      <c r="I37" s="1129"/>
      <c r="J37" s="1130"/>
      <c r="K37" s="294">
        <v>130403</v>
      </c>
      <c r="L37" s="294">
        <v>2616</v>
      </c>
      <c r="M37" s="295">
        <v>1648</v>
      </c>
      <c r="N37" s="296">
        <v>58.7</v>
      </c>
    </row>
    <row r="38" spans="1:16" ht="27" customHeight="1">
      <c r="A38" s="248"/>
      <c r="B38" s="244"/>
      <c r="C38" s="244"/>
      <c r="D38" s="244"/>
      <c r="E38" s="244"/>
      <c r="F38" s="244"/>
      <c r="G38" s="1131" t="s">
        <v>500</v>
      </c>
      <c r="H38" s="1132"/>
      <c r="I38" s="1132"/>
      <c r="J38" s="1133"/>
      <c r="K38" s="297" t="s">
        <v>480</v>
      </c>
      <c r="L38" s="297" t="s">
        <v>480</v>
      </c>
      <c r="M38" s="298">
        <v>3</v>
      </c>
      <c r="N38" s="299" t="s">
        <v>480</v>
      </c>
      <c r="O38" s="293"/>
    </row>
    <row r="39" spans="1:16">
      <c r="A39" s="248"/>
      <c r="B39" s="244"/>
      <c r="C39" s="244"/>
      <c r="D39" s="244"/>
      <c r="E39" s="244"/>
      <c r="F39" s="244"/>
      <c r="G39" s="1131" t="s">
        <v>501</v>
      </c>
      <c r="H39" s="1132"/>
      <c r="I39" s="1132"/>
      <c r="J39" s="1133"/>
      <c r="K39" s="300">
        <v>-82323</v>
      </c>
      <c r="L39" s="300">
        <v>-1651</v>
      </c>
      <c r="M39" s="301">
        <v>-4297</v>
      </c>
      <c r="N39" s="302">
        <v>-61.6</v>
      </c>
      <c r="O39" s="293"/>
    </row>
    <row r="40" spans="1:16" ht="27" customHeight="1">
      <c r="A40" s="248"/>
      <c r="B40" s="244"/>
      <c r="C40" s="244"/>
      <c r="D40" s="244"/>
      <c r="E40" s="244"/>
      <c r="F40" s="244"/>
      <c r="G40" s="1128" t="s">
        <v>502</v>
      </c>
      <c r="H40" s="1129"/>
      <c r="I40" s="1129"/>
      <c r="J40" s="1130"/>
      <c r="K40" s="300">
        <v>-2898519</v>
      </c>
      <c r="L40" s="300">
        <v>-58144</v>
      </c>
      <c r="M40" s="301">
        <v>-39944</v>
      </c>
      <c r="N40" s="302">
        <v>45.6</v>
      </c>
      <c r="O40" s="293"/>
    </row>
    <row r="41" spans="1:16">
      <c r="A41" s="248"/>
      <c r="B41" s="244"/>
      <c r="C41" s="244"/>
      <c r="D41" s="244"/>
      <c r="E41" s="244"/>
      <c r="F41" s="244"/>
      <c r="G41" s="1134" t="s">
        <v>280</v>
      </c>
      <c r="H41" s="1135"/>
      <c r="I41" s="1135"/>
      <c r="J41" s="1136"/>
      <c r="K41" s="294">
        <v>1774483</v>
      </c>
      <c r="L41" s="300">
        <v>35596</v>
      </c>
      <c r="M41" s="301">
        <v>19475</v>
      </c>
      <c r="N41" s="302">
        <v>82.8</v>
      </c>
      <c r="O41" s="293"/>
    </row>
    <row r="42" spans="1:16">
      <c r="A42" s="248"/>
      <c r="B42" s="244"/>
      <c r="C42" s="244"/>
      <c r="D42" s="244"/>
      <c r="E42" s="244"/>
      <c r="F42" s="244"/>
      <c r="G42" s="303" t="s">
        <v>503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504</v>
      </c>
      <c r="B47" s="244"/>
      <c r="C47" s="244"/>
      <c r="D47" s="244"/>
      <c r="E47" s="244"/>
      <c r="F47" s="244"/>
      <c r="G47" s="244"/>
      <c r="H47" s="244"/>
      <c r="I47" s="244"/>
      <c r="J47" s="244"/>
      <c r="K47" s="244"/>
      <c r="L47" s="244"/>
      <c r="M47" s="244"/>
      <c r="N47" s="244"/>
    </row>
    <row r="48" spans="1:16">
      <c r="A48" s="248"/>
      <c r="B48" s="244"/>
      <c r="C48" s="244"/>
      <c r="D48" s="244"/>
      <c r="E48" s="244"/>
      <c r="F48" s="244"/>
      <c r="G48" s="308" t="s">
        <v>505</v>
      </c>
      <c r="H48" s="308"/>
      <c r="I48" s="308"/>
      <c r="J48" s="308"/>
      <c r="K48" s="308"/>
      <c r="L48" s="308"/>
      <c r="M48" s="309"/>
      <c r="N48" s="308"/>
    </row>
    <row r="49" spans="1:14" ht="13.5" customHeight="1">
      <c r="A49" s="248"/>
      <c r="B49" s="244"/>
      <c r="C49" s="244"/>
      <c r="D49" s="244"/>
      <c r="E49" s="244"/>
      <c r="F49" s="244"/>
      <c r="G49" s="310"/>
      <c r="H49" s="311"/>
      <c r="I49" s="1123" t="s">
        <v>471</v>
      </c>
      <c r="J49" s="1125" t="s">
        <v>506</v>
      </c>
      <c r="K49" s="1126"/>
      <c r="L49" s="1126"/>
      <c r="M49" s="1126"/>
      <c r="N49" s="1127"/>
    </row>
    <row r="50" spans="1:14">
      <c r="A50" s="248"/>
      <c r="B50" s="244"/>
      <c r="C50" s="244"/>
      <c r="D50" s="244"/>
      <c r="E50" s="244"/>
      <c r="F50" s="244"/>
      <c r="G50" s="312"/>
      <c r="H50" s="313"/>
      <c r="I50" s="1124"/>
      <c r="J50" s="314" t="s">
        <v>507</v>
      </c>
      <c r="K50" s="315" t="s">
        <v>508</v>
      </c>
      <c r="L50" s="316" t="s">
        <v>509</v>
      </c>
      <c r="M50" s="317" t="s">
        <v>510</v>
      </c>
      <c r="N50" s="318" t="s">
        <v>511</v>
      </c>
    </row>
    <row r="51" spans="1:14">
      <c r="A51" s="248"/>
      <c r="B51" s="244"/>
      <c r="C51" s="244"/>
      <c r="D51" s="244"/>
      <c r="E51" s="244"/>
      <c r="F51" s="244"/>
      <c r="G51" s="310" t="s">
        <v>512</v>
      </c>
      <c r="H51" s="311"/>
      <c r="I51" s="319">
        <v>3732134</v>
      </c>
      <c r="J51" s="320">
        <v>70475</v>
      </c>
      <c r="K51" s="321">
        <v>39.4</v>
      </c>
      <c r="L51" s="322">
        <v>70789</v>
      </c>
      <c r="M51" s="323">
        <v>23.4</v>
      </c>
      <c r="N51" s="324">
        <v>16</v>
      </c>
    </row>
    <row r="52" spans="1:14">
      <c r="A52" s="248"/>
      <c r="B52" s="244"/>
      <c r="C52" s="244"/>
      <c r="D52" s="244"/>
      <c r="E52" s="244"/>
      <c r="F52" s="244"/>
      <c r="G52" s="325"/>
      <c r="H52" s="326" t="s">
        <v>513</v>
      </c>
      <c r="I52" s="327">
        <v>2827559</v>
      </c>
      <c r="J52" s="328">
        <v>53393</v>
      </c>
      <c r="K52" s="329">
        <v>30.4</v>
      </c>
      <c r="L52" s="330">
        <v>40880</v>
      </c>
      <c r="M52" s="331">
        <v>25.2</v>
      </c>
      <c r="N52" s="332">
        <v>5.2</v>
      </c>
    </row>
    <row r="53" spans="1:14">
      <c r="A53" s="248"/>
      <c r="B53" s="244"/>
      <c r="C53" s="244"/>
      <c r="D53" s="244"/>
      <c r="E53" s="244"/>
      <c r="F53" s="244"/>
      <c r="G53" s="310" t="s">
        <v>514</v>
      </c>
      <c r="H53" s="311"/>
      <c r="I53" s="319">
        <v>4894198</v>
      </c>
      <c r="J53" s="320">
        <v>93980</v>
      </c>
      <c r="K53" s="321">
        <v>33.4</v>
      </c>
      <c r="L53" s="322">
        <v>66876</v>
      </c>
      <c r="M53" s="323">
        <v>-5.5</v>
      </c>
      <c r="N53" s="324">
        <v>38.9</v>
      </c>
    </row>
    <row r="54" spans="1:14">
      <c r="A54" s="248"/>
      <c r="B54" s="244"/>
      <c r="C54" s="244"/>
      <c r="D54" s="244"/>
      <c r="E54" s="244"/>
      <c r="F54" s="244"/>
      <c r="G54" s="325"/>
      <c r="H54" s="326" t="s">
        <v>513</v>
      </c>
      <c r="I54" s="327">
        <v>1504549</v>
      </c>
      <c r="J54" s="328">
        <v>28891</v>
      </c>
      <c r="K54" s="329">
        <v>-45.9</v>
      </c>
      <c r="L54" s="330">
        <v>36310</v>
      </c>
      <c r="M54" s="331">
        <v>-11.2</v>
      </c>
      <c r="N54" s="332">
        <v>-34.700000000000003</v>
      </c>
    </row>
    <row r="55" spans="1:14">
      <c r="A55" s="248"/>
      <c r="B55" s="244"/>
      <c r="C55" s="244"/>
      <c r="D55" s="244"/>
      <c r="E55" s="244"/>
      <c r="F55" s="244"/>
      <c r="G55" s="310" t="s">
        <v>515</v>
      </c>
      <c r="H55" s="311"/>
      <c r="I55" s="319">
        <v>3529033</v>
      </c>
      <c r="J55" s="320">
        <v>68893</v>
      </c>
      <c r="K55" s="321">
        <v>-26.7</v>
      </c>
      <c r="L55" s="322">
        <v>51704</v>
      </c>
      <c r="M55" s="323">
        <v>-22.7</v>
      </c>
      <c r="N55" s="324">
        <v>-4</v>
      </c>
    </row>
    <row r="56" spans="1:14">
      <c r="A56" s="248"/>
      <c r="B56" s="244"/>
      <c r="C56" s="244"/>
      <c r="D56" s="244"/>
      <c r="E56" s="244"/>
      <c r="F56" s="244"/>
      <c r="G56" s="325"/>
      <c r="H56" s="326" t="s">
        <v>513</v>
      </c>
      <c r="I56" s="327">
        <v>2238291</v>
      </c>
      <c r="J56" s="328">
        <v>43695</v>
      </c>
      <c r="K56" s="329">
        <v>51.2</v>
      </c>
      <c r="L56" s="330">
        <v>26896</v>
      </c>
      <c r="M56" s="331">
        <v>-25.9</v>
      </c>
      <c r="N56" s="332">
        <v>77.099999999999994</v>
      </c>
    </row>
    <row r="57" spans="1:14">
      <c r="A57" s="248"/>
      <c r="B57" s="244"/>
      <c r="C57" s="244"/>
      <c r="D57" s="244"/>
      <c r="E57" s="244"/>
      <c r="F57" s="244"/>
      <c r="G57" s="310" t="s">
        <v>516</v>
      </c>
      <c r="H57" s="311"/>
      <c r="I57" s="319">
        <v>3294542</v>
      </c>
      <c r="J57" s="320">
        <v>65370</v>
      </c>
      <c r="K57" s="321">
        <v>-5.0999999999999996</v>
      </c>
      <c r="L57" s="322">
        <v>52678</v>
      </c>
      <c r="M57" s="323">
        <v>1.9</v>
      </c>
      <c r="N57" s="324">
        <v>-7</v>
      </c>
    </row>
    <row r="58" spans="1:14">
      <c r="A58" s="248"/>
      <c r="B58" s="244"/>
      <c r="C58" s="244"/>
      <c r="D58" s="244"/>
      <c r="E58" s="244"/>
      <c r="F58" s="244"/>
      <c r="G58" s="325"/>
      <c r="H58" s="326" t="s">
        <v>513</v>
      </c>
      <c r="I58" s="327">
        <v>1407448</v>
      </c>
      <c r="J58" s="328">
        <v>27927</v>
      </c>
      <c r="K58" s="329">
        <v>-36.1</v>
      </c>
      <c r="L58" s="330">
        <v>30185</v>
      </c>
      <c r="M58" s="331">
        <v>12.2</v>
      </c>
      <c r="N58" s="332">
        <v>-48.3</v>
      </c>
    </row>
    <row r="59" spans="1:14">
      <c r="A59" s="248"/>
      <c r="B59" s="244"/>
      <c r="C59" s="244"/>
      <c r="D59" s="244"/>
      <c r="E59" s="244"/>
      <c r="F59" s="244"/>
      <c r="G59" s="310" t="s">
        <v>517</v>
      </c>
      <c r="H59" s="311"/>
      <c r="I59" s="319">
        <v>7276012</v>
      </c>
      <c r="J59" s="320">
        <v>145955</v>
      </c>
      <c r="K59" s="321">
        <v>123.3</v>
      </c>
      <c r="L59" s="322">
        <v>69560</v>
      </c>
      <c r="M59" s="323">
        <v>32</v>
      </c>
      <c r="N59" s="324">
        <v>91.3</v>
      </c>
    </row>
    <row r="60" spans="1:14">
      <c r="A60" s="248"/>
      <c r="B60" s="244"/>
      <c r="C60" s="244"/>
      <c r="D60" s="244"/>
      <c r="E60" s="244"/>
      <c r="F60" s="244"/>
      <c r="G60" s="325"/>
      <c r="H60" s="326" t="s">
        <v>513</v>
      </c>
      <c r="I60" s="333">
        <v>4775690</v>
      </c>
      <c r="J60" s="328">
        <v>95799</v>
      </c>
      <c r="K60" s="329">
        <v>243</v>
      </c>
      <c r="L60" s="330">
        <v>35305</v>
      </c>
      <c r="M60" s="331">
        <v>17</v>
      </c>
      <c r="N60" s="332">
        <v>226</v>
      </c>
    </row>
    <row r="61" spans="1:14">
      <c r="A61" s="248"/>
      <c r="B61" s="244"/>
      <c r="C61" s="244"/>
      <c r="D61" s="244"/>
      <c r="E61" s="244"/>
      <c r="F61" s="244"/>
      <c r="G61" s="310" t="s">
        <v>518</v>
      </c>
      <c r="H61" s="334"/>
      <c r="I61" s="335">
        <v>4545184</v>
      </c>
      <c r="J61" s="336">
        <v>88935</v>
      </c>
      <c r="K61" s="337">
        <v>32.9</v>
      </c>
      <c r="L61" s="338">
        <v>62321</v>
      </c>
      <c r="M61" s="339">
        <v>5.8</v>
      </c>
      <c r="N61" s="324">
        <v>27.1</v>
      </c>
    </row>
    <row r="62" spans="1:14">
      <c r="A62" s="248"/>
      <c r="B62" s="244"/>
      <c r="C62" s="244"/>
      <c r="D62" s="244"/>
      <c r="E62" s="244"/>
      <c r="F62" s="244"/>
      <c r="G62" s="325"/>
      <c r="H62" s="326" t="s">
        <v>513</v>
      </c>
      <c r="I62" s="327">
        <v>2550707</v>
      </c>
      <c r="J62" s="328">
        <v>49941</v>
      </c>
      <c r="K62" s="329">
        <v>48.5</v>
      </c>
      <c r="L62" s="330">
        <v>33915</v>
      </c>
      <c r="M62" s="331">
        <v>3.5</v>
      </c>
      <c r="N62" s="332">
        <v>45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verticalCentered="1"/>
  <pageMargins left="0" right="0" top="0" bottom="0" header="0" footer="0"/>
  <pageSetup paperSize="9" scale="63" orientation="landscape" horizontalDpi="4294967294" r:id="rId1"/>
  <headerFooter alignWithMargins="0">
    <oddFooter>&amp;C&amp;P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520</v>
      </c>
      <c r="G46" s="8" t="s">
        <v>521</v>
      </c>
      <c r="H46" s="8" t="s">
        <v>522</v>
      </c>
      <c r="I46" s="8" t="s">
        <v>523</v>
      </c>
      <c r="J46" s="9" t="s">
        <v>524</v>
      </c>
    </row>
    <row r="47" spans="2:10" ht="57.75" customHeight="1">
      <c r="B47" s="10"/>
      <c r="C47" s="1137" t="s">
        <v>3</v>
      </c>
      <c r="D47" s="1137"/>
      <c r="E47" s="1138"/>
      <c r="F47" s="11">
        <v>12.99</v>
      </c>
      <c r="G47" s="12">
        <v>16.93</v>
      </c>
      <c r="H47" s="12">
        <v>20.45</v>
      </c>
      <c r="I47" s="12">
        <v>21.84</v>
      </c>
      <c r="J47" s="13">
        <v>23.19</v>
      </c>
    </row>
    <row r="48" spans="2:10" ht="57.75" customHeight="1">
      <c r="B48" s="14"/>
      <c r="C48" s="1139" t="s">
        <v>4</v>
      </c>
      <c r="D48" s="1139"/>
      <c r="E48" s="1140"/>
      <c r="F48" s="15">
        <v>2.76</v>
      </c>
      <c r="G48" s="16">
        <v>3.45</v>
      </c>
      <c r="H48" s="16">
        <v>3.08</v>
      </c>
      <c r="I48" s="16">
        <v>2.94</v>
      </c>
      <c r="J48" s="17">
        <v>2.33</v>
      </c>
    </row>
    <row r="49" spans="2:10" ht="57.75" customHeight="1" thickBot="1">
      <c r="B49" s="18"/>
      <c r="C49" s="1141" t="s">
        <v>5</v>
      </c>
      <c r="D49" s="1141"/>
      <c r="E49" s="1142"/>
      <c r="F49" s="19">
        <v>3.11</v>
      </c>
      <c r="G49" s="20">
        <v>5.3</v>
      </c>
      <c r="H49" s="20">
        <v>3.05</v>
      </c>
      <c r="I49" s="20">
        <v>1.5</v>
      </c>
      <c r="J49" s="21">
        <v>0.97</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verticalCentered="1"/>
  <pageMargins left="0" right="0" top="0" bottom="0" header="0" footer="0"/>
  <pageSetup paperSize="9" scale="63" orientation="landscape" horizontalDpi="300" verticalDpi="300" r:id="rId1"/>
  <headerFooter alignWithMargins="0">
    <oddFooter>&amp;C&amp;P / &amp;N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c r="A34" s="22"/>
      <c r="B34" s="31"/>
      <c r="C34" s="1149" t="s">
        <v>525</v>
      </c>
      <c r="D34" s="1149"/>
      <c r="E34" s="1150"/>
      <c r="F34" s="32">
        <v>3.67</v>
      </c>
      <c r="G34" s="33">
        <v>4.26</v>
      </c>
      <c r="H34" s="33">
        <v>4.42</v>
      </c>
      <c r="I34" s="33">
        <v>4.63</v>
      </c>
      <c r="J34" s="34">
        <v>4.29</v>
      </c>
      <c r="K34" s="22"/>
      <c r="L34" s="22"/>
      <c r="M34" s="22"/>
      <c r="N34" s="22"/>
      <c r="O34" s="22"/>
      <c r="P34" s="22"/>
    </row>
    <row r="35" spans="1:16" ht="39" customHeight="1">
      <c r="A35" s="22"/>
      <c r="B35" s="35"/>
      <c r="C35" s="1143" t="s">
        <v>526</v>
      </c>
      <c r="D35" s="1144"/>
      <c r="E35" s="1145"/>
      <c r="F35" s="36">
        <v>2.6</v>
      </c>
      <c r="G35" s="37">
        <v>3.25</v>
      </c>
      <c r="H35" s="37">
        <v>3.02</v>
      </c>
      <c r="I35" s="37">
        <v>2.91</v>
      </c>
      <c r="J35" s="38">
        <v>2.31</v>
      </c>
      <c r="K35" s="22"/>
      <c r="L35" s="22"/>
      <c r="M35" s="22"/>
      <c r="N35" s="22"/>
      <c r="O35" s="22"/>
      <c r="P35" s="22"/>
    </row>
    <row r="36" spans="1:16" ht="39" customHeight="1">
      <c r="A36" s="22"/>
      <c r="B36" s="35"/>
      <c r="C36" s="1143" t="s">
        <v>527</v>
      </c>
      <c r="D36" s="1144"/>
      <c r="E36" s="1145"/>
      <c r="F36" s="36">
        <v>2.4</v>
      </c>
      <c r="G36" s="37">
        <v>2.31</v>
      </c>
      <c r="H36" s="37">
        <v>2.5499999999999998</v>
      </c>
      <c r="I36" s="37">
        <v>1.45</v>
      </c>
      <c r="J36" s="38">
        <v>1.49</v>
      </c>
      <c r="K36" s="22"/>
      <c r="L36" s="22"/>
      <c r="M36" s="22"/>
      <c r="N36" s="22"/>
      <c r="O36" s="22"/>
      <c r="P36" s="22"/>
    </row>
    <row r="37" spans="1:16" ht="39" customHeight="1">
      <c r="A37" s="22"/>
      <c r="B37" s="35"/>
      <c r="C37" s="1143" t="s">
        <v>528</v>
      </c>
      <c r="D37" s="1144"/>
      <c r="E37" s="1145"/>
      <c r="F37" s="36">
        <v>0.54</v>
      </c>
      <c r="G37" s="37">
        <v>0.37</v>
      </c>
      <c r="H37" s="37">
        <v>0.46</v>
      </c>
      <c r="I37" s="37">
        <v>0.46</v>
      </c>
      <c r="J37" s="38">
        <v>0.34</v>
      </c>
      <c r="K37" s="22"/>
      <c r="L37" s="22"/>
      <c r="M37" s="22"/>
      <c r="N37" s="22"/>
      <c r="O37" s="22"/>
      <c r="P37" s="22"/>
    </row>
    <row r="38" spans="1:16" ht="39" customHeight="1">
      <c r="A38" s="22"/>
      <c r="B38" s="35"/>
      <c r="C38" s="1143" t="s">
        <v>529</v>
      </c>
      <c r="D38" s="1144"/>
      <c r="E38" s="1145"/>
      <c r="F38" s="36">
        <v>0.17</v>
      </c>
      <c r="G38" s="37">
        <v>0.22</v>
      </c>
      <c r="H38" s="37">
        <v>0.14000000000000001</v>
      </c>
      <c r="I38" s="37">
        <v>0.05</v>
      </c>
      <c r="J38" s="38">
        <v>0.03</v>
      </c>
      <c r="K38" s="22"/>
      <c r="L38" s="22"/>
      <c r="M38" s="22"/>
      <c r="N38" s="22"/>
      <c r="O38" s="22"/>
      <c r="P38" s="22"/>
    </row>
    <row r="39" spans="1:16" ht="39" customHeight="1">
      <c r="A39" s="22"/>
      <c r="B39" s="35"/>
      <c r="C39" s="1143" t="s">
        <v>530</v>
      </c>
      <c r="D39" s="1144"/>
      <c r="E39" s="1145"/>
      <c r="F39" s="36">
        <v>0.03</v>
      </c>
      <c r="G39" s="37">
        <v>0.03</v>
      </c>
      <c r="H39" s="37">
        <v>0.03</v>
      </c>
      <c r="I39" s="37">
        <v>0.01</v>
      </c>
      <c r="J39" s="38">
        <v>0.02</v>
      </c>
      <c r="K39" s="22"/>
      <c r="L39" s="22"/>
      <c r="M39" s="22"/>
      <c r="N39" s="22"/>
      <c r="O39" s="22"/>
      <c r="P39" s="22"/>
    </row>
    <row r="40" spans="1:16" ht="39" customHeight="1">
      <c r="A40" s="22"/>
      <c r="B40" s="35"/>
      <c r="C40" s="1143" t="s">
        <v>531</v>
      </c>
      <c r="D40" s="1144"/>
      <c r="E40" s="1145"/>
      <c r="F40" s="36">
        <v>0</v>
      </c>
      <c r="G40" s="37">
        <v>0</v>
      </c>
      <c r="H40" s="37">
        <v>0.01</v>
      </c>
      <c r="I40" s="37">
        <v>0.02</v>
      </c>
      <c r="J40" s="38">
        <v>0.02</v>
      </c>
      <c r="K40" s="22"/>
      <c r="L40" s="22"/>
      <c r="M40" s="22"/>
      <c r="N40" s="22"/>
      <c r="O40" s="22"/>
      <c r="P40" s="22"/>
    </row>
    <row r="41" spans="1:16" ht="39" customHeight="1">
      <c r="A41" s="22"/>
      <c r="B41" s="35"/>
      <c r="C41" s="1143" t="s">
        <v>532</v>
      </c>
      <c r="D41" s="1144"/>
      <c r="E41" s="1145"/>
      <c r="F41" s="36">
        <v>0.05</v>
      </c>
      <c r="G41" s="37">
        <v>0.06</v>
      </c>
      <c r="H41" s="37">
        <v>0.09</v>
      </c>
      <c r="I41" s="37">
        <v>0.02</v>
      </c>
      <c r="J41" s="38">
        <v>0.01</v>
      </c>
      <c r="K41" s="22"/>
      <c r="L41" s="22"/>
      <c r="M41" s="22"/>
      <c r="N41" s="22"/>
      <c r="O41" s="22"/>
      <c r="P41" s="22"/>
    </row>
    <row r="42" spans="1:16" ht="39" customHeight="1">
      <c r="A42" s="22"/>
      <c r="B42" s="39"/>
      <c r="C42" s="1143" t="s">
        <v>533</v>
      </c>
      <c r="D42" s="1144"/>
      <c r="E42" s="1145"/>
      <c r="F42" s="36" t="s">
        <v>480</v>
      </c>
      <c r="G42" s="37" t="s">
        <v>480</v>
      </c>
      <c r="H42" s="37" t="s">
        <v>480</v>
      </c>
      <c r="I42" s="37" t="s">
        <v>480</v>
      </c>
      <c r="J42" s="38" t="s">
        <v>480</v>
      </c>
      <c r="K42" s="22"/>
      <c r="L42" s="22"/>
      <c r="M42" s="22"/>
      <c r="N42" s="22"/>
      <c r="O42" s="22"/>
      <c r="P42" s="22"/>
    </row>
    <row r="43" spans="1:16" ht="39" customHeight="1" thickBot="1">
      <c r="A43" s="22"/>
      <c r="B43" s="40"/>
      <c r="C43" s="1146" t="s">
        <v>534</v>
      </c>
      <c r="D43" s="1147"/>
      <c r="E43" s="1148"/>
      <c r="F43" s="41">
        <v>0.14000000000000001</v>
      </c>
      <c r="G43" s="42">
        <v>0.17</v>
      </c>
      <c r="H43" s="42">
        <v>0.03</v>
      </c>
      <c r="I43" s="42">
        <v>0.01</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verticalCentered="1"/>
  <pageMargins left="0" right="0" top="0" bottom="0" header="0" footer="0"/>
  <pageSetup paperSize="9" scale="60" orientation="landscape" horizontalDpi="300" verticalDpi="300" r:id="rId1"/>
  <headerFooter alignWithMargins="0">
    <oddFooter>&amp;C&amp;P / &amp;N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c r="A45" s="48"/>
      <c r="B45" s="1159" t="s">
        <v>11</v>
      </c>
      <c r="C45" s="1160"/>
      <c r="D45" s="58"/>
      <c r="E45" s="1165" t="s">
        <v>12</v>
      </c>
      <c r="F45" s="1165"/>
      <c r="G45" s="1165"/>
      <c r="H45" s="1165"/>
      <c r="I45" s="1165"/>
      <c r="J45" s="1166"/>
      <c r="K45" s="59">
        <v>3298</v>
      </c>
      <c r="L45" s="60">
        <v>3410</v>
      </c>
      <c r="M45" s="60">
        <v>3325</v>
      </c>
      <c r="N45" s="60">
        <v>3264</v>
      </c>
      <c r="O45" s="61">
        <v>3244</v>
      </c>
      <c r="P45" s="48"/>
      <c r="Q45" s="48"/>
      <c r="R45" s="48"/>
      <c r="S45" s="48"/>
      <c r="T45" s="48"/>
      <c r="U45" s="48"/>
    </row>
    <row r="46" spans="1:21" ht="30.75" customHeight="1">
      <c r="A46" s="48"/>
      <c r="B46" s="1161"/>
      <c r="C46" s="1162"/>
      <c r="D46" s="62"/>
      <c r="E46" s="1153" t="s">
        <v>13</v>
      </c>
      <c r="F46" s="1153"/>
      <c r="G46" s="1153"/>
      <c r="H46" s="1153"/>
      <c r="I46" s="1153"/>
      <c r="J46" s="1154"/>
      <c r="K46" s="63" t="s">
        <v>480</v>
      </c>
      <c r="L46" s="64" t="s">
        <v>480</v>
      </c>
      <c r="M46" s="64" t="s">
        <v>480</v>
      </c>
      <c r="N46" s="64" t="s">
        <v>480</v>
      </c>
      <c r="O46" s="65" t="s">
        <v>480</v>
      </c>
      <c r="P46" s="48"/>
      <c r="Q46" s="48"/>
      <c r="R46" s="48"/>
      <c r="S46" s="48"/>
      <c r="T46" s="48"/>
      <c r="U46" s="48"/>
    </row>
    <row r="47" spans="1:21" ht="30.75" customHeight="1">
      <c r="A47" s="48"/>
      <c r="B47" s="1161"/>
      <c r="C47" s="1162"/>
      <c r="D47" s="62"/>
      <c r="E47" s="1153" t="s">
        <v>14</v>
      </c>
      <c r="F47" s="1153"/>
      <c r="G47" s="1153"/>
      <c r="H47" s="1153"/>
      <c r="I47" s="1153"/>
      <c r="J47" s="1154"/>
      <c r="K47" s="63" t="s">
        <v>480</v>
      </c>
      <c r="L47" s="64" t="s">
        <v>480</v>
      </c>
      <c r="M47" s="64" t="s">
        <v>480</v>
      </c>
      <c r="N47" s="64" t="s">
        <v>480</v>
      </c>
      <c r="O47" s="65" t="s">
        <v>480</v>
      </c>
      <c r="P47" s="48"/>
      <c r="Q47" s="48"/>
      <c r="R47" s="48"/>
      <c r="S47" s="48"/>
      <c r="T47" s="48"/>
      <c r="U47" s="48"/>
    </row>
    <row r="48" spans="1:21" ht="30.75" customHeight="1">
      <c r="A48" s="48"/>
      <c r="B48" s="1161"/>
      <c r="C48" s="1162"/>
      <c r="D48" s="62"/>
      <c r="E48" s="1153" t="s">
        <v>15</v>
      </c>
      <c r="F48" s="1153"/>
      <c r="G48" s="1153"/>
      <c r="H48" s="1153"/>
      <c r="I48" s="1153"/>
      <c r="J48" s="1154"/>
      <c r="K48" s="63">
        <v>877</v>
      </c>
      <c r="L48" s="64">
        <v>977</v>
      </c>
      <c r="M48" s="64">
        <v>1060</v>
      </c>
      <c r="N48" s="64">
        <v>1061</v>
      </c>
      <c r="O48" s="65">
        <v>1102</v>
      </c>
      <c r="P48" s="48"/>
      <c r="Q48" s="48"/>
      <c r="R48" s="48"/>
      <c r="S48" s="48"/>
      <c r="T48" s="48"/>
      <c r="U48" s="48"/>
    </row>
    <row r="49" spans="1:21" ht="30.75" customHeight="1">
      <c r="A49" s="48"/>
      <c r="B49" s="1161"/>
      <c r="C49" s="1162"/>
      <c r="D49" s="62"/>
      <c r="E49" s="1153" t="s">
        <v>16</v>
      </c>
      <c r="F49" s="1153"/>
      <c r="G49" s="1153"/>
      <c r="H49" s="1153"/>
      <c r="I49" s="1153"/>
      <c r="J49" s="1154"/>
      <c r="K49" s="63">
        <v>584</v>
      </c>
      <c r="L49" s="64">
        <v>529</v>
      </c>
      <c r="M49" s="64">
        <v>373</v>
      </c>
      <c r="N49" s="64">
        <v>265</v>
      </c>
      <c r="O49" s="65">
        <v>278</v>
      </c>
      <c r="P49" s="48"/>
      <c r="Q49" s="48"/>
      <c r="R49" s="48"/>
      <c r="S49" s="48"/>
      <c r="T49" s="48"/>
      <c r="U49" s="48"/>
    </row>
    <row r="50" spans="1:21" ht="30.75" customHeight="1">
      <c r="A50" s="48"/>
      <c r="B50" s="1161"/>
      <c r="C50" s="1162"/>
      <c r="D50" s="62"/>
      <c r="E50" s="1153" t="s">
        <v>17</v>
      </c>
      <c r="F50" s="1153"/>
      <c r="G50" s="1153"/>
      <c r="H50" s="1153"/>
      <c r="I50" s="1153"/>
      <c r="J50" s="1154"/>
      <c r="K50" s="63">
        <v>152</v>
      </c>
      <c r="L50" s="64">
        <v>172</v>
      </c>
      <c r="M50" s="64">
        <v>172</v>
      </c>
      <c r="N50" s="64">
        <v>168</v>
      </c>
      <c r="O50" s="65">
        <v>130</v>
      </c>
      <c r="P50" s="48"/>
      <c r="Q50" s="48"/>
      <c r="R50" s="48"/>
      <c r="S50" s="48"/>
      <c r="T50" s="48"/>
      <c r="U50" s="48"/>
    </row>
    <row r="51" spans="1:21" ht="30.75" customHeight="1">
      <c r="A51" s="48"/>
      <c r="B51" s="1163"/>
      <c r="C51" s="1164"/>
      <c r="D51" s="66"/>
      <c r="E51" s="1153" t="s">
        <v>18</v>
      </c>
      <c r="F51" s="1153"/>
      <c r="G51" s="1153"/>
      <c r="H51" s="1153"/>
      <c r="I51" s="1153"/>
      <c r="J51" s="1154"/>
      <c r="K51" s="63" t="s">
        <v>480</v>
      </c>
      <c r="L51" s="64" t="s">
        <v>480</v>
      </c>
      <c r="M51" s="64" t="s">
        <v>480</v>
      </c>
      <c r="N51" s="64" t="s">
        <v>480</v>
      </c>
      <c r="O51" s="65" t="s">
        <v>480</v>
      </c>
      <c r="P51" s="48"/>
      <c r="Q51" s="48"/>
      <c r="R51" s="48"/>
      <c r="S51" s="48"/>
      <c r="T51" s="48"/>
      <c r="U51" s="48"/>
    </row>
    <row r="52" spans="1:21" ht="30.75" customHeight="1">
      <c r="A52" s="48"/>
      <c r="B52" s="1151" t="s">
        <v>19</v>
      </c>
      <c r="C52" s="1152"/>
      <c r="D52" s="66"/>
      <c r="E52" s="1153" t="s">
        <v>20</v>
      </c>
      <c r="F52" s="1153"/>
      <c r="G52" s="1153"/>
      <c r="H52" s="1153"/>
      <c r="I52" s="1153"/>
      <c r="J52" s="1154"/>
      <c r="K52" s="63">
        <v>2642</v>
      </c>
      <c r="L52" s="64">
        <v>2821</v>
      </c>
      <c r="M52" s="64">
        <v>2884</v>
      </c>
      <c r="N52" s="64">
        <v>2894</v>
      </c>
      <c r="O52" s="65">
        <v>2981</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2269</v>
      </c>
      <c r="L53" s="69">
        <v>2267</v>
      </c>
      <c r="M53" s="69">
        <v>2046</v>
      </c>
      <c r="N53" s="69">
        <v>1864</v>
      </c>
      <c r="O53" s="70">
        <v>1773</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verticalCentered="1"/>
  <pageMargins left="0" right="0" top="0" bottom="0" header="0" footer="0"/>
  <pageSetup paperSize="9" scale="61" orientation="landscape" horizontalDpi="300" verticalDpi="300" r:id="rId1"/>
  <headerFooter alignWithMargins="0">
    <oddFooter>&amp;C&amp;P / &amp;N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秋田県</cp:lastModifiedBy>
  <cp:lastPrinted>2015-04-23T02:13:46Z</cp:lastPrinted>
  <dcterms:created xsi:type="dcterms:W3CDTF">2015-02-17T06:04:40Z</dcterms:created>
  <dcterms:modified xsi:type="dcterms:W3CDTF">2015-04-23T02:15:16Z</dcterms:modified>
</cp:coreProperties>
</file>