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5955" windowWidth="20610" windowHeight="6000" tabRatio="7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E38" i="9"/>
  <c r="AM38" i="9"/>
  <c r="C38" i="9"/>
  <c r="CO37" i="9"/>
  <c r="BE37" i="9"/>
  <c r="AM37" i="9"/>
  <c r="C37" i="9"/>
  <c r="CO36" i="9"/>
  <c r="CO35" i="9"/>
  <c r="CO34" i="9"/>
  <c r="BW34" i="9"/>
  <c r="BW35" i="9" s="1"/>
  <c r="BW36" i="9" s="1"/>
  <c r="BW37" i="9" s="1"/>
  <c r="BW38" i="9" s="1"/>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U39" i="9" s="1"/>
  <c r="U40" i="9" s="1"/>
  <c r="AM34" i="9" l="1"/>
  <c r="AM35" i="9" s="1"/>
  <c r="AM36" i="9" s="1"/>
  <c r="BE34" i="9" l="1"/>
  <c r="BE35" i="9" s="1"/>
  <c r="BE36" i="9" s="1"/>
</calcChain>
</file>

<file path=xl/sharedStrings.xml><?xml version="1.0" encoding="utf-8"?>
<sst xmlns="http://schemas.openxmlformats.org/spreadsheetml/2006/main" count="1029" uniqueCount="552">
  <si>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</si>
  <si>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</si>
  <si>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</si>
  <si>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</si>
  <si>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</si>
  <si>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</si>
  <si>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</si>
  <si>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</si>
  <si>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</si>
  <si>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</si>
  <si>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</si>
  <si>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</si>
  <si>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</si>
  <si>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</si>
  <si>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</si>
  <si>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</si>
  <si>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</si>
  <si>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</si>
  <si>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</si>
  <si>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</si>
  <si>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</si>
  <si>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</si>
  <si>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</si>
  <si>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</si>
  <si>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</si>
  <si>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</si>
  <si>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</si>
  <si>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</si>
  <si>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</si>
  <si>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</si>
  <si>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</si>
  <si>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</si>
  <si>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</si>
  <si>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</si>
  <si>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</si>
  <si>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</si>
  <si>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</si>
  <si>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</si>
  <si>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</si>
  <si>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</si>
  <si>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</si>
  <si>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</si>
  <si>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</si>
  <si>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</si>
  <si>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</si>
  <si>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</si>
  <si>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</si>
  <si>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</si>
  <si>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</si>
  <si>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</si>
  <si>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</si>
  <si>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</si>
  <si>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</si>
  <si>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</si>
  <si>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</si>
  <si>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</si>
  <si>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</si>
  <si>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</si>
  <si>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</si>
  <si>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</si>
  <si>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</si>
  <si>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</si>
  <si>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</si>
  <si>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</si>
  <si>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</si>
  <si>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</si>
  <si>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</si>
  <si>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</si>
  <si>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</si>
  <si>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</si>
  <si>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</si>
  <si>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</si>
  <si>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</si>
  <si>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</si>
  <si>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</si>
  <si>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</si>
  <si>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</si>
  <si>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</si>
  <si>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</si>
  <si>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</si>
  <si>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</si>
  <si>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</si>
  <si>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</si>
  <si>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</si>
  <si>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</si>
  <si>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</si>
  <si>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</si>
  <si>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</si>
  <si>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</si>
  <si>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</si>
  <si>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</si>
  <si>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</si>
  <si>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</si>
  <si>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</si>
  <si>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</si>
  <si>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</si>
  <si>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</si>
  <si>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</si>
  <si>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</si>
  <si>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</si>
  <si>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</si>
  <si>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</si>
  <si>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</si>
  <si>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</si>
  <si>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</si>
  <si>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</si>
  <si>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</si>
  <si>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</si>
  <si>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</si>
  <si>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</si>
  <si>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</si>
  <si>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</si>
  <si>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</si>
  <si>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</si>
  <si>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</si>
  <si>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</si>
  <si>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</si>
  <si>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</si>
  <si>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</si>
  <si>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</si>
  <si>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</si>
  <si>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</si>
  <si>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</si>
  <si>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</si>
  <si>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</si>
  <si>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</si>
  <si>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</si>
  <si>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</si>
  <si>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</si>
  <si>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</si>
  <si>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</si>
  <si>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</si>
  <si>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</si>
  <si>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</si>
  <si>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</si>
  <si>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</si>
  <si>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</si>
  <si>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</si>
  <si>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</si>
  <si>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</si>
  <si>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</si>
  <si>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</si>
  <si>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</si>
  <si>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</si>
  <si>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</si>
  <si>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</si>
  <si>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</si>
  <si>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</si>
  <si>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</si>
  <si>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</si>
  <si>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</si>
  <si>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</si>
  <si>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</si>
  <si>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</si>
  <si>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</si>
  <si>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</si>
  <si>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</si>
  <si>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</si>
  <si>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</si>
  <si>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</si>
  <si>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</si>
  <si>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</si>
  <si>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</si>
  <si>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</si>
  <si>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</si>
  <si>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</si>
  <si>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</si>
  <si>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</si>
  <si>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</si>
  <si>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</si>
  <si>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</si>
  <si>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</si>
  <si>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</si>
  <si>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</si>
  <si>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</si>
  <si>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</si>
  <si>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</si>
  <si>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</si>
  <si>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</si>
  <si>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</si>
  <si>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</si>
  <si>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</si>
  <si>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</si>
  <si>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</si>
  <si>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</si>
  <si>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</si>
  <si>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</si>
  <si>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</si>
  <si>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</si>
  <si>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</si>
  <si>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</si>
  <si>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</si>
  <si>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</si>
  <si>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</si>
  <si>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</si>
  <si>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</si>
  <si>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秋田県横手市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</si>
  <si>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</si>
  <si>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</si>
  <si>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</si>
  <si>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</si>
  <si>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</si>
  <si>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</si>
  <si>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</si>
  <si>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</si>
  <si>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</si>
  <si>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</si>
  <si>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</si>
  <si>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</si>
  <si>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</si>
  <si>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</si>
  <si>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</si>
  <si>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</si>
  <si>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</si>
  <si>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</si>
  <si>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</si>
  <si>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</si>
  <si>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</si>
  <si>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</si>
  <si>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</si>
  <si>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</si>
  <si>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</si>
  <si>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</si>
  <si>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</si>
  <si>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</si>
  <si>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</si>
  <si>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</si>
  <si>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</si>
  <si>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</si>
  <si>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</si>
  <si>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</si>
  <si>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</si>
  <si>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</si>
  <si>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</si>
  <si>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</si>
  <si>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</si>
  <si>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</si>
  <si>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</si>
  <si>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</si>
  <si>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</si>
  <si>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</si>
  <si>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</si>
  <si>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</si>
  <si>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</si>
  <si>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</si>
  <si>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</si>
  <si>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</si>
  <si>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</si>
  <si>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</si>
  <si>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</si>
  <si>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</si>
  <si>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</si>
  <si>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</si>
  <si>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</si>
  <si>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</si>
  <si>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</si>
  <si>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</si>
  <si>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</si>
  <si>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</si>
  <si>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</si>
  <si>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</si>
  <si>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</si>
  <si>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</si>
  <si>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</si>
  <si>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</si>
  <si>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</si>
  <si>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</si>
  <si>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</si>
  <si>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</si>
  <si>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</si>
  <si>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</si>
  <si>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</si>
  <si>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</si>
  <si>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</si>
  <si>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</si>
  <si>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</si>
  <si>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</si>
  <si>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</si>
  <si>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</si>
  <si>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</si>
  <si>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</si>
  <si>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</si>
  <si>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</si>
  <si>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</si>
  <si>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</si>
  <si>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</si>
  <si>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</si>
  <si>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</si>
  <si>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</si>
  <si>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</si>
  <si>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</si>
  <si>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</si>
  <si>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</si>
  <si>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</si>
  <si>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</si>
  <si>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</si>
  <si>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</si>
  <si>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</si>
  <si>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</si>
  <si>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</si>
  <si>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</si>
  <si>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</si>
  <si>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</si>
  <si>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</si>
  <si>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</si>
  <si>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</si>
  <si>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</si>
  <si>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</si>
  <si>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</si>
  <si>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</si>
  <si>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</si>
  <si>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</si>
  <si>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</si>
  <si>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</si>
  <si>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</si>
  <si>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</si>
  <si>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</si>
  <si>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</si>
  <si>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</si>
  <si>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</si>
  <si>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</si>
  <si>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</si>
  <si>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</si>
  <si>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</si>
  <si>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</si>
  <si>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</si>
  <si>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</si>
  <si>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</si>
  <si>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</si>
  <si>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</si>
  <si>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</si>
  <si>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</si>
  <si>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</si>
  <si>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</si>
  <si>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</si>
  <si>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</si>
  <si>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</si>
  <si>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</si>
  <si>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</si>
  <si>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</si>
  <si>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</si>
  <si>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</si>
  <si>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</si>
  <si>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</si>
  <si>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</si>
  <si>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</si>
  <si>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秋田県横手市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</si>
  <si>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</si>
  <si>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</si>
  <si>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</si>
  <si>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</si>
  <si>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</si>
  <si>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</si>
  <si>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</si>
  <si>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</si>
  <si>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</si>
  <si>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</si>
  <si>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</si>
  <si>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</si>
  <si>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</si>
  <si>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</si>
  <si>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</si>
  <si>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</si>
  <si>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</si>
  <si>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</si>
  <si>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</si>
  <si>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</si>
  <si>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障害者支援施設特別会計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</si>
  <si>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</si>
  <si>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</si>
  <si>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</si>
  <si>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</si>
  <si>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</si>
  <si>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</si>
  <si>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</si>
  <si>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</si>
  <si>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</si>
  <si>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</si>
  <si>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</si>
  <si>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</si>
  <si>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</si>
  <si>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</si>
  <si>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</si>
  <si>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</si>
  <si>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</si>
  <si>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</si>
  <si>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特別養護老人ホーム特別会計</t>
    <phoneticPr fontId="5"/>
  </si>
  <si>
    <t>介護老人保健施設特別会計</t>
    <phoneticPr fontId="5"/>
  </si>
  <si>
    <t>指定通所介護事業特別会計</t>
    <phoneticPr fontId="5"/>
  </si>
  <si>
    <t>横手市病院事業会計</t>
    <phoneticPr fontId="5"/>
  </si>
  <si>
    <t>法適用企業</t>
    <phoneticPr fontId="5"/>
  </si>
  <si>
    <t>横手市水道事業会計</t>
    <phoneticPr fontId="5"/>
  </si>
  <si>
    <t>横手市下水道事業会計</t>
    <phoneticPr fontId="5"/>
  </si>
  <si>
    <t>集落排水事業特別会計</t>
    <phoneticPr fontId="5"/>
  </si>
  <si>
    <t>法非適用企業</t>
    <phoneticPr fontId="5"/>
  </si>
  <si>
    <t>浄化槽市町村整備推進事業特別会計</t>
    <phoneticPr fontId="5"/>
  </si>
  <si>
    <t>市営温泉施設特別会計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</si>
  <si>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</si>
  <si>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</si>
  <si>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</si>
  <si>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</si>
  <si>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</si>
  <si>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</si>
  <si>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</si>
  <si>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</si>
  <si>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</si>
  <si>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</si>
  <si>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</si>
  <si>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</si>
  <si>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</si>
  <si>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</si>
  <si>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</si>
  <si>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</si>
  <si>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</si>
  <si>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</si>
  <si>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</si>
  <si>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</si>
  <si>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</si>
  <si>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</si>
  <si>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</si>
  <si>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</si>
  <si>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</si>
  <si>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</si>
  <si>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</si>
  <si>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</si>
  <si>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</si>
  <si>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</si>
  <si>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</si>
  <si>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</si>
  <si>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</si>
  <si>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</si>
  <si>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</si>
  <si>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</si>
  <si>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</si>
  <si>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</si>
  <si>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</si>
  <si>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</si>
  <si>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</si>
  <si>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</si>
  <si>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</si>
  <si>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</si>
  <si>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</si>
  <si>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</si>
  <si>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</si>
  <si>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</si>
  <si>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</si>
  <si>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</si>
  <si>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</si>
  <si>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</si>
  <si>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</si>
  <si>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</si>
  <si>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</si>
  <si>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</si>
  <si>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</si>
  <si>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</si>
  <si>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</si>
  <si>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</si>
  <si>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</si>
  <si>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</si>
  <si>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</si>
  <si>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</si>
  <si>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</si>
  <si>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</si>
  <si>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</si>
  <si>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</si>
  <si>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</si>
  <si>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</si>
  <si>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</si>
  <si>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</si>
  <si>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</si>
  <si>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</si>
  <si>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</si>
  <si>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</si>
  <si>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</si>
  <si>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</si>
  <si>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</si>
  <si>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</si>
  <si>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</si>
  <si>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</si>
  <si>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</si>
  <si>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</si>
  <si>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</si>
  <si>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</si>
  <si>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</si>
  <si>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</si>
  <si>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</si>
  <si>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</si>
  <si>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</si>
  <si>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</si>
  <si>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</si>
  <si>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</si>
  <si>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</si>
  <si>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</si>
  <si>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</si>
  <si>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</si>
  <si>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</si>
  <si>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</si>
  <si>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</si>
  <si>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</si>
  <si>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</si>
  <si>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</si>
  <si>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</si>
  <si>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</si>
  <si>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</si>
  <si>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</si>
  <si>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</si>
  <si>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</si>
  <si>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</si>
  <si>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</si>
  <si>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</si>
  <si>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</si>
  <si>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</si>
  <si>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</si>
  <si>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</si>
  <si>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</si>
  <si>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</si>
  <si>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</si>
  <si>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</si>
  <si>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</si>
  <si>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</si>
  <si>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</si>
  <si>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</si>
  <si>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</si>
  <si>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</si>
  <si>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</si>
  <si>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</si>
  <si>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</si>
  <si>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</si>
  <si>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</si>
  <si>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</si>
  <si>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後期高齢者医療特別会計</t>
  </si>
  <si>
    <t>▲ 0.11</t>
  </si>
  <si>
    <t>横手市病院事業会計</t>
  </si>
  <si>
    <t>横手市水道事業会計</t>
  </si>
  <si>
    <t>一般会計</t>
  </si>
  <si>
    <t>国民健康保険特別会計</t>
  </si>
  <si>
    <t>横手市下水道事業会計</t>
  </si>
  <si>
    <t>介護保険特別会計</t>
  </si>
  <si>
    <t>土地区画整理事業特別会計</t>
  </si>
  <si>
    <t>その他会計（赤字）</t>
  </si>
  <si>
    <t>その他会計（黒字）</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</si>
  <si>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</si>
  <si>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</si>
  <si>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</si>
  <si>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</si>
  <si>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</si>
  <si>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横手殖林社</t>
    <rPh sb="0" eb="2">
      <t>ヨコテ</t>
    </rPh>
    <rPh sb="2" eb="3">
      <t>ショク</t>
    </rPh>
    <rPh sb="3" eb="4">
      <t>リン</t>
    </rPh>
    <rPh sb="4" eb="5">
      <t>シャ</t>
    </rPh>
    <phoneticPr fontId="2"/>
  </si>
  <si>
    <t>増田町物産流通センター</t>
    <rPh sb="0" eb="2">
      <t>マスダ</t>
    </rPh>
    <rPh sb="2" eb="3">
      <t>マチ</t>
    </rPh>
    <rPh sb="3" eb="5">
      <t>ブッサン</t>
    </rPh>
    <rPh sb="5" eb="7">
      <t>リュウツウ</t>
    </rPh>
    <phoneticPr fontId="2"/>
  </si>
  <si>
    <t>天下森振興公社</t>
    <rPh sb="0" eb="2">
      <t>テンカ</t>
    </rPh>
    <rPh sb="2" eb="3">
      <t>モリ</t>
    </rPh>
    <rPh sb="3" eb="5">
      <t>シンコウ</t>
    </rPh>
    <rPh sb="5" eb="7">
      <t>コウシャ</t>
    </rPh>
    <phoneticPr fontId="2"/>
  </si>
  <si>
    <t>山内観光振興公社</t>
    <rPh sb="0" eb="2">
      <t>サンナイ</t>
    </rPh>
    <rPh sb="2" eb="4">
      <t>カンコウ</t>
    </rPh>
    <rPh sb="4" eb="6">
      <t>シンコウ</t>
    </rPh>
    <rPh sb="6" eb="8">
      <t>コウシャ</t>
    </rPh>
    <phoneticPr fontId="2"/>
  </si>
  <si>
    <t>ウッディさんない</t>
    <phoneticPr fontId="2"/>
  </si>
  <si>
    <t>大雄振興公社</t>
    <rPh sb="0" eb="2">
      <t>タイユウ</t>
    </rPh>
    <rPh sb="2" eb="4">
      <t>シンコウ</t>
    </rPh>
    <rPh sb="4" eb="6">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</si>
</sst>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65749</c:v>
                </c:pt>
                <c:pt idx="1">
                  <c:v>57316</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89830</c:v>
                </c:pt>
                <c:pt idx="1">
                  <c:v>118695</c:v>
                </c:pt>
                <c:pt idx="2">
                  <c:v>105102</c:v>
                </c:pt>
                <c:pt idx="3">
                  <c:v>74846</c:v>
                </c:pt>
                <c:pt idx="4">
                  <c:v>71930</c:v>
                </c:pt>
              </c:numCache>
            </c:numRef>
          </c:val>
          <c:smooth val="0"/>
        </c:ser>
        <c:dLbls>
          <c:showLegendKey val="0"/>
          <c:showVal val="0"/>
          <c:showCatName val="0"/>
          <c:showSerName val="0"/>
          <c:showPercent val="0"/>
          <c:showBubbleSize val="0"/>
        </c:dLbls>
        <c:marker val="1"/>
        <c:smooth val="0"/>
        <c:axId val="176017792"/>
        <c:axId val="176019712"/>
      </c:lineChart>
      <c:catAx>
        <c:axId val="176017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019712"/>
        <c:crosses val="autoZero"/>
        <c:auto val="1"/>
        <c:lblAlgn val="ctr"/>
        <c:lblOffset val="100"/>
        <c:tickLblSkip val="1"/>
        <c:tickMarkSkip val="1"/>
        <c:noMultiLvlLbl val="0"/>
      </c:catAx>
      <c:valAx>
        <c:axId val="1760197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01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4.9000000000000004</c:v>
                </c:pt>
                <c:pt idx="1">
                  <c:v>5.68</c:v>
                </c:pt>
                <c:pt idx="2">
                  <c:v>6.08</c:v>
                </c:pt>
                <c:pt idx="3">
                  <c:v>5.2</c:v>
                </c:pt>
                <c:pt idx="4">
                  <c:v>4.5199999999999996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13.62</c:v>
                </c:pt>
                <c:pt idx="1">
                  <c:v>15.73</c:v>
                </c:pt>
                <c:pt idx="2">
                  <c:v>18.649999999999999</c:v>
                </c:pt>
                <c:pt idx="3">
                  <c:v>22.33</c:v>
                </c:pt>
                <c:pt idx="4">
                  <c:v>24.63</c:v>
                </c:pt>
              </c:numCache>
            </c:numRef>
          </c:val>
        </c:ser>
        <c:dLbls>
          <c:showLegendKey val="0"/>
          <c:showVal val="0"/>
          <c:showCatName val="0"/>
          <c:showSerName val="0"/>
          <c:showPercent val="0"/>
          <c:showBubbleSize val="0"/>
        </c:dLbls>
        <c:gapWidth val="250"/>
        <c:overlap val="100"/>
        <c:axId val="190589952"/>
        <c:axId val="19060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3.98</c:v>
                </c:pt>
                <c:pt idx="1">
                  <c:v>3.63</c:v>
                </c:pt>
                <c:pt idx="2">
                  <c:v>2.9</c:v>
                </c:pt>
                <c:pt idx="3">
                  <c:v>2.72</c:v>
                </c:pt>
                <c:pt idx="4">
                  <c:v>1.73</c:v>
                </c:pt>
              </c:numCache>
            </c:numRef>
          </c:val>
          <c:smooth val="0"/>
        </c:ser>
        <c:dLbls>
          <c:showLegendKey val="0"/>
          <c:showVal val="0"/>
          <c:showCatName val="0"/>
          <c:showSerName val="0"/>
          <c:showPercent val="0"/>
          <c:showBubbleSize val="0"/>
        </c:dLbls>
        <c:marker val="1"/>
        <c:smooth val="0"/>
        <c:axId val="190589952"/>
        <c:axId val="190604416"/>
      </c:lineChart>
      <c:catAx>
        <c:axId val="1905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604416"/>
        <c:crosses val="autoZero"/>
        <c:auto val="1"/>
        <c:lblAlgn val="ctr"/>
        <c:lblOffset val="100"/>
        <c:tickLblSkip val="1"/>
        <c:tickMarkSkip val="1"/>
        <c:noMultiLvlLbl val="0"/>
      </c:catAx>
      <c:valAx>
        <c:axId val="19060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8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1.62</c:v>
                </c:pt>
                <c:pt idx="2">
                  <c:v>#N/A</c:v>
                </c:pt>
                <c:pt idx="3">
                  <c:v>1.27</c:v>
                </c:pt>
                <c:pt idx="4">
                  <c:v>#N/A</c:v>
                </c:pt>
                <c:pt idx="5">
                  <c:v>1.33</c:v>
                </c:pt>
                <c:pt idx="6">
                  <c:v>#N/A</c:v>
                </c:pt>
                <c:pt idx="7">
                  <c:v>0.54</c:v>
                </c:pt>
                <c:pt idx="8">
                  <c:v>#N/A</c:v>
                </c:pt>
                <c:pt idx="9">
                  <c:v>0.49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0.21</c:v>
                </c:pt>
                <c:pt idx="2">
                  <c:v>#N/A</c:v>
                </c:pt>
                <c:pt idx="3">
                  <c:v>0.18</c:v>
                </c:pt>
                <c:pt idx="4">
                  <c:v>#N/A</c:v>
                </c:pt>
                <c:pt idx="5">
                  <c:v>0.22</c:v>
                </c:pt>
                <c:pt idx="6">
                  <c:v>#N/A</c:v>
                </c:pt>
                <c:pt idx="7">
                  <c:v>0.32</c:v>
                </c:pt>
                <c:pt idx="8">
                  <c:v>#N/A</c:v>
                </c:pt>
                <c:pt idx="9">
                  <c:v>0.22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0.18</c:v>
                </c:pt>
                <c:pt idx="2">
                  <c:v>#N/A</c:v>
                </c:pt>
                <c:pt idx="3">
                  <c:v>0.41</c:v>
                </c:pt>
                <c:pt idx="4">
                  <c:v>#N/A</c:v>
                </c:pt>
                <c:pt idx="5">
                  <c:v>0.37</c:v>
                </c:pt>
                <c:pt idx="6">
                  <c:v>#N/A</c:v>
                </c:pt>
                <c:pt idx="7">
                  <c:v>0.83</c:v>
                </c:pt>
                <c:pt idx="8">
                  <c:v>#N/A</c:v>
                </c:pt>
                <c:pt idx="9">
                  <c:v>0.69</c:v>
                </c:pt>
              </c:numCache>
            </c:numRef>
          </c:val>
        </c:ser>
        <c:ser>
          <c:idx val="4"/>
          <c:order val="4"/>
          <c:tx>
            <c:strRef>
              <c:f>データシート!$A$31</c:f>
              <c:strCache>
                <c:ptCount val="1"/>
                <c:pt idx="0">
                  <c:v>横手市下水道事業会計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0.59</c:v>
                </c:pt>
                <c:pt idx="8">
                  <c:v>#N/A</c:v>
                </c:pt>
                <c:pt idx="9">
                  <c:v>0.75</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0.84</c:v>
                </c:pt>
                <c:pt idx="2">
                  <c:v>#N/A</c:v>
                </c:pt>
                <c:pt idx="3">
                  <c:v>1.51</c:v>
                </c:pt>
                <c:pt idx="4">
                  <c:v>#N/A</c:v>
                </c:pt>
                <c:pt idx="5">
                  <c:v>1.99</c:v>
                </c:pt>
                <c:pt idx="6">
                  <c:v>#N/A</c:v>
                </c:pt>
                <c:pt idx="7">
                  <c:v>2.2200000000000002</c:v>
                </c:pt>
                <c:pt idx="8">
                  <c:v>#N/A</c:v>
                </c:pt>
                <c:pt idx="9">
                  <c:v>2.06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4.09</c:v>
                </c:pt>
                <c:pt idx="2">
                  <c:v>#N/A</c:v>
                </c:pt>
                <c:pt idx="3">
                  <c:v>5.03</c:v>
                </c:pt>
                <c:pt idx="4">
                  <c:v>#N/A</c:v>
                </c:pt>
                <c:pt idx="5">
                  <c:v>5.62</c:v>
                </c:pt>
                <c:pt idx="6">
                  <c:v>#N/A</c:v>
                </c:pt>
                <c:pt idx="7">
                  <c:v>4.8099999999999996</c:v>
                </c:pt>
                <c:pt idx="8">
                  <c:v>#N/A</c:v>
                </c:pt>
                <c:pt idx="9">
                  <c:v>4.2300000000000004</c:v>
                </c:pt>
              </c:numCache>
            </c:numRef>
          </c:val>
        </c:ser>
        <c:ser>
          <c:idx val="7"/>
          <c:order val="7"/>
          <c:tx>
            <c:strRef>
              <c:f>データシート!$A$34</c:f>
              <c:strCache>
                <c:ptCount val="1"/>
                <c:pt idx="0">
                  <c:v>横手市水道事業会計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7.35</c:v>
                </c:pt>
                <c:pt idx="2">
                  <c:v>#N/A</c:v>
                </c:pt>
                <c:pt idx="3">
                  <c:v>7.5</c:v>
                </c:pt>
                <c:pt idx="4">
                  <c:v>#N/A</c:v>
                </c:pt>
                <c:pt idx="5">
                  <c:v>7.53</c:v>
                </c:pt>
                <c:pt idx="6">
                  <c:v>#N/A</c:v>
                </c:pt>
                <c:pt idx="7">
                  <c:v>7.19</c:v>
                </c:pt>
                <c:pt idx="8">
                  <c:v>#N/A</c:v>
                </c:pt>
                <c:pt idx="9">
                  <c:v>6.69</c:v>
                </c:pt>
              </c:numCache>
            </c:numRef>
          </c:val>
        </c:ser>
        <c:ser>
          <c:idx val="8"/>
          <c:order val="8"/>
          <c:tx>
            <c:strRef>
              <c:f>データシート!$A$35</c:f>
              <c:strCache>
                <c:ptCount val="1"/>
                <c:pt idx="0">
                  <c:v>横手市病院事業会計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12.17</c:v>
                </c:pt>
                <c:pt idx="2">
                  <c:v>#N/A</c:v>
                </c:pt>
                <c:pt idx="3">
                  <c:v>12.21</c:v>
                </c:pt>
                <c:pt idx="4">
                  <c:v>#N/A</c:v>
                </c:pt>
                <c:pt idx="5">
                  <c:v>13.54</c:v>
                </c:pt>
                <c:pt idx="6">
                  <c:v>#N/A</c:v>
                </c:pt>
                <c:pt idx="7">
                  <c:v>13.83</c:v>
                </c:pt>
                <c:pt idx="8">
                  <c:v>#N/A</c:v>
                </c:pt>
                <c:pt idx="9">
                  <c:v>14.08</c:v>
                </c:pt>
              </c:numCache>
            </c:numRef>
          </c:val>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0.01</c:v>
                </c:pt>
                <c:pt idx="2">
                  <c:v>#N/A</c:v>
                </c:pt>
                <c:pt idx="3">
                  <c:v>0.01</c:v>
                </c:pt>
                <c:pt idx="4">
                  <c:v>#N/A</c:v>
                </c:pt>
                <c:pt idx="5">
                  <c:v>0.01</c:v>
                </c:pt>
                <c:pt idx="6">
                  <c:v>#N/A</c:v>
                </c:pt>
                <c:pt idx="7">
                  <c:v>0</c:v>
                </c:pt>
                <c:pt idx="8">
                  <c:v>0.11</c:v>
                </c:pt>
                <c:pt idx="9">
                  <c:v>#N/A</c:v>
                </c:pt>
              </c:numCache>
            </c:numRef>
          </c:val>
        </c:ser>
        <c:dLbls>
          <c:showLegendKey val="0"/>
          <c:showVal val="0"/>
          <c:showCatName val="0"/>
          <c:showSerName val="0"/>
          <c:showPercent val="0"/>
          <c:showBubbleSize val="0"/>
        </c:dLbls>
        <c:gapWidth val="150"/>
        <c:overlap val="100"/>
        <c:axId val="191157376"/>
        <c:axId val="191158912"/>
      </c:barChart>
      <c:catAx>
        <c:axId val="19115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158912"/>
        <c:crosses val="autoZero"/>
        <c:auto val="1"/>
        <c:lblAlgn val="ctr"/>
        <c:lblOffset val="100"/>
        <c:tickLblSkip val="1"/>
        <c:tickMarkSkip val="1"/>
        <c:noMultiLvlLbl val="0"/>
      </c:catAx>
      <c:valAx>
        <c:axId val="19115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15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5067</c:v>
                </c:pt>
                <c:pt idx="5">
                  <c:v>4987</c:v>
                </c:pt>
                <c:pt idx="8">
                  <c:v>5088</c:v>
                </c:pt>
                <c:pt idx="11">
                  <c:v>5381</c:v>
                </c:pt>
                <c:pt idx="14">
                  <c:v>5534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240</c:v>
                </c:pt>
                <c:pt idx="3">
                  <c:v>437</c:v>
                </c:pt>
                <c:pt idx="6">
                  <c:v>191</c:v>
                </c:pt>
                <c:pt idx="9">
                  <c:v>239</c:v>
                </c:pt>
                <c:pt idx="12">
                  <c:v>73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1615</c:v>
                </c:pt>
                <c:pt idx="3">
                  <c:v>1663</c:v>
                </c:pt>
                <c:pt idx="6">
                  <c:v>1744</c:v>
                </c:pt>
                <c:pt idx="9">
                  <c:v>1626</c:v>
                </c:pt>
                <c:pt idx="12">
                  <c:v>1464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7453</c:v>
                </c:pt>
                <c:pt idx="3">
                  <c:v>7102</c:v>
                </c:pt>
                <c:pt idx="6">
                  <c:v>6754</c:v>
                </c:pt>
                <c:pt idx="9">
                  <c:v>6613</c:v>
                </c:pt>
                <c:pt idx="12">
                  <c:v>6590</c:v>
                </c:pt>
              </c:numCache>
            </c:numRef>
          </c:val>
        </c:ser>
        <c:dLbls>
          <c:showLegendKey val="0"/>
          <c:showVal val="0"/>
          <c:showCatName val="0"/>
          <c:showSerName val="0"/>
          <c:showPercent val="0"/>
          <c:showBubbleSize val="0"/>
        </c:dLbls>
        <c:gapWidth val="100"/>
        <c:overlap val="100"/>
        <c:axId val="189608320"/>
        <c:axId val="18961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4241</c:v>
                </c:pt>
                <c:pt idx="2">
                  <c:v>#N/A</c:v>
                </c:pt>
                <c:pt idx="3">
                  <c:v>#N/A</c:v>
                </c:pt>
                <c:pt idx="4">
                  <c:v>4215</c:v>
                </c:pt>
                <c:pt idx="5">
                  <c:v>#N/A</c:v>
                </c:pt>
                <c:pt idx="6">
                  <c:v>#N/A</c:v>
                </c:pt>
                <c:pt idx="7">
                  <c:v>3601</c:v>
                </c:pt>
                <c:pt idx="8">
                  <c:v>#N/A</c:v>
                </c:pt>
                <c:pt idx="9">
                  <c:v>#N/A</c:v>
                </c:pt>
                <c:pt idx="10">
                  <c:v>3097</c:v>
                </c:pt>
                <c:pt idx="11">
                  <c:v>#N/A</c:v>
                </c:pt>
                <c:pt idx="12">
                  <c:v>#N/A</c:v>
                </c:pt>
                <c:pt idx="13">
                  <c:v>2593</c:v>
                </c:pt>
                <c:pt idx="14">
                  <c:v>#N/A</c:v>
                </c:pt>
              </c:numCache>
            </c:numRef>
          </c:val>
          <c:smooth val="0"/>
        </c:ser>
        <c:dLbls>
          <c:showLegendKey val="0"/>
          <c:showVal val="0"/>
          <c:showCatName val="0"/>
          <c:showSerName val="0"/>
          <c:showPercent val="0"/>
          <c:showBubbleSize val="0"/>
        </c:dLbls>
        <c:marker val="1"/>
        <c:smooth val="0"/>
        <c:axId val="189608320"/>
        <c:axId val="189610240"/>
      </c:lineChart>
      <c:catAx>
        <c:axId val="18960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610240"/>
        <c:crosses val="autoZero"/>
        <c:auto val="1"/>
        <c:lblAlgn val="ctr"/>
        <c:lblOffset val="100"/>
        <c:tickLblSkip val="1"/>
        <c:tickMarkSkip val="1"/>
        <c:noMultiLvlLbl val="0"/>
      </c:catAx>
      <c:valAx>
        <c:axId val="18961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60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53833</c:v>
                </c:pt>
                <c:pt idx="5">
                  <c:v>57239</c:v>
                </c:pt>
                <c:pt idx="8">
                  <c:v>60193</c:v>
                </c:pt>
                <c:pt idx="11">
                  <c:v>61767</c:v>
                </c:pt>
                <c:pt idx="14">
                  <c:v>62009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1813</c:v>
                </c:pt>
                <c:pt idx="5">
                  <c:v>1630</c:v>
                </c:pt>
                <c:pt idx="8">
                  <c:v>1676</c:v>
                </c:pt>
                <c:pt idx="11">
                  <c:v>1658</c:v>
                </c:pt>
                <c:pt idx="14">
                  <c:v>1829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5102</c:v>
                </c:pt>
                <c:pt idx="5">
                  <c:v>7700</c:v>
                </c:pt>
                <c:pt idx="8">
                  <c:v>8778</c:v>
                </c:pt>
                <c:pt idx="11">
                  <c:v>11063</c:v>
                </c:pt>
                <c:pt idx="14">
                  <c:v>12820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717</c:v>
                </c:pt>
                <c:pt idx="3">
                  <c:v>516</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9539</c:v>
                </c:pt>
                <c:pt idx="3">
                  <c:v>9083</c:v>
                </c:pt>
                <c:pt idx="6">
                  <c:v>8564</c:v>
                </c:pt>
                <c:pt idx="9">
                  <c:v>8133</c:v>
                </c:pt>
                <c:pt idx="12">
                  <c:v>7563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19356</c:v>
                </c:pt>
                <c:pt idx="3">
                  <c:v>19812</c:v>
                </c:pt>
                <c:pt idx="6">
                  <c:v>20345</c:v>
                </c:pt>
                <c:pt idx="9">
                  <c:v>21934</c:v>
                </c:pt>
                <c:pt idx="12">
                  <c:v>19913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783</c:v>
                </c:pt>
                <c:pt idx="3">
                  <c:v>451</c:v>
                </c:pt>
                <c:pt idx="6">
                  <c:v>441</c:v>
                </c:pt>
                <c:pt idx="9">
                  <c:v>273</c:v>
                </c:pt>
                <c:pt idx="12">
                  <c:v>219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56615</c:v>
                </c:pt>
                <c:pt idx="3">
                  <c:v>59298</c:v>
                </c:pt>
                <c:pt idx="6">
                  <c:v>61625</c:v>
                </c:pt>
                <c:pt idx="9">
                  <c:v>63298</c:v>
                </c:pt>
                <c:pt idx="12">
                  <c:v>63069</c:v>
                </c:pt>
              </c:numCache>
            </c:numRef>
          </c:val>
        </c:ser>
        <c:dLbls>
          <c:showLegendKey val="0"/>
          <c:showVal val="0"/>
          <c:showCatName val="0"/>
          <c:showSerName val="0"/>
          <c:showPercent val="0"/>
          <c:showBubbleSize val="0"/>
        </c:dLbls>
        <c:gapWidth val="100"/>
        <c:overlap val="100"/>
        <c:axId val="176240896"/>
        <c:axId val="17625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26262</c:v>
                </c:pt>
                <c:pt idx="2">
                  <c:v>#N/A</c:v>
                </c:pt>
                <c:pt idx="3">
                  <c:v>#N/A</c:v>
                </c:pt>
                <c:pt idx="4">
                  <c:v>22592</c:v>
                </c:pt>
                <c:pt idx="5">
                  <c:v>#N/A</c:v>
                </c:pt>
                <c:pt idx="6">
                  <c:v>#N/A</c:v>
                </c:pt>
                <c:pt idx="7">
                  <c:v>20329</c:v>
                </c:pt>
                <c:pt idx="8">
                  <c:v>#N/A</c:v>
                </c:pt>
                <c:pt idx="9">
                  <c:v>#N/A</c:v>
                </c:pt>
                <c:pt idx="10">
                  <c:v>19151</c:v>
                </c:pt>
                <c:pt idx="11">
                  <c:v>#N/A</c:v>
                </c:pt>
                <c:pt idx="12">
                  <c:v>#N/A</c:v>
                </c:pt>
                <c:pt idx="13">
                  <c:v>14106</c:v>
                </c:pt>
                <c:pt idx="14">
                  <c:v>#N/A</c:v>
                </c:pt>
              </c:numCache>
            </c:numRef>
          </c:val>
          <c:smooth val="0"/>
        </c:ser>
        <c:dLbls>
          <c:showLegendKey val="0"/>
          <c:showVal val="0"/>
          <c:showCatName val="0"/>
          <c:showSerName val="0"/>
          <c:showPercent val="0"/>
          <c:showBubbleSize val="0"/>
        </c:dLbls>
        <c:marker val="1"/>
        <c:smooth val="0"/>
        <c:axId val="176240896"/>
        <c:axId val="176251264"/>
      </c:lineChart>
      <c:catAx>
        <c:axId val="17624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251264"/>
        <c:crosses val="autoZero"/>
        <c:auto val="1"/>
        <c:lblAlgn val="ctr"/>
        <c:lblOffset val="100"/>
        <c:tickLblSkip val="1"/>
        <c:tickMarkSkip val="1"/>
        <c:noMultiLvlLbl val="0"/>
      </c:catAx>
      <c:valAx>
        <c:axId val="17625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4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97,342
97,004
693.04
54,043,418
52,475,100
1,472,084
32,573,921
63,068,724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に伴う人口減少の進行等により、依然として財源の確保は非常に厳しいことから、今後も類似団体平均を大幅に下回ると予想される。基幹産業としての農業振興を図るとともに、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4" name="直線コネクタ 73"/>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79" name="テキスト ボックス 78"/>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80" name="フローチャート : 判断 79"/>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81" name="テキスト ボックス 80"/>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歳出面において人件費及び公債費は削減されたものの、歳入面において地方税及び普通交付税が減少したことが前年度比</a:t>
          </a:r>
          <a:r>
            <a:rPr kumimoji="1" lang="en-US" altLang="ja-JP" sz="1300">
              <a:latin typeface="ＭＳ Ｐゴシック"/>
            </a:rPr>
            <a:t>0.6</a:t>
          </a:r>
          <a:r>
            <a:rPr kumimoji="1" lang="ja-JP" altLang="en-US" sz="1300">
              <a:latin typeface="ＭＳ Ｐゴシック"/>
            </a:rPr>
            <a:t>ポイント増加した要因として挙げられる。今後も義務的経費の削減に取組みながら、事務事業の継続的な見直しを進めていく。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44450</xdr:rowOff>
    </xdr:to>
    <xdr:cxnSp macro="">
      <xdr:nvCxnSpPr>
        <xdr:cNvPr id="131" name="直線コネクタ 130"/>
        <xdr:cNvCxnSpPr/>
      </xdr:nvCxnSpPr>
      <xdr:spPr>
        <a:xfrm>
          <a:off x="4114800" y="1065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28363</xdr:rowOff>
    </xdr:to>
    <xdr:cxnSp macro="">
      <xdr:nvCxnSpPr>
        <xdr:cNvPr id="134" name="直線コネクタ 133"/>
        <xdr:cNvCxnSpPr/>
      </xdr:nvCxnSpPr>
      <xdr:spPr>
        <a:xfrm flipV="1">
          <a:off x="3225800" y="1065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91229</xdr:rowOff>
    </xdr:from>
    <xdr:to>
      <xdr:col>4</xdr:col>
      <xdr:colOff>482600</xdr:colOff>
      <xdr:row>62</xdr:row>
      <xdr:rowOff>28363</xdr:rowOff>
    </xdr:to>
    <xdr:cxnSp macro="">
      <xdr:nvCxnSpPr>
        <xdr:cNvPr id="137" name="直線コネクタ 136"/>
        <xdr:cNvCxnSpPr/>
      </xdr:nvCxnSpPr>
      <xdr:spPr>
        <a:xfrm>
          <a:off x="2336800" y="10549679"/>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91229</xdr:rowOff>
    </xdr:from>
    <xdr:to>
      <xdr:col>3</xdr:col>
      <xdr:colOff>279400</xdr:colOff>
      <xdr:row>62</xdr:row>
      <xdr:rowOff>84667</xdr:rowOff>
    </xdr:to>
    <xdr:cxnSp macro="">
      <xdr:nvCxnSpPr>
        <xdr:cNvPr id="140" name="直線コネクタ 139"/>
        <xdr:cNvCxnSpPr/>
      </xdr:nvCxnSpPr>
      <xdr:spPr>
        <a:xfrm flipV="1">
          <a:off x="1447800" y="10549679"/>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60537</xdr:rowOff>
    </xdr:from>
    <xdr:to>
      <xdr:col>3</xdr:col>
      <xdr:colOff>330200</xdr:colOff>
      <xdr:row>61</xdr:row>
      <xdr:rowOff>162137</xdr:rowOff>
    </xdr:to>
    <xdr:sp macro="" textlink="">
      <xdr:nvSpPr>
        <xdr:cNvPr id="141" name="フローチャート : 判断 140"/>
        <xdr:cNvSpPr/>
      </xdr:nvSpPr>
      <xdr:spPr>
        <a:xfrm>
          <a:off x="2286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146914</xdr:rowOff>
    </xdr:from>
    <xdr:ext cx="762000" cy="259045"/>
    <xdr:sp macro="" textlink="">
      <xdr:nvSpPr>
        <xdr:cNvPr id="142" name="テキスト ボックス 141"/>
        <xdr:cNvSpPr txBox="1"/>
      </xdr:nvSpPr>
      <xdr:spPr>
        <a:xfrm>
          <a:off x="1955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43" name="フローチャート : 判断 142"/>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137600</xdr:rowOff>
    </xdr:from>
    <xdr:ext cx="762000" cy="259045"/>
    <xdr:sp macro="" textlink="">
      <xdr:nvSpPr>
        <xdr:cNvPr id="144" name="テキスト ボックス 143"/>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50" name="円/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2" name="円/楕円 151"/>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3" name="テキスト ボックス 152"/>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149013</xdr:rowOff>
    </xdr:from>
    <xdr:to>
      <xdr:col>4</xdr:col>
      <xdr:colOff>533400</xdr:colOff>
      <xdr:row>62</xdr:row>
      <xdr:rowOff>79163</xdr:rowOff>
    </xdr:to>
    <xdr:sp macro="" textlink="">
      <xdr:nvSpPr>
        <xdr:cNvPr id="154" name="円/楕円 153"/>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89340</xdr:rowOff>
    </xdr:from>
    <xdr:ext cx="762000" cy="259045"/>
    <xdr:sp macro="" textlink="">
      <xdr:nvSpPr>
        <xdr:cNvPr id="155" name="テキスト ボックス 154"/>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40429</xdr:rowOff>
    </xdr:from>
    <xdr:to>
      <xdr:col>3</xdr:col>
      <xdr:colOff>330200</xdr:colOff>
      <xdr:row>61</xdr:row>
      <xdr:rowOff>142029</xdr:rowOff>
    </xdr:to>
    <xdr:sp macro="" textlink="">
      <xdr:nvSpPr>
        <xdr:cNvPr id="156" name="円/楕円 155"/>
        <xdr:cNvSpPr/>
      </xdr:nvSpPr>
      <xdr:spPr>
        <a:xfrm>
          <a:off x="2286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152206</xdr:rowOff>
    </xdr:from>
    <xdr:ext cx="762000" cy="259045"/>
    <xdr:sp macro="" textlink="">
      <xdr:nvSpPr>
        <xdr:cNvPr id="157" name="テキスト ボックス 156"/>
        <xdr:cNvSpPr txBox="1"/>
      </xdr:nvSpPr>
      <xdr:spPr>
        <a:xfrm>
          <a:off x="1955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58" name="円/楕円 157"/>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59" name="テキスト ボックス 158"/>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[170,212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341</a:t>
          </a:r>
          <a:r>
            <a:rPr kumimoji="1" lang="ja-JP" altLang="en-US" sz="1300">
              <a:latin typeface="ＭＳ Ｐゴシック"/>
            </a:rPr>
            <a:t>円減少したものの、類似団体平均を大きく上回っている。これは、ごみ処理業務や消防業務を市単独で運営していること、保育所、養護老人ホーム等福祉施設の直営運営箇所が多いこと及び前年度に引き続いて豪雪となったことによる除雪費の増が要因として挙げられる。計画的に類似施設の統廃合を進めており、今後もさらなるコストの低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149137</xdr:rowOff>
    </xdr:from>
    <xdr:to>
      <xdr:col>7</xdr:col>
      <xdr:colOff>152400</xdr:colOff>
      <xdr:row>81</xdr:row>
      <xdr:rowOff>149724</xdr:rowOff>
    </xdr:to>
    <xdr:cxnSp macro="">
      <xdr:nvCxnSpPr>
        <xdr:cNvPr id="195" name="直線コネクタ 194"/>
        <xdr:cNvCxnSpPr/>
      </xdr:nvCxnSpPr>
      <xdr:spPr>
        <a:xfrm flipV="1">
          <a:off x="4114800" y="14036587"/>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145390</xdr:rowOff>
    </xdr:from>
    <xdr:to>
      <xdr:col>6</xdr:col>
      <xdr:colOff>0</xdr:colOff>
      <xdr:row>81</xdr:row>
      <xdr:rowOff>149724</xdr:rowOff>
    </xdr:to>
    <xdr:cxnSp macro="">
      <xdr:nvCxnSpPr>
        <xdr:cNvPr id="198" name="直線コネクタ 197"/>
        <xdr:cNvCxnSpPr/>
      </xdr:nvCxnSpPr>
      <xdr:spPr>
        <a:xfrm>
          <a:off x="3225800" y="14032840"/>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136385</xdr:rowOff>
    </xdr:from>
    <xdr:to>
      <xdr:col>4</xdr:col>
      <xdr:colOff>482600</xdr:colOff>
      <xdr:row>81</xdr:row>
      <xdr:rowOff>145390</xdr:rowOff>
    </xdr:to>
    <xdr:cxnSp macro="">
      <xdr:nvCxnSpPr>
        <xdr:cNvPr id="201" name="直線コネクタ 200"/>
        <xdr:cNvCxnSpPr/>
      </xdr:nvCxnSpPr>
      <xdr:spPr>
        <a:xfrm>
          <a:off x="2336800" y="14023835"/>
          <a:ext cx="889000" cy="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129246</xdr:rowOff>
    </xdr:from>
    <xdr:to>
      <xdr:col>3</xdr:col>
      <xdr:colOff>279400</xdr:colOff>
      <xdr:row>81</xdr:row>
      <xdr:rowOff>136385</xdr:rowOff>
    </xdr:to>
    <xdr:cxnSp macro="">
      <xdr:nvCxnSpPr>
        <xdr:cNvPr id="204" name="直線コネクタ 203"/>
        <xdr:cNvCxnSpPr/>
      </xdr:nvCxnSpPr>
      <xdr:spPr>
        <a:xfrm>
          <a:off x="1447800" y="14016696"/>
          <a:ext cx="889000" cy="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14771</xdr:rowOff>
    </xdr:from>
    <xdr:to>
      <xdr:col>3</xdr:col>
      <xdr:colOff>330200</xdr:colOff>
      <xdr:row>81</xdr:row>
      <xdr:rowOff>116371</xdr:rowOff>
    </xdr:to>
    <xdr:sp macro="" textlink="">
      <xdr:nvSpPr>
        <xdr:cNvPr id="205" name="フローチャート : 判断 204"/>
        <xdr:cNvSpPr/>
      </xdr:nvSpPr>
      <xdr:spPr>
        <a:xfrm>
          <a:off x="2286000" y="1390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126548</xdr:rowOff>
    </xdr:from>
    <xdr:ext cx="762000" cy="259045"/>
    <xdr:sp macro="" textlink="">
      <xdr:nvSpPr>
        <xdr:cNvPr id="206" name="テキスト ボックス 205"/>
        <xdr:cNvSpPr txBox="1"/>
      </xdr:nvSpPr>
      <xdr:spPr>
        <a:xfrm>
          <a:off x="1955800" y="1367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14818</xdr:rowOff>
    </xdr:from>
    <xdr:to>
      <xdr:col>2</xdr:col>
      <xdr:colOff>127000</xdr:colOff>
      <xdr:row>81</xdr:row>
      <xdr:rowOff>116418</xdr:rowOff>
    </xdr:to>
    <xdr:sp macro="" textlink="">
      <xdr:nvSpPr>
        <xdr:cNvPr id="207" name="フローチャート : 判断 206"/>
        <xdr:cNvSpPr/>
      </xdr:nvSpPr>
      <xdr:spPr>
        <a:xfrm>
          <a:off x="1397000" y="1390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126595</xdr:rowOff>
    </xdr:from>
    <xdr:ext cx="762000" cy="259045"/>
    <xdr:sp macro="" textlink="">
      <xdr:nvSpPr>
        <xdr:cNvPr id="208" name="テキスト ボックス 207"/>
        <xdr:cNvSpPr txBox="1"/>
      </xdr:nvSpPr>
      <xdr:spPr>
        <a:xfrm>
          <a:off x="1066800" y="1367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98337</xdr:rowOff>
    </xdr:from>
    <xdr:to>
      <xdr:col>7</xdr:col>
      <xdr:colOff>203200</xdr:colOff>
      <xdr:row>82</xdr:row>
      <xdr:rowOff>28487</xdr:rowOff>
    </xdr:to>
    <xdr:sp macro="" textlink="">
      <xdr:nvSpPr>
        <xdr:cNvPr id="214" name="円/楕円 213"/>
        <xdr:cNvSpPr/>
      </xdr:nvSpPr>
      <xdr:spPr>
        <a:xfrm>
          <a:off x="4902200" y="139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70414</xdr:rowOff>
    </xdr:from>
    <xdr:ext cx="762000" cy="259045"/>
    <xdr:sp macro="" textlink="">
      <xdr:nvSpPr>
        <xdr:cNvPr id="215" name="人件費・物件費等の状況該当値テキスト"/>
        <xdr:cNvSpPr txBox="1"/>
      </xdr:nvSpPr>
      <xdr:spPr>
        <a:xfrm>
          <a:off x="5041900" y="1395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170,212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98924</xdr:rowOff>
    </xdr:from>
    <xdr:to>
      <xdr:col>6</xdr:col>
      <xdr:colOff>50800</xdr:colOff>
      <xdr:row>82</xdr:row>
      <xdr:rowOff>29074</xdr:rowOff>
    </xdr:to>
    <xdr:sp macro="" textlink="">
      <xdr:nvSpPr>
        <xdr:cNvPr id="216" name="円/楕円 215"/>
        <xdr:cNvSpPr/>
      </xdr:nvSpPr>
      <xdr:spPr>
        <a:xfrm>
          <a:off x="4064000" y="139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13851</xdr:rowOff>
    </xdr:from>
    <xdr:ext cx="736600" cy="259045"/>
    <xdr:sp macro="" textlink="">
      <xdr:nvSpPr>
        <xdr:cNvPr id="217" name="テキスト ボックス 216"/>
        <xdr:cNvSpPr txBox="1"/>
      </xdr:nvSpPr>
      <xdr:spPr>
        <a:xfrm>
          <a:off x="3733800" y="1407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94590</xdr:rowOff>
    </xdr:from>
    <xdr:to>
      <xdr:col>4</xdr:col>
      <xdr:colOff>533400</xdr:colOff>
      <xdr:row>82</xdr:row>
      <xdr:rowOff>24740</xdr:rowOff>
    </xdr:to>
    <xdr:sp macro="" textlink="">
      <xdr:nvSpPr>
        <xdr:cNvPr id="218" name="円/楕円 217"/>
        <xdr:cNvSpPr/>
      </xdr:nvSpPr>
      <xdr:spPr>
        <a:xfrm>
          <a:off x="3175000" y="139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9517</xdr:rowOff>
    </xdr:from>
    <xdr:ext cx="762000" cy="259045"/>
    <xdr:sp macro="" textlink="">
      <xdr:nvSpPr>
        <xdr:cNvPr id="219" name="テキスト ボックス 218"/>
        <xdr:cNvSpPr txBox="1"/>
      </xdr:nvSpPr>
      <xdr:spPr>
        <a:xfrm>
          <a:off x="2844800" y="1406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85585</xdr:rowOff>
    </xdr:from>
    <xdr:to>
      <xdr:col>3</xdr:col>
      <xdr:colOff>330200</xdr:colOff>
      <xdr:row>82</xdr:row>
      <xdr:rowOff>15735</xdr:rowOff>
    </xdr:to>
    <xdr:sp macro="" textlink="">
      <xdr:nvSpPr>
        <xdr:cNvPr id="220" name="円/楕円 219"/>
        <xdr:cNvSpPr/>
      </xdr:nvSpPr>
      <xdr:spPr>
        <a:xfrm>
          <a:off x="2286000" y="139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512</xdr:rowOff>
    </xdr:from>
    <xdr:ext cx="762000" cy="259045"/>
    <xdr:sp macro="" textlink="">
      <xdr:nvSpPr>
        <xdr:cNvPr id="221" name="テキスト ボックス 220"/>
        <xdr:cNvSpPr txBox="1"/>
      </xdr:nvSpPr>
      <xdr:spPr>
        <a:xfrm>
          <a:off x="1955800" y="1405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78446</xdr:rowOff>
    </xdr:from>
    <xdr:to>
      <xdr:col>2</xdr:col>
      <xdr:colOff>127000</xdr:colOff>
      <xdr:row>82</xdr:row>
      <xdr:rowOff>8596</xdr:rowOff>
    </xdr:to>
    <xdr:sp macro="" textlink="">
      <xdr:nvSpPr>
        <xdr:cNvPr id="222" name="円/楕円 221"/>
        <xdr:cNvSpPr/>
      </xdr:nvSpPr>
      <xdr:spPr>
        <a:xfrm>
          <a:off x="1397000" y="139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164823</xdr:rowOff>
    </xdr:from>
    <xdr:ext cx="762000" cy="259045"/>
    <xdr:sp macro="" textlink="">
      <xdr:nvSpPr>
        <xdr:cNvPr id="223" name="テキスト ボックス 222"/>
        <xdr:cNvSpPr txBox="1"/>
      </xdr:nvSpPr>
      <xdr:spPr>
        <a:xfrm>
          <a:off x="1066800" y="1405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人事院勧告に準拠しつつ、地域実情との権衡を保った給与水準となるように努めていることから、類似団体平均を大幅に下回っている。今後も定員管理の適正化と併せ、適正水準を維持していく。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89</xdr:row>
      <xdr:rowOff>37677</xdr:rowOff>
    </xdr:to>
    <xdr:cxnSp macro="">
      <xdr:nvCxnSpPr>
        <xdr:cNvPr id="257" name="直線コネクタ 256"/>
        <xdr:cNvCxnSpPr/>
      </xdr:nvCxnSpPr>
      <xdr:spPr>
        <a:xfrm flipV="1">
          <a:off x="16179800" y="14685434"/>
          <a:ext cx="8382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37677</xdr:rowOff>
    </xdr:from>
    <xdr:to>
      <xdr:col>23</xdr:col>
      <xdr:colOff>406400</xdr:colOff>
      <xdr:row>89</xdr:row>
      <xdr:rowOff>37677</xdr:rowOff>
    </xdr:to>
    <xdr:cxnSp macro="">
      <xdr:nvCxnSpPr>
        <xdr:cNvPr id="260" name="直線コネクタ 259"/>
        <xdr:cNvCxnSpPr/>
      </xdr:nvCxnSpPr>
      <xdr:spPr>
        <a:xfrm>
          <a:off x="15290800" y="1529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37677</xdr:rowOff>
    </xdr:to>
    <xdr:cxnSp macro="">
      <xdr:nvCxnSpPr>
        <xdr:cNvPr id="263" name="直線コネクタ 262"/>
        <xdr:cNvCxnSpPr/>
      </xdr:nvCxnSpPr>
      <xdr:spPr>
        <a:xfrm>
          <a:off x="14401800" y="14677389"/>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85</xdr:row>
      <xdr:rowOff>136313</xdr:rowOff>
    </xdr:to>
    <xdr:cxnSp macro="">
      <xdr:nvCxnSpPr>
        <xdr:cNvPr id="266" name="直線コネクタ 265"/>
        <xdr:cNvCxnSpPr/>
      </xdr:nvCxnSpPr>
      <xdr:spPr>
        <a:xfrm flipV="1">
          <a:off x="13512800" y="146773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69" name="フローチャート :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70" name="テキスト ボックス 26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6" name="円/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158327</xdr:rowOff>
    </xdr:from>
    <xdr:to>
      <xdr:col>23</xdr:col>
      <xdr:colOff>457200</xdr:colOff>
      <xdr:row>89</xdr:row>
      <xdr:rowOff>88477</xdr:rowOff>
    </xdr:to>
    <xdr:sp macro="" textlink="">
      <xdr:nvSpPr>
        <xdr:cNvPr id="278" name="円/楕円 277"/>
        <xdr:cNvSpPr/>
      </xdr:nvSpPr>
      <xdr:spPr>
        <a:xfrm>
          <a:off x="16129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98654</xdr:rowOff>
    </xdr:from>
    <xdr:ext cx="736600" cy="259045"/>
    <xdr:sp macro="" textlink="">
      <xdr:nvSpPr>
        <xdr:cNvPr id="279" name="テキスト ボックス 278"/>
        <xdr:cNvSpPr txBox="1"/>
      </xdr:nvSpPr>
      <xdr:spPr>
        <a:xfrm>
          <a:off x="15798800" y="1501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80" name="円/楕円 279"/>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98654</xdr:rowOff>
    </xdr:from>
    <xdr:ext cx="762000" cy="259045"/>
    <xdr:sp macro="" textlink="">
      <xdr:nvSpPr>
        <xdr:cNvPr id="281" name="テキスト ボックス 280"/>
        <xdr:cNvSpPr txBox="1"/>
      </xdr:nvSpPr>
      <xdr:spPr>
        <a:xfrm>
          <a:off x="14909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2" name="円/楕円 281"/>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83" name="テキスト ボックス 282"/>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4" name="円/楕円 283"/>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25840</xdr:rowOff>
    </xdr:from>
    <xdr:ext cx="762000" cy="259045"/>
    <xdr:sp macro="" textlink="">
      <xdr:nvSpPr>
        <xdr:cNvPr id="285" name="テキスト ボックス 284"/>
        <xdr:cNvSpPr txBox="1"/>
      </xdr:nvSpPr>
      <xdr:spPr>
        <a:xfrm>
          <a:off x="13131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前年度と比較し、減少しているものの、福祉施設等の直営運営箇所が多いこと等により類似団体平均と比較すると多い状況にある。毎年の職員新規採用者数を抑制しているが、今後の組織体制のあり方を検討し、早期に類似団体平均レベルに到達するよう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75233</xdr:rowOff>
    </xdr:from>
    <xdr:to>
      <xdr:col>24</xdr:col>
      <xdr:colOff>558800</xdr:colOff>
      <xdr:row>63</xdr:row>
      <xdr:rowOff>89021</xdr:rowOff>
    </xdr:to>
    <xdr:cxnSp macro="">
      <xdr:nvCxnSpPr>
        <xdr:cNvPr id="322" name="直線コネクタ 321"/>
        <xdr:cNvCxnSpPr/>
      </xdr:nvCxnSpPr>
      <xdr:spPr>
        <a:xfrm flipV="1">
          <a:off x="16179800" y="1087658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89021</xdr:rowOff>
    </xdr:from>
    <xdr:to>
      <xdr:col>23</xdr:col>
      <xdr:colOff>406400</xdr:colOff>
      <xdr:row>63</xdr:row>
      <xdr:rowOff>90170</xdr:rowOff>
    </xdr:to>
    <xdr:cxnSp macro="">
      <xdr:nvCxnSpPr>
        <xdr:cNvPr id="325" name="直線コネクタ 324"/>
        <xdr:cNvCxnSpPr/>
      </xdr:nvCxnSpPr>
      <xdr:spPr>
        <a:xfrm flipV="1">
          <a:off x="15290800" y="1089037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90170</xdr:rowOff>
    </xdr:from>
    <xdr:to>
      <xdr:col>22</xdr:col>
      <xdr:colOff>203200</xdr:colOff>
      <xdr:row>63</xdr:row>
      <xdr:rowOff>98213</xdr:rowOff>
    </xdr:to>
    <xdr:cxnSp macro="">
      <xdr:nvCxnSpPr>
        <xdr:cNvPr id="328" name="直線コネクタ 327"/>
        <xdr:cNvCxnSpPr/>
      </xdr:nvCxnSpPr>
      <xdr:spPr>
        <a:xfrm flipV="1">
          <a:off x="14401800" y="1089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98213</xdr:rowOff>
    </xdr:from>
    <xdr:to>
      <xdr:col>21</xdr:col>
      <xdr:colOff>0</xdr:colOff>
      <xdr:row>63</xdr:row>
      <xdr:rowOff>116598</xdr:rowOff>
    </xdr:to>
    <xdr:cxnSp macro="">
      <xdr:nvCxnSpPr>
        <xdr:cNvPr id="331" name="直線コネクタ 330"/>
        <xdr:cNvCxnSpPr/>
      </xdr:nvCxnSpPr>
      <xdr:spPr>
        <a:xfrm flipV="1">
          <a:off x="13512800" y="1089956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49046</xdr:rowOff>
    </xdr:from>
    <xdr:to>
      <xdr:col>21</xdr:col>
      <xdr:colOff>50800</xdr:colOff>
      <xdr:row>61</xdr:row>
      <xdr:rowOff>150646</xdr:rowOff>
    </xdr:to>
    <xdr:sp macro="" textlink="">
      <xdr:nvSpPr>
        <xdr:cNvPr id="332" name="フローチャート : 判断 331"/>
        <xdr:cNvSpPr/>
      </xdr:nvSpPr>
      <xdr:spPr>
        <a:xfrm>
          <a:off x="14351000" y="105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160823</xdr:rowOff>
    </xdr:from>
    <xdr:ext cx="762000" cy="259045"/>
    <xdr:sp macro="" textlink="">
      <xdr:nvSpPr>
        <xdr:cNvPr id="333" name="テキスト ボックス 332"/>
        <xdr:cNvSpPr txBox="1"/>
      </xdr:nvSpPr>
      <xdr:spPr>
        <a:xfrm>
          <a:off x="14020800" y="102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4" name="フローチャート : 判断 333"/>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5" name="テキスト ボックス 334"/>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24433</xdr:rowOff>
    </xdr:from>
    <xdr:to>
      <xdr:col>24</xdr:col>
      <xdr:colOff>609600</xdr:colOff>
      <xdr:row>63</xdr:row>
      <xdr:rowOff>126033</xdr:rowOff>
    </xdr:to>
    <xdr:sp macro="" textlink="">
      <xdr:nvSpPr>
        <xdr:cNvPr id="341" name="円/楕円 340"/>
        <xdr:cNvSpPr/>
      </xdr:nvSpPr>
      <xdr:spPr>
        <a:xfrm>
          <a:off x="169672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167960</xdr:rowOff>
    </xdr:from>
    <xdr:ext cx="762000" cy="259045"/>
    <xdr:sp macro="" textlink="">
      <xdr:nvSpPr>
        <xdr:cNvPr id="342" name="定員管理の状況該当値テキスト"/>
        <xdr:cNvSpPr txBox="1"/>
      </xdr:nvSpPr>
      <xdr:spPr>
        <a:xfrm>
          <a:off x="17106900" y="1079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38221</xdr:rowOff>
    </xdr:from>
    <xdr:to>
      <xdr:col>23</xdr:col>
      <xdr:colOff>457200</xdr:colOff>
      <xdr:row>63</xdr:row>
      <xdr:rowOff>139821</xdr:rowOff>
    </xdr:to>
    <xdr:sp macro="" textlink="">
      <xdr:nvSpPr>
        <xdr:cNvPr id="343" name="円/楕円 342"/>
        <xdr:cNvSpPr/>
      </xdr:nvSpPr>
      <xdr:spPr>
        <a:xfrm>
          <a:off x="16129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124598</xdr:rowOff>
    </xdr:from>
    <xdr:ext cx="736600" cy="259045"/>
    <xdr:sp macro="" textlink="">
      <xdr:nvSpPr>
        <xdr:cNvPr id="344" name="テキスト ボックス 343"/>
        <xdr:cNvSpPr txBox="1"/>
      </xdr:nvSpPr>
      <xdr:spPr>
        <a:xfrm>
          <a:off x="15798800" y="1092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39370</xdr:rowOff>
    </xdr:from>
    <xdr:to>
      <xdr:col>22</xdr:col>
      <xdr:colOff>254000</xdr:colOff>
      <xdr:row>63</xdr:row>
      <xdr:rowOff>140970</xdr:rowOff>
    </xdr:to>
    <xdr:sp macro="" textlink="">
      <xdr:nvSpPr>
        <xdr:cNvPr id="345" name="円/楕円 344"/>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125747</xdr:rowOff>
    </xdr:from>
    <xdr:ext cx="762000" cy="259045"/>
    <xdr:sp macro="" textlink="">
      <xdr:nvSpPr>
        <xdr:cNvPr id="346" name="テキスト ボックス 345"/>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47413</xdr:rowOff>
    </xdr:from>
    <xdr:to>
      <xdr:col>21</xdr:col>
      <xdr:colOff>50800</xdr:colOff>
      <xdr:row>63</xdr:row>
      <xdr:rowOff>149013</xdr:rowOff>
    </xdr:to>
    <xdr:sp macro="" textlink="">
      <xdr:nvSpPr>
        <xdr:cNvPr id="347" name="円/楕円 346"/>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133790</xdr:rowOff>
    </xdr:from>
    <xdr:ext cx="762000" cy="259045"/>
    <xdr:sp macro="" textlink="">
      <xdr:nvSpPr>
        <xdr:cNvPr id="348" name="テキスト ボックス 347"/>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65798</xdr:rowOff>
    </xdr:from>
    <xdr:to>
      <xdr:col>19</xdr:col>
      <xdr:colOff>533400</xdr:colOff>
      <xdr:row>63</xdr:row>
      <xdr:rowOff>167398</xdr:rowOff>
    </xdr:to>
    <xdr:sp macro="" textlink="">
      <xdr:nvSpPr>
        <xdr:cNvPr id="349" name="円/楕円 348"/>
        <xdr:cNvSpPr/>
      </xdr:nvSpPr>
      <xdr:spPr>
        <a:xfrm>
          <a:off x="13462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152175</xdr:rowOff>
    </xdr:from>
    <xdr:ext cx="762000" cy="259045"/>
    <xdr:sp macro="" textlink="">
      <xdr:nvSpPr>
        <xdr:cNvPr id="350" name="テキスト ボックス 349"/>
        <xdr:cNvSpPr txBox="1"/>
      </xdr:nvSpPr>
      <xdr:spPr>
        <a:xfrm>
          <a:off x="13131800" y="109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改善しているものの、保有施設の統廃合等による大型事業の実施により、依然として類似団体平均を上回っている。今後も大型事業の実施による多額の市債発行が予定されていることから、持続可能な財政運営に努め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21907</xdr:rowOff>
    </xdr:from>
    <xdr:to>
      <xdr:col>24</xdr:col>
      <xdr:colOff>558800</xdr:colOff>
      <xdr:row>41</xdr:row>
      <xdr:rowOff>124460</xdr:rowOff>
    </xdr:to>
    <xdr:cxnSp macro="">
      <xdr:nvCxnSpPr>
        <xdr:cNvPr id="380" name="直線コネクタ 379"/>
        <xdr:cNvCxnSpPr/>
      </xdr:nvCxnSpPr>
      <xdr:spPr>
        <a:xfrm flipV="1">
          <a:off x="16179800" y="7051357"/>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55563</xdr:rowOff>
    </xdr:to>
    <xdr:cxnSp macro="">
      <xdr:nvCxnSpPr>
        <xdr:cNvPr id="383" name="直線コネクタ 382"/>
        <xdr:cNvCxnSpPr/>
      </xdr:nvCxnSpPr>
      <xdr:spPr>
        <a:xfrm flipV="1">
          <a:off x="15290800" y="71539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152082</xdr:rowOff>
    </xdr:to>
    <xdr:cxnSp macro="">
      <xdr:nvCxnSpPr>
        <xdr:cNvPr id="386" name="直線コネクタ 385"/>
        <xdr:cNvCxnSpPr/>
      </xdr:nvCxnSpPr>
      <xdr:spPr>
        <a:xfrm flipV="1">
          <a:off x="14401800" y="725646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152082</xdr:rowOff>
    </xdr:from>
    <xdr:to>
      <xdr:col>21</xdr:col>
      <xdr:colOff>0</xdr:colOff>
      <xdr:row>43</xdr:row>
      <xdr:rowOff>65088</xdr:rowOff>
    </xdr:to>
    <xdr:cxnSp macro="">
      <xdr:nvCxnSpPr>
        <xdr:cNvPr id="389" name="直線コネクタ 388"/>
        <xdr:cNvCxnSpPr/>
      </xdr:nvCxnSpPr>
      <xdr:spPr>
        <a:xfrm flipV="1">
          <a:off x="13512800" y="73529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92" name="フローチャート : 判断 391"/>
        <xdr:cNvSpPr/>
      </xdr:nvSpPr>
      <xdr:spPr>
        <a:xfrm>
          <a:off x="13462000" y="7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50182</xdr:rowOff>
    </xdr:from>
    <xdr:ext cx="762000" cy="259045"/>
    <xdr:sp macro="" textlink="">
      <xdr:nvSpPr>
        <xdr:cNvPr id="393" name="テキスト ボックス 392"/>
        <xdr:cNvSpPr txBox="1"/>
      </xdr:nvSpPr>
      <xdr:spPr>
        <a:xfrm>
          <a:off x="13131800" y="69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142557</xdr:rowOff>
    </xdr:from>
    <xdr:to>
      <xdr:col>24</xdr:col>
      <xdr:colOff>609600</xdr:colOff>
      <xdr:row>41</xdr:row>
      <xdr:rowOff>72707</xdr:rowOff>
    </xdr:to>
    <xdr:sp macro="" textlink="">
      <xdr:nvSpPr>
        <xdr:cNvPr id="399" name="円/楕円 398"/>
        <xdr:cNvSpPr/>
      </xdr:nvSpPr>
      <xdr:spPr>
        <a:xfrm>
          <a:off x="169672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114634</xdr:rowOff>
    </xdr:from>
    <xdr:ext cx="762000" cy="259045"/>
    <xdr:sp macro="" textlink="">
      <xdr:nvSpPr>
        <xdr:cNvPr id="400" name="公債費負担の状況該当値テキスト"/>
        <xdr:cNvSpPr txBox="1"/>
      </xdr:nvSpPr>
      <xdr:spPr>
        <a:xfrm>
          <a:off x="17106900" y="69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1" name="円/楕円 400"/>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2" name="テキスト ボックス 401"/>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403" name="円/楕円 402"/>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404" name="テキスト ボックス 403"/>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101282</xdr:rowOff>
    </xdr:from>
    <xdr:to>
      <xdr:col>21</xdr:col>
      <xdr:colOff>50800</xdr:colOff>
      <xdr:row>43</xdr:row>
      <xdr:rowOff>31432</xdr:rowOff>
    </xdr:to>
    <xdr:sp macro="" textlink="">
      <xdr:nvSpPr>
        <xdr:cNvPr id="405" name="円/楕円 404"/>
        <xdr:cNvSpPr/>
      </xdr:nvSpPr>
      <xdr:spPr>
        <a:xfrm>
          <a:off x="14351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16209</xdr:rowOff>
    </xdr:from>
    <xdr:ext cx="762000" cy="259045"/>
    <xdr:sp macro="" textlink="">
      <xdr:nvSpPr>
        <xdr:cNvPr id="406" name="テキスト ボックス 405"/>
        <xdr:cNvSpPr txBox="1"/>
      </xdr:nvSpPr>
      <xdr:spPr>
        <a:xfrm>
          <a:off x="14020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14288</xdr:rowOff>
    </xdr:from>
    <xdr:to>
      <xdr:col>19</xdr:col>
      <xdr:colOff>533400</xdr:colOff>
      <xdr:row>43</xdr:row>
      <xdr:rowOff>115888</xdr:rowOff>
    </xdr:to>
    <xdr:sp macro="" textlink="">
      <xdr:nvSpPr>
        <xdr:cNvPr id="407" name="円/楕円 406"/>
        <xdr:cNvSpPr/>
      </xdr:nvSpPr>
      <xdr:spPr>
        <a:xfrm>
          <a:off x="13462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100665</xdr:rowOff>
    </xdr:from>
    <xdr:ext cx="762000" cy="259045"/>
    <xdr:sp macro="" textlink="">
      <xdr:nvSpPr>
        <xdr:cNvPr id="408" name="テキスト ボックス 407"/>
        <xdr:cNvSpPr txBox="1"/>
      </xdr:nvSpPr>
      <xdr:spPr>
        <a:xfrm>
          <a:off x="13131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の減及び充当可能基金の増により、比率が減少した。しかし、今後は、小学校統合事業、ごみ処理施設統合事業、地域局庁舎建設事業等の大型事業の影響により、将来負担の増が見込まれているため、充当可能財源等の確保と全体的な建設事業量の平準化等を検討していく。</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141033</xdr:rowOff>
    </xdr:from>
    <xdr:to>
      <xdr:col>24</xdr:col>
      <xdr:colOff>558800</xdr:colOff>
      <xdr:row>17</xdr:row>
      <xdr:rowOff>80582</xdr:rowOff>
    </xdr:to>
    <xdr:cxnSp macro="">
      <xdr:nvCxnSpPr>
        <xdr:cNvPr id="438" name="直線コネクタ 437"/>
        <xdr:cNvCxnSpPr/>
      </xdr:nvCxnSpPr>
      <xdr:spPr>
        <a:xfrm flipV="1">
          <a:off x="16179800" y="2884233"/>
          <a:ext cx="838200" cy="1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80582</xdr:rowOff>
    </xdr:from>
    <xdr:to>
      <xdr:col>23</xdr:col>
      <xdr:colOff>406400</xdr:colOff>
      <xdr:row>17</xdr:row>
      <xdr:rowOff>99886</xdr:rowOff>
    </xdr:to>
    <xdr:cxnSp macro="">
      <xdr:nvCxnSpPr>
        <xdr:cNvPr id="441" name="直線コネクタ 440"/>
        <xdr:cNvCxnSpPr/>
      </xdr:nvCxnSpPr>
      <xdr:spPr>
        <a:xfrm flipV="1">
          <a:off x="15290800" y="29952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99886</xdr:rowOff>
    </xdr:from>
    <xdr:to>
      <xdr:col>22</xdr:col>
      <xdr:colOff>203200</xdr:colOff>
      <xdr:row>17</xdr:row>
      <xdr:rowOff>136684</xdr:rowOff>
    </xdr:to>
    <xdr:cxnSp macro="">
      <xdr:nvCxnSpPr>
        <xdr:cNvPr id="444" name="直線コネクタ 443"/>
        <xdr:cNvCxnSpPr/>
      </xdr:nvCxnSpPr>
      <xdr:spPr>
        <a:xfrm flipV="1">
          <a:off x="14401800" y="3014536"/>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136684</xdr:rowOff>
    </xdr:from>
    <xdr:to>
      <xdr:col>21</xdr:col>
      <xdr:colOff>0</xdr:colOff>
      <xdr:row>18</xdr:row>
      <xdr:rowOff>72612</xdr:rowOff>
    </xdr:to>
    <xdr:cxnSp macro="">
      <xdr:nvCxnSpPr>
        <xdr:cNvPr id="447" name="直線コネクタ 446"/>
        <xdr:cNvCxnSpPr/>
      </xdr:nvCxnSpPr>
      <xdr:spPr>
        <a:xfrm flipV="1">
          <a:off x="13512800" y="3051334"/>
          <a:ext cx="889000" cy="1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99758</xdr:rowOff>
    </xdr:from>
    <xdr:to>
      <xdr:col>21</xdr:col>
      <xdr:colOff>50800</xdr:colOff>
      <xdr:row>18</xdr:row>
      <xdr:rowOff>29908</xdr:rowOff>
    </xdr:to>
    <xdr:sp macro="" textlink="">
      <xdr:nvSpPr>
        <xdr:cNvPr id="448" name="フローチャート : 判断 447"/>
        <xdr:cNvSpPr/>
      </xdr:nvSpPr>
      <xdr:spPr>
        <a:xfrm>
          <a:off x="14351000" y="301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14685</xdr:rowOff>
    </xdr:from>
    <xdr:ext cx="762000" cy="259045"/>
    <xdr:sp macro="" textlink="">
      <xdr:nvSpPr>
        <xdr:cNvPr id="449" name="テキスト ボックス 448"/>
        <xdr:cNvSpPr txBox="1"/>
      </xdr:nvSpPr>
      <xdr:spPr>
        <a:xfrm>
          <a:off x="14020800" y="310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140176</xdr:rowOff>
    </xdr:from>
    <xdr:to>
      <xdr:col>19</xdr:col>
      <xdr:colOff>533400</xdr:colOff>
      <xdr:row>18</xdr:row>
      <xdr:rowOff>70326</xdr:rowOff>
    </xdr:to>
    <xdr:sp macro="" textlink="">
      <xdr:nvSpPr>
        <xdr:cNvPr id="450" name="フローチャート : 判断 449"/>
        <xdr:cNvSpPr/>
      </xdr:nvSpPr>
      <xdr:spPr>
        <a:xfrm>
          <a:off x="13462000" y="30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80503</xdr:rowOff>
    </xdr:from>
    <xdr:ext cx="762000" cy="259045"/>
    <xdr:sp macro="" textlink="">
      <xdr:nvSpPr>
        <xdr:cNvPr id="451" name="テキスト ボックス 450"/>
        <xdr:cNvSpPr txBox="1"/>
      </xdr:nvSpPr>
      <xdr:spPr>
        <a:xfrm>
          <a:off x="13131800" y="282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90233</xdr:rowOff>
    </xdr:from>
    <xdr:to>
      <xdr:col>24</xdr:col>
      <xdr:colOff>609600</xdr:colOff>
      <xdr:row>17</xdr:row>
      <xdr:rowOff>20383</xdr:rowOff>
    </xdr:to>
    <xdr:sp macro="" textlink="">
      <xdr:nvSpPr>
        <xdr:cNvPr id="457" name="円/楕円 456"/>
        <xdr:cNvSpPr/>
      </xdr:nvSpPr>
      <xdr:spPr>
        <a:xfrm>
          <a:off x="16967200" y="28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62310</xdr:rowOff>
    </xdr:from>
    <xdr:ext cx="762000" cy="259045"/>
    <xdr:sp macro="" textlink="">
      <xdr:nvSpPr>
        <xdr:cNvPr id="458" name="将来負担の状況該当値テキスト"/>
        <xdr:cNvSpPr txBox="1"/>
      </xdr:nvSpPr>
      <xdr:spPr>
        <a:xfrm>
          <a:off x="17106900" y="280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29782</xdr:rowOff>
    </xdr:from>
    <xdr:to>
      <xdr:col>23</xdr:col>
      <xdr:colOff>457200</xdr:colOff>
      <xdr:row>17</xdr:row>
      <xdr:rowOff>131382</xdr:rowOff>
    </xdr:to>
    <xdr:sp macro="" textlink="">
      <xdr:nvSpPr>
        <xdr:cNvPr id="459" name="円/楕円 458"/>
        <xdr:cNvSpPr/>
      </xdr:nvSpPr>
      <xdr:spPr>
        <a:xfrm>
          <a:off x="16129000" y="29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116159</xdr:rowOff>
    </xdr:from>
    <xdr:ext cx="736600" cy="259045"/>
    <xdr:sp macro="" textlink="">
      <xdr:nvSpPr>
        <xdr:cNvPr id="460" name="テキスト ボックス 459"/>
        <xdr:cNvSpPr txBox="1"/>
      </xdr:nvSpPr>
      <xdr:spPr>
        <a:xfrm>
          <a:off x="15798800" y="30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49086</xdr:rowOff>
    </xdr:from>
    <xdr:to>
      <xdr:col>22</xdr:col>
      <xdr:colOff>254000</xdr:colOff>
      <xdr:row>17</xdr:row>
      <xdr:rowOff>150686</xdr:rowOff>
    </xdr:to>
    <xdr:sp macro="" textlink="">
      <xdr:nvSpPr>
        <xdr:cNvPr id="461" name="円/楕円 460"/>
        <xdr:cNvSpPr/>
      </xdr:nvSpPr>
      <xdr:spPr>
        <a:xfrm>
          <a:off x="15240000" y="296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135463</xdr:rowOff>
    </xdr:from>
    <xdr:ext cx="762000" cy="259045"/>
    <xdr:sp macro="" textlink="">
      <xdr:nvSpPr>
        <xdr:cNvPr id="462" name="テキスト ボックス 461"/>
        <xdr:cNvSpPr txBox="1"/>
      </xdr:nvSpPr>
      <xdr:spPr>
        <a:xfrm>
          <a:off x="14909800" y="305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85884</xdr:rowOff>
    </xdr:from>
    <xdr:to>
      <xdr:col>21</xdr:col>
      <xdr:colOff>50800</xdr:colOff>
      <xdr:row>18</xdr:row>
      <xdr:rowOff>16034</xdr:rowOff>
    </xdr:to>
    <xdr:sp macro="" textlink="">
      <xdr:nvSpPr>
        <xdr:cNvPr id="463" name="円/楕円 462"/>
        <xdr:cNvSpPr/>
      </xdr:nvSpPr>
      <xdr:spPr>
        <a:xfrm>
          <a:off x="14351000" y="30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26211</xdr:rowOff>
    </xdr:from>
    <xdr:ext cx="762000" cy="259045"/>
    <xdr:sp macro="" textlink="">
      <xdr:nvSpPr>
        <xdr:cNvPr id="464" name="テキスト ボックス 463"/>
        <xdr:cNvSpPr txBox="1"/>
      </xdr:nvSpPr>
      <xdr:spPr>
        <a:xfrm>
          <a:off x="14020800" y="27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21812</xdr:rowOff>
    </xdr:from>
    <xdr:to>
      <xdr:col>19</xdr:col>
      <xdr:colOff>533400</xdr:colOff>
      <xdr:row>18</xdr:row>
      <xdr:rowOff>123412</xdr:rowOff>
    </xdr:to>
    <xdr:sp macro="" textlink="">
      <xdr:nvSpPr>
        <xdr:cNvPr id="465" name="円/楕円 464"/>
        <xdr:cNvSpPr/>
      </xdr:nvSpPr>
      <xdr:spPr>
        <a:xfrm>
          <a:off x="13462000" y="31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108189</xdr:rowOff>
    </xdr:from>
    <xdr:ext cx="762000" cy="259045"/>
    <xdr:sp macro="" textlink="">
      <xdr:nvSpPr>
        <xdr:cNvPr id="466" name="テキスト ボックス 465"/>
        <xdr:cNvSpPr txBox="1"/>
      </xdr:nvSpPr>
      <xdr:spPr>
        <a:xfrm>
          <a:off x="13131800" y="319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97,342
97,004
693.04
54,043,418
52,475,100
1,472,084
32,573,921
63,068,724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職員数が多く、人件費の比率が高いため、退職者不補充による人件費の抑制を継続してきている。しかし、依然として人件費の占める割合が高い状況であることから、今後も毎年の新規職員採用者数の抑制を継続し、人件費の削減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168910</xdr:rowOff>
    </xdr:from>
    <xdr:to>
      <xdr:col>7</xdr:col>
      <xdr:colOff>15875</xdr:colOff>
      <xdr:row>38</xdr:row>
      <xdr:rowOff>58420</xdr:rowOff>
    </xdr:to>
    <xdr:cxnSp macro="">
      <xdr:nvCxnSpPr>
        <xdr:cNvPr id="65" name="直線コネクタ 64"/>
        <xdr:cNvCxnSpPr/>
      </xdr:nvCxnSpPr>
      <xdr:spPr>
        <a:xfrm flipV="1">
          <a:off x="3987800" y="6512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66040</xdr:rowOff>
    </xdr:to>
    <xdr:cxnSp macro="">
      <xdr:nvCxnSpPr>
        <xdr:cNvPr id="68" name="直線コネクタ 67"/>
        <xdr:cNvCxnSpPr/>
      </xdr:nvCxnSpPr>
      <xdr:spPr>
        <a:xfrm flipV="1">
          <a:off x="3098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66040</xdr:rowOff>
    </xdr:to>
    <xdr:cxnSp macro="">
      <xdr:nvCxnSpPr>
        <xdr:cNvPr id="71" name="直線コネクタ 70"/>
        <xdr:cNvCxnSpPr/>
      </xdr:nvCxnSpPr>
      <xdr:spPr>
        <a:xfrm>
          <a:off x="2209800" y="6504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39</xdr:row>
      <xdr:rowOff>8890</xdr:rowOff>
    </xdr:to>
    <xdr:cxnSp macro="">
      <xdr:nvCxnSpPr>
        <xdr:cNvPr id="74" name="直線コネクタ 73"/>
        <xdr:cNvCxnSpPr/>
      </xdr:nvCxnSpPr>
      <xdr:spPr>
        <a:xfrm flipV="1">
          <a:off x="1320800" y="65049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5" name="フローチャート : 判断 74"/>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6" name="テキスト ボックス 75"/>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77" name="フローチャート : 判断 76"/>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12717</xdr:rowOff>
    </xdr:from>
    <xdr:ext cx="762000" cy="259045"/>
    <xdr:sp macro="" textlink="">
      <xdr:nvSpPr>
        <xdr:cNvPr id="78" name="テキスト ボックス 77"/>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4" name="円/楕円 83"/>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5"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6" name="円/楕円 85"/>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7" name="テキスト ボックス 86"/>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8" name="円/楕円 87"/>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89" name="テキスト ボックス 88"/>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90" name="円/楕円 89"/>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1" name="テキスト ボックス 90"/>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2" name="円/楕円 91"/>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3" name="テキスト ボックス 92"/>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0.8</a:t>
          </a:r>
          <a:r>
            <a:rPr kumimoji="1" lang="ja-JP" altLang="en-US" sz="1300">
              <a:latin typeface="ＭＳ Ｐゴシック"/>
            </a:rPr>
            <a:t>ポイント増の要因として、市長及び市議会議員選挙の実施や事務処理用サーバ、小中学校新規パソコンリースによる増加が挙げられる。今後も、個別事業ごとに、その必要性、コスト等を総合的に検討し、また、類似公共施設の統廃合を進める等による維持費の縮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119380</xdr:rowOff>
    </xdr:to>
    <xdr:cxnSp macro="">
      <xdr:nvCxnSpPr>
        <xdr:cNvPr id="126" name="直線コネクタ 125"/>
        <xdr:cNvCxnSpPr/>
      </xdr:nvCxnSpPr>
      <xdr:spPr>
        <a:xfrm>
          <a:off x="15671800" y="2801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17</xdr:row>
      <xdr:rowOff>16510</xdr:rowOff>
    </xdr:to>
    <xdr:cxnSp macro="">
      <xdr:nvCxnSpPr>
        <xdr:cNvPr id="129" name="直線コネクタ 128"/>
        <xdr:cNvCxnSpPr/>
      </xdr:nvCxnSpPr>
      <xdr:spPr>
        <a:xfrm flipV="1">
          <a:off x="14782800" y="2801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17</xdr:row>
      <xdr:rowOff>16510</xdr:rowOff>
    </xdr:to>
    <xdr:cxnSp macro="">
      <xdr:nvCxnSpPr>
        <xdr:cNvPr id="132" name="直線コネクタ 131"/>
        <xdr:cNvCxnSpPr/>
      </xdr:nvCxnSpPr>
      <xdr:spPr>
        <a:xfrm>
          <a:off x="13893800" y="286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119380</xdr:rowOff>
    </xdr:to>
    <xdr:cxnSp macro="">
      <xdr:nvCxnSpPr>
        <xdr:cNvPr id="135" name="直線コネクタ 134"/>
        <xdr:cNvCxnSpPr/>
      </xdr:nvCxnSpPr>
      <xdr:spPr>
        <a:xfrm>
          <a:off x="13004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8" name="フローチャート : 判断 137"/>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9" name="テキスト ボックス 138"/>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5" name="円/楕円 144"/>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6"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7" name="円/楕円 146"/>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8" name="テキスト ボックス 147"/>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49" name="円/楕円 148"/>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52087</xdr:rowOff>
    </xdr:from>
    <xdr:ext cx="762000" cy="259045"/>
    <xdr:sp macro="" textlink="">
      <xdr:nvSpPr>
        <xdr:cNvPr id="150" name="テキスト ボックス 149"/>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1" name="円/楕円 150"/>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2" name="テキスト ボックス 151"/>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3" name="円/楕円 152"/>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4" name="テキスト ボックス 153"/>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前年度</a:t>
          </a:r>
          <a:r>
            <a:rPr lang="ja-JP" altLang="en-US" sz="1300" b="0" i="0" baseline="0">
              <a:solidFill>
                <a:schemeClr val="dk1"/>
              </a:solidFill>
              <a:effectLst/>
              <a:latin typeface="+mn-ea"/>
              <a:ea typeface="+mn-ea"/>
              <a:cs typeface="+mn-cs"/>
            </a:rPr>
            <a:t>比</a:t>
          </a:r>
          <a:r>
            <a:rPr lang="en-US" altLang="ja-JP" sz="1300" b="0" i="0" baseline="0">
              <a:solidFill>
                <a:schemeClr val="dk1"/>
              </a:solidFill>
              <a:effectLst/>
              <a:latin typeface="+mn-ea"/>
              <a:ea typeface="+mn-ea"/>
              <a:cs typeface="+mn-cs"/>
            </a:rPr>
            <a:t>0.6</a:t>
          </a:r>
          <a:r>
            <a:rPr lang="ja-JP" altLang="ja-JP" sz="1300" b="0" i="0" baseline="0">
              <a:solidFill>
                <a:schemeClr val="dk1"/>
              </a:solidFill>
              <a:effectLst/>
              <a:latin typeface="+mn-ea"/>
              <a:ea typeface="+mn-ea"/>
              <a:cs typeface="+mn-cs"/>
            </a:rPr>
            <a:t>ポイント増</a:t>
          </a:r>
          <a:r>
            <a:rPr lang="ja-JP" altLang="en-US" sz="1300" b="0" i="0" baseline="0">
              <a:solidFill>
                <a:schemeClr val="dk1"/>
              </a:solidFill>
              <a:effectLst/>
              <a:latin typeface="+mn-ea"/>
              <a:ea typeface="+mn-ea"/>
              <a:cs typeface="+mn-cs"/>
            </a:rPr>
            <a:t>の要因として、</a:t>
          </a:r>
          <a:r>
            <a:rPr kumimoji="1" lang="ja-JP" altLang="en-US" sz="1300">
              <a:latin typeface="+mn-ea"/>
              <a:ea typeface="+mn-ea"/>
            </a:rPr>
            <a:t>自立支援給付費等の増加が挙げられる。高齢者人口の増加により、扶助費の増加は避けられないと見込まれるが、実施事業の見直しを行うこと等により、財政を圧迫する上昇傾向に歯止めをかけるよう努める</a:t>
          </a:r>
          <a:r>
            <a:rPr kumimoji="1" lang="ja-JP" altLang="en-US" sz="1300">
              <a:latin typeface="ＭＳ Ｐゴシック"/>
            </a:rPr>
            <a:t>。</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56134</xdr:rowOff>
    </xdr:to>
    <xdr:cxnSp macro="">
      <xdr:nvCxnSpPr>
        <xdr:cNvPr id="185" name="直線コネクタ 184"/>
        <xdr:cNvCxnSpPr/>
      </xdr:nvCxnSpPr>
      <xdr:spPr>
        <a:xfrm>
          <a:off x="3987800" y="94310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163576</xdr:rowOff>
    </xdr:from>
    <xdr:to>
      <xdr:col>5</xdr:col>
      <xdr:colOff>549275</xdr:colOff>
      <xdr:row>55</xdr:row>
      <xdr:rowOff>1270</xdr:rowOff>
    </xdr:to>
    <xdr:cxnSp macro="">
      <xdr:nvCxnSpPr>
        <xdr:cNvPr id="188" name="直線コネクタ 187"/>
        <xdr:cNvCxnSpPr/>
      </xdr:nvCxnSpPr>
      <xdr:spPr>
        <a:xfrm>
          <a:off x="3098800" y="9421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154432</xdr:rowOff>
    </xdr:from>
    <xdr:to>
      <xdr:col>4</xdr:col>
      <xdr:colOff>346075</xdr:colOff>
      <xdr:row>54</xdr:row>
      <xdr:rowOff>163576</xdr:rowOff>
    </xdr:to>
    <xdr:cxnSp macro="">
      <xdr:nvCxnSpPr>
        <xdr:cNvPr id="191" name="直線コネクタ 190"/>
        <xdr:cNvCxnSpPr/>
      </xdr:nvCxnSpPr>
      <xdr:spPr>
        <a:xfrm>
          <a:off x="2209800" y="9412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154432</xdr:rowOff>
    </xdr:from>
    <xdr:to>
      <xdr:col>3</xdr:col>
      <xdr:colOff>142875</xdr:colOff>
      <xdr:row>54</xdr:row>
      <xdr:rowOff>154432</xdr:rowOff>
    </xdr:to>
    <xdr:cxnSp macro="">
      <xdr:nvCxnSpPr>
        <xdr:cNvPr id="194" name="直線コネクタ 193"/>
        <xdr:cNvCxnSpPr/>
      </xdr:nvCxnSpPr>
      <xdr:spPr>
        <a:xfrm>
          <a:off x="1320800" y="9412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85344</xdr:rowOff>
    </xdr:from>
    <xdr:to>
      <xdr:col>3</xdr:col>
      <xdr:colOff>193675</xdr:colOff>
      <xdr:row>55</xdr:row>
      <xdr:rowOff>15494</xdr:rowOff>
    </xdr:to>
    <xdr:sp macro="" textlink="">
      <xdr:nvSpPr>
        <xdr:cNvPr id="195" name="フローチャート : 判断 194"/>
        <xdr:cNvSpPr/>
      </xdr:nvSpPr>
      <xdr:spPr>
        <a:xfrm>
          <a:off x="2159000" y="934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25671</xdr:rowOff>
    </xdr:from>
    <xdr:ext cx="762000" cy="259045"/>
    <xdr:sp macro="" textlink="">
      <xdr:nvSpPr>
        <xdr:cNvPr id="196" name="テキスト ボックス 195"/>
        <xdr:cNvSpPr txBox="1"/>
      </xdr:nvSpPr>
      <xdr:spPr>
        <a:xfrm>
          <a:off x="1828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39624</xdr:rowOff>
    </xdr:from>
    <xdr:to>
      <xdr:col>1</xdr:col>
      <xdr:colOff>676275</xdr:colOff>
      <xdr:row>54</xdr:row>
      <xdr:rowOff>141224</xdr:rowOff>
    </xdr:to>
    <xdr:sp macro="" textlink="">
      <xdr:nvSpPr>
        <xdr:cNvPr id="197" name="フローチャート : 判断 196"/>
        <xdr:cNvSpPr/>
      </xdr:nvSpPr>
      <xdr:spPr>
        <a:xfrm>
          <a:off x="1270000" y="929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151401</xdr:rowOff>
    </xdr:from>
    <xdr:ext cx="762000" cy="259045"/>
    <xdr:sp macro="" textlink="">
      <xdr:nvSpPr>
        <xdr:cNvPr id="198" name="テキスト ボックス 197"/>
        <xdr:cNvSpPr txBox="1"/>
      </xdr:nvSpPr>
      <xdr:spPr>
        <a:xfrm>
          <a:off x="939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5334</xdr:rowOff>
    </xdr:from>
    <xdr:to>
      <xdr:col>7</xdr:col>
      <xdr:colOff>66675</xdr:colOff>
      <xdr:row>55</xdr:row>
      <xdr:rowOff>106934</xdr:rowOff>
    </xdr:to>
    <xdr:sp macro="" textlink="">
      <xdr:nvSpPr>
        <xdr:cNvPr id="204" name="円/楕円 203"/>
        <xdr:cNvSpPr/>
      </xdr:nvSpPr>
      <xdr:spPr>
        <a:xfrm>
          <a:off x="47752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21861</xdr:rowOff>
    </xdr:from>
    <xdr:ext cx="762000" cy="259045"/>
    <xdr:sp macro="" textlink="">
      <xdr:nvSpPr>
        <xdr:cNvPr id="205" name="扶助費該当値テキスト"/>
        <xdr:cNvSpPr txBox="1"/>
      </xdr:nvSpPr>
      <xdr:spPr>
        <a:xfrm>
          <a:off x="4914900" y="92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6" name="円/楕円 205"/>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7" name="テキスト ボックス 206"/>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112776</xdr:rowOff>
    </xdr:from>
    <xdr:to>
      <xdr:col>4</xdr:col>
      <xdr:colOff>396875</xdr:colOff>
      <xdr:row>55</xdr:row>
      <xdr:rowOff>42926</xdr:rowOff>
    </xdr:to>
    <xdr:sp macro="" textlink="">
      <xdr:nvSpPr>
        <xdr:cNvPr id="208" name="円/楕円 207"/>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53103</xdr:rowOff>
    </xdr:from>
    <xdr:ext cx="762000" cy="259045"/>
    <xdr:sp macro="" textlink="">
      <xdr:nvSpPr>
        <xdr:cNvPr id="209" name="テキスト ボックス 208"/>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103632</xdr:rowOff>
    </xdr:from>
    <xdr:to>
      <xdr:col>3</xdr:col>
      <xdr:colOff>193675</xdr:colOff>
      <xdr:row>55</xdr:row>
      <xdr:rowOff>33782</xdr:rowOff>
    </xdr:to>
    <xdr:sp macro="" textlink="">
      <xdr:nvSpPr>
        <xdr:cNvPr id="210" name="円/楕円 209"/>
        <xdr:cNvSpPr/>
      </xdr:nvSpPr>
      <xdr:spPr>
        <a:xfrm>
          <a:off x="2159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18559</xdr:rowOff>
    </xdr:from>
    <xdr:ext cx="762000" cy="259045"/>
    <xdr:sp macro="" textlink="">
      <xdr:nvSpPr>
        <xdr:cNvPr id="211" name="テキスト ボックス 210"/>
        <xdr:cNvSpPr txBox="1"/>
      </xdr:nvSpPr>
      <xdr:spPr>
        <a:xfrm>
          <a:off x="1828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103632</xdr:rowOff>
    </xdr:from>
    <xdr:to>
      <xdr:col>1</xdr:col>
      <xdr:colOff>676275</xdr:colOff>
      <xdr:row>55</xdr:row>
      <xdr:rowOff>33782</xdr:rowOff>
    </xdr:to>
    <xdr:sp macro="" textlink="">
      <xdr:nvSpPr>
        <xdr:cNvPr id="212" name="円/楕円 211"/>
        <xdr:cNvSpPr/>
      </xdr:nvSpPr>
      <xdr:spPr>
        <a:xfrm>
          <a:off x="1270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18559</xdr:rowOff>
    </xdr:from>
    <xdr:ext cx="762000" cy="259045"/>
    <xdr:sp macro="" textlink="">
      <xdr:nvSpPr>
        <xdr:cNvPr id="213" name="テキスト ボックス 212"/>
        <xdr:cNvSpPr txBox="1"/>
      </xdr:nvSpPr>
      <xdr:spPr>
        <a:xfrm>
          <a:off x="939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0.1</a:t>
          </a:r>
          <a:r>
            <a:rPr kumimoji="1" lang="ja-JP" altLang="en-US" sz="1300">
              <a:latin typeface="ＭＳ Ｐゴシック"/>
            </a:rPr>
            <a:t>ポイント減の要因として、水道事業における建設事業に係る出資金の減が挙げられる。今後も高齢者人口の増加による介護保険特別会計や後期高齢者医療特別会計への繰出金の増加は避けられないと予想されるが、繰出金の伸び率の抑制に努めるとともに、各事務事業における事業費の適正化を検討し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104140</xdr:rowOff>
    </xdr:to>
    <xdr:cxnSp macro="">
      <xdr:nvCxnSpPr>
        <xdr:cNvPr id="246" name="直線コネクタ 245"/>
        <xdr:cNvCxnSpPr/>
      </xdr:nvCxnSpPr>
      <xdr:spPr>
        <a:xfrm flipV="1">
          <a:off x="15671800" y="969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119380</xdr:rowOff>
    </xdr:to>
    <xdr:cxnSp macro="">
      <xdr:nvCxnSpPr>
        <xdr:cNvPr id="249" name="直線コネクタ 248"/>
        <xdr:cNvCxnSpPr/>
      </xdr:nvCxnSpPr>
      <xdr:spPr>
        <a:xfrm flipV="1">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119380</xdr:rowOff>
    </xdr:to>
    <xdr:cxnSp macro="">
      <xdr:nvCxnSpPr>
        <xdr:cNvPr id="252" name="直線コネクタ 251"/>
        <xdr:cNvCxnSpPr/>
      </xdr:nvCxnSpPr>
      <xdr:spPr>
        <a:xfrm>
          <a:off x="13893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58420</xdr:rowOff>
    </xdr:to>
    <xdr:cxnSp macro="">
      <xdr:nvCxnSpPr>
        <xdr:cNvPr id="255" name="直線コネクタ 254"/>
        <xdr:cNvCxnSpPr/>
      </xdr:nvCxnSpPr>
      <xdr:spPr>
        <a:xfrm>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58" name="フローチャート :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5" name="円/楕円 264"/>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6"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7" name="円/楕円 266"/>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8" name="テキスト ボックス 267"/>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69" name="円/楕円 268"/>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0" name="テキスト ボックス 269"/>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1" name="円/楕円 270"/>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72" name="テキスト ボックス 271"/>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3" name="円/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前年度並みの比率となった要因として、</a:t>
          </a:r>
          <a:r>
            <a:rPr kumimoji="1" lang="ja-JP" altLang="ja-JP" sz="1300">
              <a:solidFill>
                <a:schemeClr val="dk1"/>
              </a:solidFill>
              <a:effectLst/>
              <a:latin typeface="+mn-lt"/>
              <a:ea typeface="+mn-ea"/>
              <a:cs typeface="+mn-cs"/>
            </a:rPr>
            <a:t>農業振興関係事業及び雇用対策事業の実施が</a:t>
          </a:r>
          <a:r>
            <a:rPr kumimoji="1" lang="ja-JP" altLang="en-US" sz="1300">
              <a:latin typeface="ＭＳ Ｐゴシック"/>
            </a:rPr>
            <a:t>挙げられる。今後も、各種補助金等の計画的な見直しに努める。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1270</xdr:rowOff>
    </xdr:to>
    <xdr:cxnSp macro="">
      <xdr:nvCxnSpPr>
        <xdr:cNvPr id="304" name="直線コネクタ 303"/>
        <xdr:cNvCxnSpPr/>
      </xdr:nvCxnSpPr>
      <xdr:spPr>
        <a:xfrm>
          <a:off x="15671800" y="600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72136</xdr:rowOff>
    </xdr:from>
    <xdr:to>
      <xdr:col>22</xdr:col>
      <xdr:colOff>565150</xdr:colOff>
      <xdr:row>35</xdr:row>
      <xdr:rowOff>1270</xdr:rowOff>
    </xdr:to>
    <xdr:cxnSp macro="">
      <xdr:nvCxnSpPr>
        <xdr:cNvPr id="307" name="直線コネクタ 306"/>
        <xdr:cNvCxnSpPr/>
      </xdr:nvCxnSpPr>
      <xdr:spPr>
        <a:xfrm>
          <a:off x="14782800" y="5901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49276</xdr:rowOff>
    </xdr:from>
    <xdr:to>
      <xdr:col>21</xdr:col>
      <xdr:colOff>361950</xdr:colOff>
      <xdr:row>34</xdr:row>
      <xdr:rowOff>72136</xdr:rowOff>
    </xdr:to>
    <xdr:cxnSp macro="">
      <xdr:nvCxnSpPr>
        <xdr:cNvPr id="310" name="直線コネクタ 309"/>
        <xdr:cNvCxnSpPr/>
      </xdr:nvCxnSpPr>
      <xdr:spPr>
        <a:xfrm>
          <a:off x="13893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44704</xdr:rowOff>
    </xdr:from>
    <xdr:to>
      <xdr:col>20</xdr:col>
      <xdr:colOff>158750</xdr:colOff>
      <xdr:row>34</xdr:row>
      <xdr:rowOff>49276</xdr:rowOff>
    </xdr:to>
    <xdr:cxnSp macro="">
      <xdr:nvCxnSpPr>
        <xdr:cNvPr id="313" name="直線コネクタ 312"/>
        <xdr:cNvCxnSpPr/>
      </xdr:nvCxnSpPr>
      <xdr:spPr>
        <a:xfrm>
          <a:off x="13004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4" name="フローチャート : 判断 313"/>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15" name="テキスト ボックス 314"/>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6" name="フローチャート : 判断 315"/>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7" name="テキスト ボックス 316"/>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3" name="円/楕円 322"/>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4"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5" name="円/楕円 324"/>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6" name="テキスト ボックス 325"/>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21336</xdr:rowOff>
    </xdr:from>
    <xdr:to>
      <xdr:col>21</xdr:col>
      <xdr:colOff>412750</xdr:colOff>
      <xdr:row>34</xdr:row>
      <xdr:rowOff>122936</xdr:rowOff>
    </xdr:to>
    <xdr:sp macro="" textlink="">
      <xdr:nvSpPr>
        <xdr:cNvPr id="327" name="円/楕円 326"/>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133113</xdr:rowOff>
    </xdr:from>
    <xdr:ext cx="762000" cy="259045"/>
    <xdr:sp macro="" textlink="">
      <xdr:nvSpPr>
        <xdr:cNvPr id="328" name="テキスト ボックス 327"/>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169926</xdr:rowOff>
    </xdr:from>
    <xdr:to>
      <xdr:col>20</xdr:col>
      <xdr:colOff>209550</xdr:colOff>
      <xdr:row>34</xdr:row>
      <xdr:rowOff>100076</xdr:rowOff>
    </xdr:to>
    <xdr:sp macro="" textlink="">
      <xdr:nvSpPr>
        <xdr:cNvPr id="329" name="円/楕円 328"/>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110253</xdr:rowOff>
    </xdr:from>
    <xdr:ext cx="762000" cy="259045"/>
    <xdr:sp macro="" textlink="">
      <xdr:nvSpPr>
        <xdr:cNvPr id="330" name="テキスト ボックス 329"/>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165354</xdr:rowOff>
    </xdr:from>
    <xdr:to>
      <xdr:col>19</xdr:col>
      <xdr:colOff>6350</xdr:colOff>
      <xdr:row>34</xdr:row>
      <xdr:rowOff>95504</xdr:rowOff>
    </xdr:to>
    <xdr:sp macro="" textlink="">
      <xdr:nvSpPr>
        <xdr:cNvPr id="331" name="円/楕円 330"/>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105681</xdr:rowOff>
    </xdr:from>
    <xdr:ext cx="762000" cy="259045"/>
    <xdr:sp macro="" textlink="">
      <xdr:nvSpPr>
        <xdr:cNvPr id="332" name="テキスト ボックス 331"/>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事業の実施による影響もあったが、起債発行の抑制方針等により、前年度並みの比率となっている。しかし、今後の大型事業の実施の影響により財政運営が厳しくなると予想されることから、行財政構造のスリム化を図り、公債費における経常収支比率の増加とならないよう調整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108713</xdr:rowOff>
    </xdr:to>
    <xdr:cxnSp macro="">
      <xdr:nvCxnSpPr>
        <xdr:cNvPr id="362" name="直線コネクタ 361"/>
        <xdr:cNvCxnSpPr/>
      </xdr:nvCxnSpPr>
      <xdr:spPr>
        <a:xfrm>
          <a:off x="3987800" y="134772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127000</xdr:rowOff>
    </xdr:to>
    <xdr:cxnSp macro="">
      <xdr:nvCxnSpPr>
        <xdr:cNvPr id="365" name="直線コネクタ 364"/>
        <xdr:cNvCxnSpPr/>
      </xdr:nvCxnSpPr>
      <xdr:spPr>
        <a:xfrm flipV="1">
          <a:off x="3098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154432</xdr:rowOff>
    </xdr:to>
    <xdr:cxnSp macro="">
      <xdr:nvCxnSpPr>
        <xdr:cNvPr id="368" name="直線コネクタ 367"/>
        <xdr:cNvCxnSpPr/>
      </xdr:nvCxnSpPr>
      <xdr:spPr>
        <a:xfrm flipV="1">
          <a:off x="2209800" y="135001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79</xdr:row>
      <xdr:rowOff>88137</xdr:rowOff>
    </xdr:to>
    <xdr:cxnSp macro="">
      <xdr:nvCxnSpPr>
        <xdr:cNvPr id="371" name="直線コネクタ 370"/>
        <xdr:cNvCxnSpPr/>
      </xdr:nvCxnSpPr>
      <xdr:spPr>
        <a:xfrm flipV="1">
          <a:off x="1320800" y="135275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74" name="フローチャート : 判断 373"/>
        <xdr:cNvSpPr/>
      </xdr:nvSpPr>
      <xdr:spPr>
        <a:xfrm>
          <a:off x="1270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137685</xdr:rowOff>
    </xdr:from>
    <xdr:ext cx="762000" cy="259045"/>
    <xdr:sp macro="" textlink="">
      <xdr:nvSpPr>
        <xdr:cNvPr id="375" name="テキスト ボックス 374"/>
        <xdr:cNvSpPr txBox="1"/>
      </xdr:nvSpPr>
      <xdr:spPr>
        <a:xfrm>
          <a:off x="939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81" name="円/楕円 380"/>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82"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83" name="円/楕円 382"/>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84" name="テキスト ボックス 383"/>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85" name="円/楕円 384"/>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86" name="テキスト ボックス 385"/>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103632</xdr:rowOff>
    </xdr:from>
    <xdr:to>
      <xdr:col>3</xdr:col>
      <xdr:colOff>193675</xdr:colOff>
      <xdr:row>79</xdr:row>
      <xdr:rowOff>33782</xdr:rowOff>
    </xdr:to>
    <xdr:sp macro="" textlink="">
      <xdr:nvSpPr>
        <xdr:cNvPr id="387" name="円/楕円 386"/>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18559</xdr:rowOff>
    </xdr:from>
    <xdr:ext cx="762000" cy="259045"/>
    <xdr:sp macro="" textlink="">
      <xdr:nvSpPr>
        <xdr:cNvPr id="388" name="テキスト ボックス 387"/>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89" name="円/楕円 388"/>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0" name="テキスト ボックス 389"/>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公債費の減少とともに、公債費以外も抑制されてきており、類似団体平均を</a:t>
          </a:r>
          <a:r>
            <a:rPr kumimoji="1" lang="en-US" altLang="ja-JP" sz="1300">
              <a:latin typeface="ＭＳ Ｐゴシック"/>
            </a:rPr>
            <a:t>4.6</a:t>
          </a:r>
          <a:r>
            <a:rPr kumimoji="1" lang="ja-JP" altLang="en-US" sz="1300">
              <a:latin typeface="ＭＳ Ｐゴシック"/>
            </a:rPr>
            <a:t>ポイント下回っている。今後の大型事業の実施等による事業費の増加が予想されることから、財源の確保と持続可能な財政運営に努める。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76</xdr:row>
      <xdr:rowOff>142239</xdr:rowOff>
    </xdr:to>
    <xdr:cxnSp macro="">
      <xdr:nvCxnSpPr>
        <xdr:cNvPr id="423" name="直線コネクタ 422"/>
        <xdr:cNvCxnSpPr/>
      </xdr:nvCxnSpPr>
      <xdr:spPr>
        <a:xfrm>
          <a:off x="15671800" y="131533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76</xdr:row>
      <xdr:rowOff>123189</xdr:rowOff>
    </xdr:to>
    <xdr:cxnSp macro="">
      <xdr:nvCxnSpPr>
        <xdr:cNvPr id="426" name="直線コネクタ 425"/>
        <xdr:cNvCxnSpPr/>
      </xdr:nvCxnSpPr>
      <xdr:spPr>
        <a:xfrm>
          <a:off x="14782800" y="13141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111761</xdr:rowOff>
    </xdr:to>
    <xdr:cxnSp macro="">
      <xdr:nvCxnSpPr>
        <xdr:cNvPr id="429" name="直線コネクタ 428"/>
        <xdr:cNvCxnSpPr/>
      </xdr:nvCxnSpPr>
      <xdr:spPr>
        <a:xfrm>
          <a:off x="13893800" y="130162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76</xdr:row>
      <xdr:rowOff>54611</xdr:rowOff>
    </xdr:to>
    <xdr:cxnSp macro="">
      <xdr:nvCxnSpPr>
        <xdr:cNvPr id="432" name="直線コネクタ 431"/>
        <xdr:cNvCxnSpPr/>
      </xdr:nvCxnSpPr>
      <xdr:spPr>
        <a:xfrm flipV="1">
          <a:off x="13004800" y="130162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3" name="フローチャート : 判断 432"/>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4" name="テキスト ボックス 43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5" name="フローチャート : 判断 434"/>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36" name="テキスト ボックス 435"/>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42" name="円/楕円 441"/>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43"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4" name="円/楕円 443"/>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12717</xdr:rowOff>
    </xdr:from>
    <xdr:ext cx="736600" cy="259045"/>
    <xdr:sp macro="" textlink="">
      <xdr:nvSpPr>
        <xdr:cNvPr id="445" name="テキスト ボックス 444"/>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60961</xdr:rowOff>
    </xdr:from>
    <xdr:to>
      <xdr:col>21</xdr:col>
      <xdr:colOff>412750</xdr:colOff>
      <xdr:row>76</xdr:row>
      <xdr:rowOff>162561</xdr:rowOff>
    </xdr:to>
    <xdr:sp macro="" textlink="">
      <xdr:nvSpPr>
        <xdr:cNvPr id="446" name="円/楕円 445"/>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1287</xdr:rowOff>
    </xdr:from>
    <xdr:ext cx="762000" cy="259045"/>
    <xdr:sp macro="" textlink="">
      <xdr:nvSpPr>
        <xdr:cNvPr id="447" name="テキスト ボックス 446"/>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48" name="円/楕円 447"/>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49" name="テキスト ボックス 448"/>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0" name="円/楕円 449"/>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115587</xdr:rowOff>
    </xdr:from>
    <xdr:ext cx="762000" cy="259045"/>
    <xdr:sp macro="" textlink="">
      <xdr:nvSpPr>
        <xdr:cNvPr id="451" name="テキスト ボックス 450"/>
        <xdr:cNvSpPr txBox="1"/>
      </xdr:nvSpPr>
      <xdr:spPr>
        <a:xfrm>
          <a:off x="12623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秋田県横手市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70669</xdr:rowOff>
    </xdr:from>
    <xdr:to>
      <xdr:col>4</xdr:col>
      <xdr:colOff>1117600</xdr:colOff>
      <xdr:row>13</xdr:row>
      <xdr:rowOff>117494</xdr:rowOff>
    </xdr:to>
    <xdr:cxnSp macro="">
      <xdr:nvCxnSpPr>
        <xdr:cNvPr id="50" name="直線コネクタ 49"/>
        <xdr:cNvCxnSpPr/>
      </xdr:nvCxnSpPr>
      <xdr:spPr bwMode="auto">
        <a:xfrm>
          <a:off x="5003800" y="2347144"/>
          <a:ext cx="647700" cy="4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27902</xdr:rowOff>
    </xdr:from>
    <xdr:to>
      <xdr:col>4</xdr:col>
      <xdr:colOff>469900</xdr:colOff>
      <xdr:row>13</xdr:row>
      <xdr:rowOff>70669</xdr:rowOff>
    </xdr:to>
    <xdr:cxnSp macro="">
      <xdr:nvCxnSpPr>
        <xdr:cNvPr id="53" name="直線コネクタ 52"/>
        <xdr:cNvCxnSpPr/>
      </xdr:nvCxnSpPr>
      <xdr:spPr bwMode="auto">
        <a:xfrm>
          <a:off x="4305300" y="2304377"/>
          <a:ext cx="698500" cy="42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27902</xdr:rowOff>
    </xdr:from>
    <xdr:to>
      <xdr:col>3</xdr:col>
      <xdr:colOff>904875</xdr:colOff>
      <xdr:row>13</xdr:row>
      <xdr:rowOff>83757</xdr:rowOff>
    </xdr:to>
    <xdr:cxnSp macro="">
      <xdr:nvCxnSpPr>
        <xdr:cNvPr id="56" name="直線コネクタ 55"/>
        <xdr:cNvCxnSpPr/>
      </xdr:nvCxnSpPr>
      <xdr:spPr bwMode="auto">
        <a:xfrm flipV="1">
          <a:off x="3606800" y="2304377"/>
          <a:ext cx="698500" cy="5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43523</xdr:rowOff>
    </xdr:from>
    <xdr:to>
      <xdr:col>3</xdr:col>
      <xdr:colOff>206375</xdr:colOff>
      <xdr:row>13</xdr:row>
      <xdr:rowOff>83757</xdr:rowOff>
    </xdr:to>
    <xdr:cxnSp macro="">
      <xdr:nvCxnSpPr>
        <xdr:cNvPr id="59" name="直線コネクタ 58"/>
        <xdr:cNvCxnSpPr/>
      </xdr:nvCxnSpPr>
      <xdr:spPr bwMode="auto">
        <a:xfrm>
          <a:off x="2908300" y="2319998"/>
          <a:ext cx="698500" cy="4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123006</xdr:rowOff>
    </xdr:from>
    <xdr:to>
      <xdr:col>3</xdr:col>
      <xdr:colOff>257175</xdr:colOff>
      <xdr:row>16</xdr:row>
      <xdr:rowOff>53156</xdr:rowOff>
    </xdr:to>
    <xdr:sp macro="" textlink="">
      <xdr:nvSpPr>
        <xdr:cNvPr id="60" name="フローチャート : 判断 59"/>
        <xdr:cNvSpPr/>
      </xdr:nvSpPr>
      <xdr:spPr bwMode="auto">
        <a:xfrm>
          <a:off x="3556000" y="2742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37933</xdr:rowOff>
    </xdr:from>
    <xdr:ext cx="762000" cy="259045"/>
    <xdr:sp macro="" textlink="">
      <xdr:nvSpPr>
        <xdr:cNvPr id="61" name="テキスト ボックス 60"/>
        <xdr:cNvSpPr txBox="1"/>
      </xdr:nvSpPr>
      <xdr:spPr>
        <a:xfrm>
          <a:off x="3225800" y="282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122701</xdr:rowOff>
    </xdr:from>
    <xdr:to>
      <xdr:col>2</xdr:col>
      <xdr:colOff>692150</xdr:colOff>
      <xdr:row>16</xdr:row>
      <xdr:rowOff>52851</xdr:rowOff>
    </xdr:to>
    <xdr:sp macro="" textlink="">
      <xdr:nvSpPr>
        <xdr:cNvPr id="62" name="フローチャート : 判断 61"/>
        <xdr:cNvSpPr/>
      </xdr:nvSpPr>
      <xdr:spPr bwMode="auto">
        <a:xfrm>
          <a:off x="2857500" y="2742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37628</xdr:rowOff>
    </xdr:from>
    <xdr:ext cx="762000" cy="259045"/>
    <xdr:sp macro="" textlink="">
      <xdr:nvSpPr>
        <xdr:cNvPr id="63" name="テキスト ボックス 62"/>
        <xdr:cNvSpPr txBox="1"/>
      </xdr:nvSpPr>
      <xdr:spPr>
        <a:xfrm>
          <a:off x="2527300" y="28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66694</xdr:rowOff>
    </xdr:from>
    <xdr:to>
      <xdr:col>5</xdr:col>
      <xdr:colOff>34925</xdr:colOff>
      <xdr:row>13</xdr:row>
      <xdr:rowOff>168294</xdr:rowOff>
    </xdr:to>
    <xdr:sp macro="" textlink="">
      <xdr:nvSpPr>
        <xdr:cNvPr id="69" name="円/楕円 68"/>
        <xdr:cNvSpPr/>
      </xdr:nvSpPr>
      <xdr:spPr bwMode="auto">
        <a:xfrm>
          <a:off x="5600700" y="2343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83221</xdr:rowOff>
    </xdr:from>
    <xdr:ext cx="762000" cy="259045"/>
    <xdr:sp macro="" textlink="">
      <xdr:nvSpPr>
        <xdr:cNvPr id="70" name="人口1人当たり決算額の推移該当値テキスト130"/>
        <xdr:cNvSpPr txBox="1"/>
      </xdr:nvSpPr>
      <xdr:spPr>
        <a:xfrm>
          <a:off x="5740400" y="218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100,999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19869</xdr:rowOff>
    </xdr:from>
    <xdr:to>
      <xdr:col>4</xdr:col>
      <xdr:colOff>520700</xdr:colOff>
      <xdr:row>13</xdr:row>
      <xdr:rowOff>121469</xdr:rowOff>
    </xdr:to>
    <xdr:sp macro="" textlink="">
      <xdr:nvSpPr>
        <xdr:cNvPr id="71" name="円/楕円 70"/>
        <xdr:cNvSpPr/>
      </xdr:nvSpPr>
      <xdr:spPr bwMode="auto">
        <a:xfrm>
          <a:off x="4953000" y="229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131646</xdr:rowOff>
    </xdr:from>
    <xdr:ext cx="736600" cy="259045"/>
    <xdr:sp macro="" textlink="">
      <xdr:nvSpPr>
        <xdr:cNvPr id="72" name="テキスト ボックス 71"/>
        <xdr:cNvSpPr txBox="1"/>
      </xdr:nvSpPr>
      <xdr:spPr>
        <a:xfrm>
          <a:off x="4622800" y="2065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103,457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148552</xdr:rowOff>
    </xdr:from>
    <xdr:to>
      <xdr:col>3</xdr:col>
      <xdr:colOff>955675</xdr:colOff>
      <xdr:row>13</xdr:row>
      <xdr:rowOff>78702</xdr:rowOff>
    </xdr:to>
    <xdr:sp macro="" textlink="">
      <xdr:nvSpPr>
        <xdr:cNvPr id="73" name="円/楕円 72"/>
        <xdr:cNvSpPr/>
      </xdr:nvSpPr>
      <xdr:spPr bwMode="auto">
        <a:xfrm>
          <a:off x="4254500" y="225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88879</xdr:rowOff>
    </xdr:from>
    <xdr:ext cx="762000" cy="259045"/>
    <xdr:sp macro="" textlink="">
      <xdr:nvSpPr>
        <xdr:cNvPr id="74" name="テキスト ボックス 73"/>
        <xdr:cNvSpPr txBox="1"/>
      </xdr:nvSpPr>
      <xdr:spPr>
        <a:xfrm>
          <a:off x="3924300" y="202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105,702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32957</xdr:rowOff>
    </xdr:from>
    <xdr:to>
      <xdr:col>3</xdr:col>
      <xdr:colOff>257175</xdr:colOff>
      <xdr:row>13</xdr:row>
      <xdr:rowOff>134557</xdr:rowOff>
    </xdr:to>
    <xdr:sp macro="" textlink="">
      <xdr:nvSpPr>
        <xdr:cNvPr id="75" name="円/楕円 74"/>
        <xdr:cNvSpPr/>
      </xdr:nvSpPr>
      <xdr:spPr bwMode="auto">
        <a:xfrm>
          <a:off x="3556000" y="230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144734</xdr:rowOff>
    </xdr:from>
    <xdr:ext cx="762000" cy="259045"/>
    <xdr:sp macro="" textlink="">
      <xdr:nvSpPr>
        <xdr:cNvPr id="76" name="テキスト ボックス 75"/>
        <xdr:cNvSpPr txBox="1"/>
      </xdr:nvSpPr>
      <xdr:spPr>
        <a:xfrm>
          <a:off x="3225800" y="207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102,770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164173</xdr:rowOff>
    </xdr:from>
    <xdr:to>
      <xdr:col>2</xdr:col>
      <xdr:colOff>692150</xdr:colOff>
      <xdr:row>13</xdr:row>
      <xdr:rowOff>94323</xdr:rowOff>
    </xdr:to>
    <xdr:sp macro="" textlink="">
      <xdr:nvSpPr>
        <xdr:cNvPr id="77" name="円/楕円 76"/>
        <xdr:cNvSpPr/>
      </xdr:nvSpPr>
      <xdr:spPr bwMode="auto">
        <a:xfrm>
          <a:off x="2857500" y="226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104500</xdr:rowOff>
    </xdr:from>
    <xdr:ext cx="762000" cy="259045"/>
    <xdr:sp macro="" textlink="">
      <xdr:nvSpPr>
        <xdr:cNvPr id="78" name="テキスト ボックス 77"/>
        <xdr:cNvSpPr txBox="1"/>
      </xdr:nvSpPr>
      <xdr:spPr>
        <a:xfrm>
          <a:off x="2527300" y="203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147643</xdr:rowOff>
    </xdr:from>
    <xdr:to>
      <xdr:col>4</xdr:col>
      <xdr:colOff>1117600</xdr:colOff>
      <xdr:row>35</xdr:row>
      <xdr:rowOff>261211</xdr:rowOff>
    </xdr:to>
    <xdr:cxnSp macro="">
      <xdr:nvCxnSpPr>
        <xdr:cNvPr id="110" name="直線コネクタ 109"/>
        <xdr:cNvCxnSpPr/>
      </xdr:nvCxnSpPr>
      <xdr:spPr bwMode="auto">
        <a:xfrm>
          <a:off x="5003800" y="6757993"/>
          <a:ext cx="647700" cy="113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40704</xdr:rowOff>
    </xdr:from>
    <xdr:to>
      <xdr:col>4</xdr:col>
      <xdr:colOff>469900</xdr:colOff>
      <xdr:row>35</xdr:row>
      <xdr:rowOff>147643</xdr:rowOff>
    </xdr:to>
    <xdr:cxnSp macro="">
      <xdr:nvCxnSpPr>
        <xdr:cNvPr id="113" name="直線コネクタ 112"/>
        <xdr:cNvCxnSpPr/>
      </xdr:nvCxnSpPr>
      <xdr:spPr bwMode="auto">
        <a:xfrm>
          <a:off x="4305300" y="6651054"/>
          <a:ext cx="698500" cy="10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251838</xdr:rowOff>
    </xdr:from>
    <xdr:to>
      <xdr:col>3</xdr:col>
      <xdr:colOff>904875</xdr:colOff>
      <xdr:row>35</xdr:row>
      <xdr:rowOff>40704</xdr:rowOff>
    </xdr:to>
    <xdr:cxnSp macro="">
      <xdr:nvCxnSpPr>
        <xdr:cNvPr id="116" name="直線コネクタ 115"/>
        <xdr:cNvCxnSpPr/>
      </xdr:nvCxnSpPr>
      <xdr:spPr bwMode="auto">
        <a:xfrm>
          <a:off x="3606800" y="6519288"/>
          <a:ext cx="698500" cy="131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251838</xdr:rowOff>
    </xdr:from>
    <xdr:to>
      <xdr:col>3</xdr:col>
      <xdr:colOff>206375</xdr:colOff>
      <xdr:row>34</xdr:row>
      <xdr:rowOff>256182</xdr:rowOff>
    </xdr:to>
    <xdr:cxnSp macro="">
      <xdr:nvCxnSpPr>
        <xdr:cNvPr id="119" name="直線コネクタ 118"/>
        <xdr:cNvCxnSpPr/>
      </xdr:nvCxnSpPr>
      <xdr:spPr bwMode="auto">
        <a:xfrm flipV="1">
          <a:off x="2908300" y="6519288"/>
          <a:ext cx="698500" cy="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190454</xdr:rowOff>
    </xdr:from>
    <xdr:to>
      <xdr:col>3</xdr:col>
      <xdr:colOff>257175</xdr:colOff>
      <xdr:row>35</xdr:row>
      <xdr:rowOff>292054</xdr:rowOff>
    </xdr:to>
    <xdr:sp macro="" textlink="">
      <xdr:nvSpPr>
        <xdr:cNvPr id="120" name="フローチャート : 判断 119"/>
        <xdr:cNvSpPr/>
      </xdr:nvSpPr>
      <xdr:spPr bwMode="auto">
        <a:xfrm>
          <a:off x="3556000" y="6800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276831</xdr:rowOff>
    </xdr:from>
    <xdr:ext cx="762000" cy="259045"/>
    <xdr:sp macro="" textlink="">
      <xdr:nvSpPr>
        <xdr:cNvPr id="121" name="テキスト ボックス 120"/>
        <xdr:cNvSpPr txBox="1"/>
      </xdr:nvSpPr>
      <xdr:spPr>
        <a:xfrm>
          <a:off x="3225800" y="688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211074</xdr:rowOff>
    </xdr:from>
    <xdr:to>
      <xdr:col>2</xdr:col>
      <xdr:colOff>692150</xdr:colOff>
      <xdr:row>35</xdr:row>
      <xdr:rowOff>312674</xdr:rowOff>
    </xdr:to>
    <xdr:sp macro="" textlink="">
      <xdr:nvSpPr>
        <xdr:cNvPr id="122" name="フローチャート : 判断 121"/>
        <xdr:cNvSpPr/>
      </xdr:nvSpPr>
      <xdr:spPr bwMode="auto">
        <a:xfrm>
          <a:off x="2857500" y="6821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297451</xdr:rowOff>
    </xdr:from>
    <xdr:ext cx="762000" cy="259045"/>
    <xdr:sp macro="" textlink="">
      <xdr:nvSpPr>
        <xdr:cNvPr id="123" name="テキスト ボックス 122"/>
        <xdr:cNvSpPr txBox="1"/>
      </xdr:nvSpPr>
      <xdr:spPr>
        <a:xfrm>
          <a:off x="2527300" y="69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26,600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210411</xdr:rowOff>
    </xdr:from>
    <xdr:to>
      <xdr:col>5</xdr:col>
      <xdr:colOff>34925</xdr:colOff>
      <xdr:row>35</xdr:row>
      <xdr:rowOff>312011</xdr:rowOff>
    </xdr:to>
    <xdr:sp macro="" textlink="">
      <xdr:nvSpPr>
        <xdr:cNvPr id="129" name="円/楕円 128"/>
        <xdr:cNvSpPr/>
      </xdr:nvSpPr>
      <xdr:spPr bwMode="auto">
        <a:xfrm>
          <a:off x="5600700" y="682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55488</xdr:rowOff>
    </xdr:from>
    <xdr:ext cx="762000" cy="259045"/>
    <xdr:sp macro="" textlink="">
      <xdr:nvSpPr>
        <xdr:cNvPr id="130" name="人口1人当たり決算額の推移該当値テキスト445"/>
        <xdr:cNvSpPr txBox="1"/>
      </xdr:nvSpPr>
      <xdr:spPr>
        <a:xfrm>
          <a:off x="5740400" y="66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96843</xdr:rowOff>
    </xdr:from>
    <xdr:to>
      <xdr:col>4</xdr:col>
      <xdr:colOff>520700</xdr:colOff>
      <xdr:row>35</xdr:row>
      <xdr:rowOff>198443</xdr:rowOff>
    </xdr:to>
    <xdr:sp macro="" textlink="">
      <xdr:nvSpPr>
        <xdr:cNvPr id="131" name="円/楕円 130"/>
        <xdr:cNvSpPr/>
      </xdr:nvSpPr>
      <xdr:spPr bwMode="auto">
        <a:xfrm>
          <a:off x="4953000" y="670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208620</xdr:rowOff>
    </xdr:from>
    <xdr:ext cx="736600" cy="259045"/>
    <xdr:sp macro="" textlink="">
      <xdr:nvSpPr>
        <xdr:cNvPr id="132" name="テキスト ボックス 131"/>
        <xdr:cNvSpPr txBox="1"/>
      </xdr:nvSpPr>
      <xdr:spPr>
        <a:xfrm>
          <a:off x="4622800" y="647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332804</xdr:rowOff>
    </xdr:from>
    <xdr:to>
      <xdr:col>3</xdr:col>
      <xdr:colOff>955675</xdr:colOff>
      <xdr:row>35</xdr:row>
      <xdr:rowOff>91504</xdr:rowOff>
    </xdr:to>
    <xdr:sp macro="" textlink="">
      <xdr:nvSpPr>
        <xdr:cNvPr id="133" name="円/楕円 132"/>
        <xdr:cNvSpPr/>
      </xdr:nvSpPr>
      <xdr:spPr bwMode="auto">
        <a:xfrm>
          <a:off x="4254500" y="660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101680</xdr:rowOff>
    </xdr:from>
    <xdr:ext cx="762000" cy="259045"/>
    <xdr:sp macro="" textlink="">
      <xdr:nvSpPr>
        <xdr:cNvPr id="134" name="テキスト ボックス 133"/>
        <xdr:cNvSpPr txBox="1"/>
      </xdr:nvSpPr>
      <xdr:spPr>
        <a:xfrm>
          <a:off x="3924300" y="636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36,275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201039</xdr:rowOff>
    </xdr:from>
    <xdr:to>
      <xdr:col>3</xdr:col>
      <xdr:colOff>257175</xdr:colOff>
      <xdr:row>34</xdr:row>
      <xdr:rowOff>302639</xdr:rowOff>
    </xdr:to>
    <xdr:sp macro="" textlink="">
      <xdr:nvSpPr>
        <xdr:cNvPr id="135" name="円/楕円 134"/>
        <xdr:cNvSpPr/>
      </xdr:nvSpPr>
      <xdr:spPr bwMode="auto">
        <a:xfrm>
          <a:off x="3556000" y="6468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312816</xdr:rowOff>
    </xdr:from>
    <xdr:ext cx="762000" cy="259045"/>
    <xdr:sp macro="" textlink="">
      <xdr:nvSpPr>
        <xdr:cNvPr id="136" name="テキスト ボックス 135"/>
        <xdr:cNvSpPr txBox="1"/>
      </xdr:nvSpPr>
      <xdr:spPr>
        <a:xfrm>
          <a:off x="3225800" y="62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205382</xdr:rowOff>
    </xdr:from>
    <xdr:to>
      <xdr:col>2</xdr:col>
      <xdr:colOff>692150</xdr:colOff>
      <xdr:row>34</xdr:row>
      <xdr:rowOff>306982</xdr:rowOff>
    </xdr:to>
    <xdr:sp macro="" textlink="">
      <xdr:nvSpPr>
        <xdr:cNvPr id="137" name="円/楕円 136"/>
        <xdr:cNvSpPr/>
      </xdr:nvSpPr>
      <xdr:spPr bwMode="auto">
        <a:xfrm>
          <a:off x="2857500" y="647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317159</xdr:rowOff>
    </xdr:from>
    <xdr:ext cx="762000" cy="259045"/>
    <xdr:sp macro="" textlink="">
      <xdr:nvSpPr>
        <xdr:cNvPr id="138" name="テキスト ボックス 137"/>
        <xdr:cNvSpPr txBox="1"/>
      </xdr:nvSpPr>
      <xdr:spPr>
        <a:xfrm>
          <a:off x="2527300" y="624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年度までの間で</a:t>
          </a:r>
          <a:r>
            <a:rPr kumimoji="1" lang="en-US" altLang="ja-JP" sz="1400">
              <a:latin typeface="ＭＳ ゴシック" pitchFamily="49" charset="-128"/>
              <a:ea typeface="ＭＳ ゴシック" pitchFamily="49" charset="-128"/>
            </a:rPr>
            <a:t>3,685</a:t>
          </a:r>
          <a:r>
            <a:rPr kumimoji="1" lang="ja-JP" altLang="en-US" sz="1400">
              <a:latin typeface="ＭＳ ゴシック" pitchFamily="49" charset="-128"/>
              <a:ea typeface="ＭＳ ゴシック" pitchFamily="49" charset="-128"/>
            </a:rPr>
            <a:t>百万円増加している。普通交付税の合併算定替の段階的削減が開始される平成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年度までに、減債基金と合わせ、標準財政規模比</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％以上の基金残高を確保したい。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後期高齢者医療特別会計で若干赤字額があるが、今後とも、収入確保と歳出抑制に努め、一般会計以外の会計にあっては、一般会計繰入金に頼らない財政運営に努める。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減少と算入公債費等の増加により、実質公債費比率の分子は減少している。しかし、今後の大型事業の実施による地方債残高の増加が見込まれることから、近い将来、実質公債費比率は増加するものと予想される。このため、交付税措置のある地方債の利用等による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減少傾向にあるが、今後の大型事業の実施等により、一般会計等に係る地方債の現在高の増加が見込まれる。このため、充当可能基金の積立や交付税措置のある地方債の活用等により、将来負担比率の抑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54043418</v>
      </c>
      <c r="BO4" s="379"/>
      <c r="BP4" s="379"/>
      <c r="BQ4" s="379"/>
      <c r="BR4" s="379"/>
      <c r="BS4" s="379"/>
      <c r="BT4" s="379"/>
      <c r="BU4" s="380"/>
      <c r="BV4" s="378">
        <v>55372723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4.5</v>
      </c>
      <c r="CU4" s="554"/>
      <c r="CV4" s="554"/>
      <c r="CW4" s="554"/>
      <c r="CX4" s="554"/>
      <c r="CY4" s="554"/>
      <c r="CZ4" s="554"/>
      <c r="DA4" s="555"/>
      <c r="DB4" s="553">
        <v>5.2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52475100</v>
      </c>
      <c r="BO5" s="384"/>
      <c r="BP5" s="384"/>
      <c r="BQ5" s="384"/>
      <c r="BR5" s="384"/>
      <c r="BS5" s="384"/>
      <c r="BT5" s="384"/>
      <c r="BU5" s="385"/>
      <c r="BV5" s="383">
        <v>53344225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v>
      </c>
      <c r="CU5" s="354"/>
      <c r="CV5" s="354"/>
      <c r="CW5" s="354"/>
      <c r="CX5" s="354"/>
      <c r="CY5" s="354"/>
      <c r="CZ5" s="354"/>
      <c r="DA5" s="355"/>
      <c r="DB5" s="353">
        <v>86.4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1568318</v>
      </c>
      <c r="BO6" s="384"/>
      <c r="BP6" s="384"/>
      <c r="BQ6" s="384"/>
      <c r="BR6" s="384"/>
      <c r="BS6" s="384"/>
      <c r="BT6" s="384"/>
      <c r="BU6" s="385"/>
      <c r="BV6" s="383">
        <v>2028498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92.6</v>
      </c>
      <c r="CU6" s="528"/>
      <c r="CV6" s="528"/>
      <c r="CW6" s="528"/>
      <c r="CX6" s="528"/>
      <c r="CY6" s="528"/>
      <c r="CZ6" s="528"/>
      <c r="DA6" s="529"/>
      <c r="DB6" s="527">
        <v>92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96234</v>
      </c>
      <c r="BO7" s="384"/>
      <c r="BP7" s="384"/>
      <c r="BQ7" s="384"/>
      <c r="BR7" s="384"/>
      <c r="BS7" s="384"/>
      <c r="BT7" s="384"/>
      <c r="BU7" s="385"/>
      <c r="BV7" s="383">
        <v>342670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32573921</v>
      </c>
      <c r="CU7" s="384"/>
      <c r="CV7" s="384"/>
      <c r="CW7" s="384"/>
      <c r="CX7" s="384"/>
      <c r="CY7" s="384"/>
      <c r="CZ7" s="384"/>
      <c r="DA7" s="385"/>
      <c r="DB7" s="383">
        <v>32449464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1472084</v>
      </c>
      <c r="BO8" s="384"/>
      <c r="BP8" s="384"/>
      <c r="BQ8" s="384"/>
      <c r="BR8" s="384"/>
      <c r="BS8" s="384"/>
      <c r="BT8" s="384"/>
      <c r="BU8" s="385"/>
      <c r="BV8" s="383">
        <v>1685828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0.33</v>
      </c>
      <c r="CU8" s="491"/>
      <c r="CV8" s="491"/>
      <c r="CW8" s="491"/>
      <c r="CX8" s="491"/>
      <c r="CY8" s="491"/>
      <c r="CZ8" s="491"/>
      <c r="DA8" s="492"/>
      <c r="DB8" s="490">
        <v>0.33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98367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-213744</v>
      </c>
      <c r="BO9" s="384"/>
      <c r="BP9" s="384"/>
      <c r="BQ9" s="384"/>
      <c r="BR9" s="384"/>
      <c r="BS9" s="384"/>
      <c r="BT9" s="384"/>
      <c r="BU9" s="385"/>
      <c r="BV9" s="383">
        <v>-293081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17.2</v>
      </c>
      <c r="CU9" s="354"/>
      <c r="CV9" s="354"/>
      <c r="CW9" s="354"/>
      <c r="CX9" s="354"/>
      <c r="CY9" s="354"/>
      <c r="CZ9" s="354"/>
      <c r="DA9" s="355"/>
      <c r="DB9" s="353">
        <v>17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103652</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778771</v>
      </c>
      <c r="BO10" s="384"/>
      <c r="BP10" s="384"/>
      <c r="BQ10" s="384"/>
      <c r="BR10" s="384"/>
      <c r="BS10" s="384"/>
      <c r="BT10" s="384"/>
      <c r="BU10" s="385"/>
      <c r="BV10" s="383">
        <v>1176015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97342</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97004</v>
      </c>
      <c r="S13" s="483"/>
      <c r="T13" s="483"/>
      <c r="U13" s="483"/>
      <c r="V13" s="484"/>
      <c r="W13" s="470" t="s">
        <v>125</v>
      </c>
      <c r="X13" s="396"/>
      <c r="Y13" s="396"/>
      <c r="Z13" s="396"/>
      <c r="AA13" s="396"/>
      <c r="AB13" s="397"/>
      <c r="AC13" s="359">
        <v>7939</v>
      </c>
      <c r="AD13" s="360"/>
      <c r="AE13" s="360"/>
      <c r="AF13" s="360"/>
      <c r="AG13" s="361"/>
      <c r="AH13" s="359">
        <v>9286</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565027</v>
      </c>
      <c r="BO13" s="384"/>
      <c r="BP13" s="384"/>
      <c r="BQ13" s="384"/>
      <c r="BR13" s="384"/>
      <c r="BS13" s="384"/>
      <c r="BT13" s="384"/>
      <c r="BU13" s="385"/>
      <c r="BV13" s="383">
        <v>882934</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11.1</v>
      </c>
      <c r="CU13" s="354"/>
      <c r="CV13" s="354"/>
      <c r="CW13" s="354"/>
      <c r="CX13" s="354"/>
      <c r="CY13" s="354"/>
      <c r="CZ13" s="354"/>
      <c r="DA13" s="355"/>
      <c r="DB13" s="353">
        <v>12.8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97994</v>
      </c>
      <c r="S14" s="483"/>
      <c r="T14" s="483"/>
      <c r="U14" s="483"/>
      <c r="V14" s="484"/>
      <c r="W14" s="485"/>
      <c r="X14" s="399"/>
      <c r="Y14" s="399"/>
      <c r="Z14" s="399"/>
      <c r="AA14" s="399"/>
      <c r="AB14" s="400"/>
      <c r="AC14" s="475">
        <v>16.8</v>
      </c>
      <c r="AD14" s="476"/>
      <c r="AE14" s="476"/>
      <c r="AF14" s="476"/>
      <c r="AG14" s="477"/>
      <c r="AH14" s="475">
        <v>17.7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51.8</v>
      </c>
      <c r="CU14" s="454"/>
      <c r="CV14" s="454"/>
      <c r="CW14" s="454"/>
      <c r="CX14" s="454"/>
      <c r="CY14" s="454"/>
      <c r="CZ14" s="454"/>
      <c r="DA14" s="455"/>
      <c r="DB14" s="486">
        <v>70.2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97677</v>
      </c>
      <c r="S15" s="483"/>
      <c r="T15" s="483"/>
      <c r="U15" s="483"/>
      <c r="V15" s="484"/>
      <c r="W15" s="470" t="s">
        <v>132</v>
      </c>
      <c r="X15" s="396"/>
      <c r="Y15" s="396"/>
      <c r="Z15" s="396"/>
      <c r="AA15" s="396"/>
      <c r="AB15" s="397"/>
      <c r="AC15" s="359">
        <v>12282</v>
      </c>
      <c r="AD15" s="360"/>
      <c r="AE15" s="360"/>
      <c r="AF15" s="360"/>
      <c r="AG15" s="361"/>
      <c r="AH15" s="359">
        <v>14330</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7977566</v>
      </c>
      <c r="BO15" s="379"/>
      <c r="BP15" s="379"/>
      <c r="BQ15" s="379"/>
      <c r="BR15" s="379"/>
      <c r="BS15" s="379"/>
      <c r="BT15" s="379"/>
      <c r="BU15" s="380"/>
      <c r="BV15" s="378">
        <v>7747083</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25.9</v>
      </c>
      <c r="AD16" s="476"/>
      <c r="AE16" s="476"/>
      <c r="AF16" s="476"/>
      <c r="AG16" s="477"/>
      <c r="AH16" s="475">
        <v>27.4</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23547132</v>
      </c>
      <c r="BO16" s="384"/>
      <c r="BP16" s="384"/>
      <c r="BQ16" s="384"/>
      <c r="BR16" s="384"/>
      <c r="BS16" s="384"/>
      <c r="BT16" s="384"/>
      <c r="BU16" s="385"/>
      <c r="BV16" s="383">
        <v>23586027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27145</v>
      </c>
      <c r="AD17" s="360"/>
      <c r="AE17" s="360"/>
      <c r="AF17" s="360"/>
      <c r="AG17" s="361"/>
      <c r="AH17" s="359">
        <v>28625</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10228996</v>
      </c>
      <c r="BO17" s="384"/>
      <c r="BP17" s="384"/>
      <c r="BQ17" s="384"/>
      <c r="BR17" s="384"/>
      <c r="BS17" s="384"/>
      <c r="BT17" s="384"/>
      <c r="BU17" s="385"/>
      <c r="BV17" s="383">
        <v>9891907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693.04</v>
      </c>
      <c r="M18" s="446"/>
      <c r="N18" s="446"/>
      <c r="O18" s="446"/>
      <c r="P18" s="446"/>
      <c r="Q18" s="446"/>
      <c r="R18" s="447"/>
      <c r="S18" s="447"/>
      <c r="T18" s="447"/>
      <c r="U18" s="447"/>
      <c r="V18" s="448"/>
      <c r="W18" s="462"/>
      <c r="X18" s="463"/>
      <c r="Y18" s="463"/>
      <c r="Z18" s="463"/>
      <c r="AA18" s="463"/>
      <c r="AB18" s="471"/>
      <c r="AC18" s="347">
        <v>57.3</v>
      </c>
      <c r="AD18" s="348"/>
      <c r="AE18" s="348"/>
      <c r="AF18" s="348"/>
      <c r="AG18" s="449"/>
      <c r="AH18" s="347">
        <v>54.7</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28450101</v>
      </c>
      <c r="BO18" s="384"/>
      <c r="BP18" s="384"/>
      <c r="BQ18" s="384"/>
      <c r="BR18" s="384"/>
      <c r="BS18" s="384"/>
      <c r="BT18" s="384"/>
      <c r="BU18" s="385"/>
      <c r="BV18" s="383">
        <v>28447174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142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37368078</v>
      </c>
      <c r="BO19" s="384"/>
      <c r="BP19" s="384"/>
      <c r="BQ19" s="384"/>
      <c r="BR19" s="384"/>
      <c r="BS19" s="384"/>
      <c r="BT19" s="384"/>
      <c r="BU19" s="385"/>
      <c r="BV19" s="383">
        <v>37808689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31807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63068724</v>
      </c>
      <c r="BO23" s="384"/>
      <c r="BP23" s="384"/>
      <c r="BQ23" s="384"/>
      <c r="BR23" s="384"/>
      <c r="BS23" s="384"/>
      <c r="BT23" s="384"/>
      <c r="BU23" s="385"/>
      <c r="BV23" s="383">
        <v>63298109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8200</v>
      </c>
      <c r="R24" s="360"/>
      <c r="S24" s="360"/>
      <c r="T24" s="360"/>
      <c r="U24" s="360"/>
      <c r="V24" s="361"/>
      <c r="W24" s="425"/>
      <c r="X24" s="416"/>
      <c r="Y24" s="417"/>
      <c r="Z24" s="356" t="s">
        <v>155</v>
      </c>
      <c r="AA24" s="357"/>
      <c r="AB24" s="357"/>
      <c r="AC24" s="357"/>
      <c r="AD24" s="357"/>
      <c r="AE24" s="357"/>
      <c r="AF24" s="357"/>
      <c r="AG24" s="358"/>
      <c r="AH24" s="359">
        <v>1084</v>
      </c>
      <c r="AI24" s="360"/>
      <c r="AJ24" s="360"/>
      <c r="AK24" s="360"/>
      <c r="AL24" s="361"/>
      <c r="AM24" s="359">
        <v>3427608</v>
      </c>
      <c r="AN24" s="360"/>
      <c r="AO24" s="360"/>
      <c r="AP24" s="360"/>
      <c r="AQ24" s="360"/>
      <c r="AR24" s="361"/>
      <c r="AS24" s="359">
        <v>3162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38176947</v>
      </c>
      <c r="BO24" s="384"/>
      <c r="BP24" s="384"/>
      <c r="BQ24" s="384"/>
      <c r="BR24" s="384"/>
      <c r="BS24" s="384"/>
      <c r="BT24" s="384"/>
      <c r="BU24" s="385"/>
      <c r="BV24" s="383">
        <v>38671408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6580</v>
      </c>
      <c r="R25" s="360"/>
      <c r="S25" s="360"/>
      <c r="T25" s="360"/>
      <c r="U25" s="360"/>
      <c r="V25" s="361"/>
      <c r="W25" s="425"/>
      <c r="X25" s="416"/>
      <c r="Y25" s="417"/>
      <c r="Z25" s="356" t="s">
        <v>158</v>
      </c>
      <c r="AA25" s="357"/>
      <c r="AB25" s="357"/>
      <c r="AC25" s="357"/>
      <c r="AD25" s="357"/>
      <c r="AE25" s="357"/>
      <c r="AF25" s="357"/>
      <c r="AG25" s="358"/>
      <c r="AH25" s="359">
        <v>173</v>
      </c>
      <c r="AI25" s="360"/>
      <c r="AJ25" s="360"/>
      <c r="AK25" s="360"/>
      <c r="AL25" s="361"/>
      <c r="AM25" s="359">
        <v>453606</v>
      </c>
      <c r="AN25" s="360"/>
      <c r="AO25" s="360"/>
      <c r="AP25" s="360"/>
      <c r="AQ25" s="360"/>
      <c r="AR25" s="361"/>
      <c r="AS25" s="359">
        <v>2622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19855001</v>
      </c>
      <c r="BO25" s="379"/>
      <c r="BP25" s="379"/>
      <c r="BQ25" s="379"/>
      <c r="BR25" s="379"/>
      <c r="BS25" s="379"/>
      <c r="BT25" s="379"/>
      <c r="BU25" s="380"/>
      <c r="BV25" s="378">
        <v>1913033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5660</v>
      </c>
      <c r="R26" s="360"/>
      <c r="S26" s="360"/>
      <c r="T26" s="360"/>
      <c r="U26" s="360"/>
      <c r="V26" s="361"/>
      <c r="W26" s="425"/>
      <c r="X26" s="416"/>
      <c r="Y26" s="417"/>
      <c r="Z26" s="356" t="s">
        <v>161</v>
      </c>
      <c r="AA26" s="436"/>
      <c r="AB26" s="436"/>
      <c r="AC26" s="436"/>
      <c r="AD26" s="436"/>
      <c r="AE26" s="436"/>
      <c r="AF26" s="436"/>
      <c r="AG26" s="437"/>
      <c r="AH26" s="359">
        <v>105</v>
      </c>
      <c r="AI26" s="360"/>
      <c r="AJ26" s="360"/>
      <c r="AK26" s="360"/>
      <c r="AL26" s="361"/>
      <c r="AM26" s="359">
        <v>317730</v>
      </c>
      <c r="AN26" s="360"/>
      <c r="AO26" s="360"/>
      <c r="AP26" s="360"/>
      <c r="AQ26" s="360"/>
      <c r="AR26" s="361"/>
      <c r="AS26" s="359">
        <v>3026</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4560</v>
      </c>
      <c r="R27" s="360"/>
      <c r="S27" s="360"/>
      <c r="T27" s="360"/>
      <c r="U27" s="360"/>
      <c r="V27" s="361"/>
      <c r="W27" s="425"/>
      <c r="X27" s="416"/>
      <c r="Y27" s="417"/>
      <c r="Z27" s="356" t="s">
        <v>164</v>
      </c>
      <c r="AA27" s="357"/>
      <c r="AB27" s="357"/>
      <c r="AC27" s="357"/>
      <c r="AD27" s="357"/>
      <c r="AE27" s="357"/>
      <c r="AF27" s="357"/>
      <c r="AG27" s="358"/>
      <c r="AH27" s="359">
        <v>7</v>
      </c>
      <c r="AI27" s="360"/>
      <c r="AJ27" s="360"/>
      <c r="AK27" s="360"/>
      <c r="AL27" s="361"/>
      <c r="AM27" s="359">
        <v>28007</v>
      </c>
      <c r="AN27" s="360"/>
      <c r="AO27" s="360"/>
      <c r="AP27" s="360"/>
      <c r="AQ27" s="360"/>
      <c r="AR27" s="361"/>
      <c r="AS27" s="359">
        <v>4001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4110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8024423</v>
      </c>
      <c r="BO28" s="379"/>
      <c r="BP28" s="379"/>
      <c r="BQ28" s="379"/>
      <c r="BR28" s="379"/>
      <c r="BS28" s="379"/>
      <c r="BT28" s="379"/>
      <c r="BU28" s="380"/>
      <c r="BV28" s="378">
        <v>7245652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26</v>
      </c>
      <c r="M29" s="360"/>
      <c r="N29" s="360"/>
      <c r="O29" s="360"/>
      <c r="P29" s="361"/>
      <c r="Q29" s="359">
        <v>3840</v>
      </c>
      <c r="R29" s="360"/>
      <c r="S29" s="360"/>
      <c r="T29" s="360"/>
      <c r="U29" s="360"/>
      <c r="V29" s="361"/>
      <c r="W29" s="425"/>
      <c r="X29" s="416"/>
      <c r="Y29" s="417"/>
      <c r="Z29" s="356" t="s">
        <v>171</v>
      </c>
      <c r="AA29" s="357"/>
      <c r="AB29" s="357"/>
      <c r="AC29" s="357"/>
      <c r="AD29" s="357"/>
      <c r="AE29" s="357"/>
      <c r="AF29" s="357"/>
      <c r="AG29" s="358"/>
      <c r="AH29" s="359">
        <v>1091</v>
      </c>
      <c r="AI29" s="360"/>
      <c r="AJ29" s="360"/>
      <c r="AK29" s="360"/>
      <c r="AL29" s="361"/>
      <c r="AM29" s="359">
        <v>3455615</v>
      </c>
      <c r="AN29" s="360"/>
      <c r="AO29" s="360"/>
      <c r="AP29" s="360"/>
      <c r="AQ29" s="360"/>
      <c r="AR29" s="361"/>
      <c r="AS29" s="359">
        <v>3167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2525573</v>
      </c>
      <c r="BO29" s="384"/>
      <c r="BP29" s="384"/>
      <c r="BQ29" s="384"/>
      <c r="BR29" s="384"/>
      <c r="BS29" s="384"/>
      <c r="BT29" s="384"/>
      <c r="BU29" s="385"/>
      <c r="BV29" s="383">
        <v>1777441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4842647</v>
      </c>
      <c r="BO30" s="387"/>
      <c r="BP30" s="387"/>
      <c r="BQ30" s="387"/>
      <c r="BR30" s="387"/>
      <c r="BS30" s="387"/>
      <c r="BT30" s="387"/>
      <c r="BU30" s="388"/>
      <c r="BV30" s="386">
        <v>4436903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IF('各会計、関係団体の財政状況及び健全化判断比率'!B35="","",'各会計、関係団体の財政状況及び健全化判断比率'!B35)</f>
        <v>横手市病院事業会計</v>
      </c>
      <c r="AP34" s="342"/>
      <c r="AQ34" s="342"/>
      <c r="AR34" s="342"/>
      <c r="AS34" s="342"/>
      <c r="AT34" s="342"/>
      <c r="AU34" s="342"/>
      <c r="AV34" s="342"/>
      <c r="AW34" s="342"/>
      <c r="AX34" s="342"/>
      <c r="AY34" s="342"/>
      <c r="AZ34" s="342"/>
      <c r="BA34" s="342"/>
      <c r="BB34" s="342"/>
      <c r="BC34" s="342"/>
      <c r="BD34" s="165"/>
      <c r="BE34" s="343">
        <f>IF(BG34="","",MAX(C34:D43,U34:V43,AM34:AN43)+1)</f>
        <v>14</v>
      </c>
      <c r="BF34" s="343"/>
      <c r="BG34" s="342" t="str">
        <f>IF('各会計、関係団体の財政状況及び健全化判断比率'!B38="","",'各会計、関係団体の財政状況及び健全化判断比率'!B38)</f>
        <v>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横手殖林社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障害者支援施設特別会計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IF('各会計、関係団体の財政状況及び健全化判断比率'!B36="","",'各会計、関係団体の財政状況及び健全化判断比率'!B36)</f>
        <v>横手市水道事業会計</v>
      </c>
      <c r="AP35" s="342"/>
      <c r="AQ35" s="342"/>
      <c r="AR35" s="342"/>
      <c r="AS35" s="342"/>
      <c r="AT35" s="342"/>
      <c r="AU35" s="342"/>
      <c r="AV35" s="342"/>
      <c r="AW35" s="342"/>
      <c r="AX35" s="342"/>
      <c r="AY35" s="342"/>
      <c r="AZ35" s="342"/>
      <c r="BA35" s="342"/>
      <c r="BB35" s="342"/>
      <c r="BC35" s="342"/>
      <c r="BD35" s="165"/>
      <c r="BE35" s="343">
        <f t="shared" ref="BE35:BE43" si="1">IF(BG35="","",BE34+1)</f>
        <v>15</v>
      </c>
      <c r="BF35" s="343"/>
      <c r="BG35" s="342" t="str">
        <f>IF('各会計、関係団体の財政状況及び健全化判断比率'!B39="","",'各会計、関係団体の財政状況及び健全化判断比率'!B39)</f>
        <v>浄化槽市町村整備推進事業特別会計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秋田県市町村総合事務組合（交通災害共済事業等特別会計）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増田町物産流通センター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IF('各会計、関係団体の財政状況及び健全化判断比率'!B37="","",'各会計、関係団体の財政状況及び健全化判断比率'!B37)</f>
        <v>横手市下水道事業会計</v>
      </c>
      <c r="AP36" s="342"/>
      <c r="AQ36" s="342"/>
      <c r="AR36" s="342"/>
      <c r="AS36" s="342"/>
      <c r="AT36" s="342"/>
      <c r="AU36" s="342"/>
      <c r="AV36" s="342"/>
      <c r="AW36" s="342"/>
      <c r="AX36" s="342"/>
      <c r="AY36" s="342"/>
      <c r="AZ36" s="342"/>
      <c r="BA36" s="342"/>
      <c r="BB36" s="342"/>
      <c r="BC36" s="342"/>
      <c r="BD36" s="165"/>
      <c r="BE36" s="343">
        <f t="shared" si="1"/>
        <v>16</v>
      </c>
      <c r="BF36" s="343"/>
      <c r="BG36" s="342" t="str">
        <f>IF('各会計、関係団体の財政状況及び健全化判断比率'!B40="","",'各会計、関係団体の財政状況及び健全化判断比率'!B40)</f>
        <v>市営温泉施設特別会計</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秋田県市町村会館管理組合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天下森振興公社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20</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山内観光振興公社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特別養護老人ホーム特別会計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21</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ウッディさんない</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9</v>
      </c>
      <c r="V39" s="343"/>
      <c r="W39" s="342" t="str">
        <f>IF('各会計、関係団体の財政状況及び健全化判断比率'!B33="","",'各会計、関係団体の財政状況及び健全化判断比率'!B33)</f>
        <v>介護老人保健施設特別会計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大雄振興公社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f t="shared" si="4"/>
        <v>10</v>
      </c>
      <c r="V40" s="343"/>
      <c r="W40" s="342" t="str">
        <f>IF('各会計、関係団体の財政状況及び健全化判断比率'!B34="","",'各会計、関係団体の財政状況及び健全化判断比率'!B34)</f>
        <v>指定通所介護事業特別会計</v>
      </c>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8531219</v>
      </c>
      <c r="S5" s="637"/>
      <c r="T5" s="637"/>
      <c r="U5" s="637"/>
      <c r="V5" s="637"/>
      <c r="W5" s="637"/>
      <c r="X5" s="637"/>
      <c r="Y5" s="684"/>
      <c r="Z5" s="697">
        <v>15.8</v>
      </c>
      <c r="AA5" s="697"/>
      <c r="AB5" s="697"/>
      <c r="AC5" s="697"/>
      <c r="AD5" s="698">
        <v>8531010</v>
      </c>
      <c r="AE5" s="698"/>
      <c r="AF5" s="698"/>
      <c r="AG5" s="698"/>
      <c r="AH5" s="698"/>
      <c r="AI5" s="698"/>
      <c r="AJ5" s="698"/>
      <c r="AK5" s="698"/>
      <c r="AL5" s="685">
        <v>27.8</v>
      </c>
      <c r="AM5" s="654"/>
      <c r="AN5" s="654"/>
      <c r="AO5" s="686"/>
      <c r="AP5" s="673" t="s">
        <v>209</v>
      </c>
      <c r="AQ5" s="674"/>
      <c r="AR5" s="674"/>
      <c r="AS5" s="674"/>
      <c r="AT5" s="674"/>
      <c r="AU5" s="674"/>
      <c r="AV5" s="674"/>
      <c r="AW5" s="674"/>
      <c r="AX5" s="674"/>
      <c r="AY5" s="674"/>
      <c r="AZ5" s="674"/>
      <c r="BA5" s="674"/>
      <c r="BB5" s="674"/>
      <c r="BC5" s="674"/>
      <c r="BD5" s="674"/>
      <c r="BE5" s="674"/>
      <c r="BF5" s="675"/>
      <c r="BG5" s="586">
        <v>8452756</v>
      </c>
      <c r="BH5" s="587"/>
      <c r="BI5" s="587"/>
      <c r="BJ5" s="587"/>
      <c r="BK5" s="587"/>
      <c r="BL5" s="587"/>
      <c r="BM5" s="587"/>
      <c r="BN5" s="588"/>
      <c r="BO5" s="639">
        <v>99.1</v>
      </c>
      <c r="BP5" s="639"/>
      <c r="BQ5" s="639"/>
      <c r="BR5" s="639"/>
      <c r="BS5" s="640">
        <v>106244</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570559</v>
      </c>
      <c r="S6" s="587"/>
      <c r="T6" s="587"/>
      <c r="U6" s="587"/>
      <c r="V6" s="587"/>
      <c r="W6" s="587"/>
      <c r="X6" s="587"/>
      <c r="Y6" s="588"/>
      <c r="Z6" s="639">
        <v>1.1000000000000001</v>
      </c>
      <c r="AA6" s="639"/>
      <c r="AB6" s="639"/>
      <c r="AC6" s="639"/>
      <c r="AD6" s="640">
        <v>570559</v>
      </c>
      <c r="AE6" s="640"/>
      <c r="AF6" s="640"/>
      <c r="AG6" s="640"/>
      <c r="AH6" s="640"/>
      <c r="AI6" s="640"/>
      <c r="AJ6" s="640"/>
      <c r="AK6" s="640"/>
      <c r="AL6" s="609">
        <v>1.9</v>
      </c>
      <c r="AM6" s="641"/>
      <c r="AN6" s="641"/>
      <c r="AO6" s="642"/>
      <c r="AP6" s="583" t="s">
        <v>214</v>
      </c>
      <c r="AQ6" s="584"/>
      <c r="AR6" s="584"/>
      <c r="AS6" s="584"/>
      <c r="AT6" s="584"/>
      <c r="AU6" s="584"/>
      <c r="AV6" s="584"/>
      <c r="AW6" s="584"/>
      <c r="AX6" s="584"/>
      <c r="AY6" s="584"/>
      <c r="AZ6" s="584"/>
      <c r="BA6" s="584"/>
      <c r="BB6" s="584"/>
      <c r="BC6" s="584"/>
      <c r="BD6" s="584"/>
      <c r="BE6" s="584"/>
      <c r="BF6" s="585"/>
      <c r="BG6" s="586">
        <v>8452756</v>
      </c>
      <c r="BH6" s="587"/>
      <c r="BI6" s="587"/>
      <c r="BJ6" s="587"/>
      <c r="BK6" s="587"/>
      <c r="BL6" s="587"/>
      <c r="BM6" s="587"/>
      <c r="BN6" s="588"/>
      <c r="BO6" s="639">
        <v>99.1</v>
      </c>
      <c r="BP6" s="639"/>
      <c r="BQ6" s="639"/>
      <c r="BR6" s="639"/>
      <c r="BS6" s="640">
        <v>106244</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307565</v>
      </c>
      <c r="CS6" s="587"/>
      <c r="CT6" s="587"/>
      <c r="CU6" s="587"/>
      <c r="CV6" s="587"/>
      <c r="CW6" s="587"/>
      <c r="CX6" s="587"/>
      <c r="CY6" s="588"/>
      <c r="CZ6" s="639">
        <v>0.6</v>
      </c>
      <c r="DA6" s="639"/>
      <c r="DB6" s="639"/>
      <c r="DC6" s="639"/>
      <c r="DD6" s="592" t="s">
        <v>216</v>
      </c>
      <c r="DE6" s="587"/>
      <c r="DF6" s="587"/>
      <c r="DG6" s="587"/>
      <c r="DH6" s="587"/>
      <c r="DI6" s="587"/>
      <c r="DJ6" s="587"/>
      <c r="DK6" s="587"/>
      <c r="DL6" s="587"/>
      <c r="DM6" s="587"/>
      <c r="DN6" s="587"/>
      <c r="DO6" s="587"/>
      <c r="DP6" s="588"/>
      <c r="DQ6" s="592">
        <v>307565</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18522</v>
      </c>
      <c r="S7" s="587"/>
      <c r="T7" s="587"/>
      <c r="U7" s="587"/>
      <c r="V7" s="587"/>
      <c r="W7" s="587"/>
      <c r="X7" s="587"/>
      <c r="Y7" s="588"/>
      <c r="Z7" s="639">
        <v>0</v>
      </c>
      <c r="AA7" s="639"/>
      <c r="AB7" s="639"/>
      <c r="AC7" s="639"/>
      <c r="AD7" s="640">
        <v>18522</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3585110</v>
      </c>
      <c r="BH7" s="587"/>
      <c r="BI7" s="587"/>
      <c r="BJ7" s="587"/>
      <c r="BK7" s="587"/>
      <c r="BL7" s="587"/>
      <c r="BM7" s="587"/>
      <c r="BN7" s="588"/>
      <c r="BO7" s="639">
        <v>42</v>
      </c>
      <c r="BP7" s="639"/>
      <c r="BQ7" s="639"/>
      <c r="BR7" s="639"/>
      <c r="BS7" s="640">
        <v>106244</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7872096</v>
      </c>
      <c r="CS7" s="587"/>
      <c r="CT7" s="587"/>
      <c r="CU7" s="587"/>
      <c r="CV7" s="587"/>
      <c r="CW7" s="587"/>
      <c r="CX7" s="587"/>
      <c r="CY7" s="588"/>
      <c r="CZ7" s="639">
        <v>15</v>
      </c>
      <c r="DA7" s="639"/>
      <c r="DB7" s="639"/>
      <c r="DC7" s="639"/>
      <c r="DD7" s="592">
        <v>737527</v>
      </c>
      <c r="DE7" s="587"/>
      <c r="DF7" s="587"/>
      <c r="DG7" s="587"/>
      <c r="DH7" s="587"/>
      <c r="DI7" s="587"/>
      <c r="DJ7" s="587"/>
      <c r="DK7" s="587"/>
      <c r="DL7" s="587"/>
      <c r="DM7" s="587"/>
      <c r="DN7" s="587"/>
      <c r="DO7" s="587"/>
      <c r="DP7" s="588"/>
      <c r="DQ7" s="592">
        <v>6412365</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20413</v>
      </c>
      <c r="S8" s="587"/>
      <c r="T8" s="587"/>
      <c r="U8" s="587"/>
      <c r="V8" s="587"/>
      <c r="W8" s="587"/>
      <c r="X8" s="587"/>
      <c r="Y8" s="588"/>
      <c r="Z8" s="639">
        <v>0</v>
      </c>
      <c r="AA8" s="639"/>
      <c r="AB8" s="639"/>
      <c r="AC8" s="639"/>
      <c r="AD8" s="640">
        <v>20413</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127594</v>
      </c>
      <c r="BH8" s="587"/>
      <c r="BI8" s="587"/>
      <c r="BJ8" s="587"/>
      <c r="BK8" s="587"/>
      <c r="BL8" s="587"/>
      <c r="BM8" s="587"/>
      <c r="BN8" s="588"/>
      <c r="BO8" s="639">
        <v>1.5</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14999899</v>
      </c>
      <c r="CS8" s="587"/>
      <c r="CT8" s="587"/>
      <c r="CU8" s="587"/>
      <c r="CV8" s="587"/>
      <c r="CW8" s="587"/>
      <c r="CX8" s="587"/>
      <c r="CY8" s="588"/>
      <c r="CZ8" s="639">
        <v>28.6</v>
      </c>
      <c r="DA8" s="639"/>
      <c r="DB8" s="639"/>
      <c r="DC8" s="639"/>
      <c r="DD8" s="592">
        <v>239067</v>
      </c>
      <c r="DE8" s="587"/>
      <c r="DF8" s="587"/>
      <c r="DG8" s="587"/>
      <c r="DH8" s="587"/>
      <c r="DI8" s="587"/>
      <c r="DJ8" s="587"/>
      <c r="DK8" s="587"/>
      <c r="DL8" s="587"/>
      <c r="DM8" s="587"/>
      <c r="DN8" s="587"/>
      <c r="DO8" s="587"/>
      <c r="DP8" s="588"/>
      <c r="DQ8" s="592">
        <v>8179537</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22739</v>
      </c>
      <c r="S9" s="587"/>
      <c r="T9" s="587"/>
      <c r="U9" s="587"/>
      <c r="V9" s="587"/>
      <c r="W9" s="587"/>
      <c r="X9" s="587"/>
      <c r="Y9" s="588"/>
      <c r="Z9" s="639">
        <v>0</v>
      </c>
      <c r="AA9" s="639"/>
      <c r="AB9" s="639"/>
      <c r="AC9" s="639"/>
      <c r="AD9" s="640">
        <v>22739</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2808867</v>
      </c>
      <c r="BH9" s="587"/>
      <c r="BI9" s="587"/>
      <c r="BJ9" s="587"/>
      <c r="BK9" s="587"/>
      <c r="BL9" s="587"/>
      <c r="BM9" s="587"/>
      <c r="BN9" s="588"/>
      <c r="BO9" s="639">
        <v>32.9</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3763904</v>
      </c>
      <c r="CS9" s="587"/>
      <c r="CT9" s="587"/>
      <c r="CU9" s="587"/>
      <c r="CV9" s="587"/>
      <c r="CW9" s="587"/>
      <c r="CX9" s="587"/>
      <c r="CY9" s="588"/>
      <c r="CZ9" s="639">
        <v>7.2</v>
      </c>
      <c r="DA9" s="639"/>
      <c r="DB9" s="639"/>
      <c r="DC9" s="639"/>
      <c r="DD9" s="592">
        <v>734335</v>
      </c>
      <c r="DE9" s="587"/>
      <c r="DF9" s="587"/>
      <c r="DG9" s="587"/>
      <c r="DH9" s="587"/>
      <c r="DI9" s="587"/>
      <c r="DJ9" s="587"/>
      <c r="DK9" s="587"/>
      <c r="DL9" s="587"/>
      <c r="DM9" s="587"/>
      <c r="DN9" s="587"/>
      <c r="DO9" s="587"/>
      <c r="DP9" s="588"/>
      <c r="DQ9" s="592">
        <v>2959681</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932499</v>
      </c>
      <c r="S10" s="587"/>
      <c r="T10" s="587"/>
      <c r="U10" s="587"/>
      <c r="V10" s="587"/>
      <c r="W10" s="587"/>
      <c r="X10" s="587"/>
      <c r="Y10" s="588"/>
      <c r="Z10" s="639">
        <v>1.7</v>
      </c>
      <c r="AA10" s="639"/>
      <c r="AB10" s="639"/>
      <c r="AC10" s="639"/>
      <c r="AD10" s="640">
        <v>932499</v>
      </c>
      <c r="AE10" s="640"/>
      <c r="AF10" s="640"/>
      <c r="AG10" s="640"/>
      <c r="AH10" s="640"/>
      <c r="AI10" s="640"/>
      <c r="AJ10" s="640"/>
      <c r="AK10" s="640"/>
      <c r="AL10" s="609">
        <v>3</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261611</v>
      </c>
      <c r="BH10" s="587"/>
      <c r="BI10" s="587"/>
      <c r="BJ10" s="587"/>
      <c r="BK10" s="587"/>
      <c r="BL10" s="587"/>
      <c r="BM10" s="587"/>
      <c r="BN10" s="588"/>
      <c r="BO10" s="639">
        <v>3.1</v>
      </c>
      <c r="BP10" s="639"/>
      <c r="BQ10" s="639"/>
      <c r="BR10" s="639"/>
      <c r="BS10" s="592">
        <v>43095</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514339</v>
      </c>
      <c r="CS10" s="587"/>
      <c r="CT10" s="587"/>
      <c r="CU10" s="587"/>
      <c r="CV10" s="587"/>
      <c r="CW10" s="587"/>
      <c r="CX10" s="587"/>
      <c r="CY10" s="588"/>
      <c r="CZ10" s="639">
        <v>1</v>
      </c>
      <c r="DA10" s="639"/>
      <c r="DB10" s="639"/>
      <c r="DC10" s="639"/>
      <c r="DD10" s="592">
        <v>11592</v>
      </c>
      <c r="DE10" s="587"/>
      <c r="DF10" s="587"/>
      <c r="DG10" s="587"/>
      <c r="DH10" s="587"/>
      <c r="DI10" s="587"/>
      <c r="DJ10" s="587"/>
      <c r="DK10" s="587"/>
      <c r="DL10" s="587"/>
      <c r="DM10" s="587"/>
      <c r="DN10" s="587"/>
      <c r="DO10" s="587"/>
      <c r="DP10" s="588"/>
      <c r="DQ10" s="592">
        <v>365335</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7139</v>
      </c>
      <c r="S11" s="587"/>
      <c r="T11" s="587"/>
      <c r="U11" s="587"/>
      <c r="V11" s="587"/>
      <c r="W11" s="587"/>
      <c r="X11" s="587"/>
      <c r="Y11" s="588"/>
      <c r="Z11" s="639">
        <v>0</v>
      </c>
      <c r="AA11" s="639"/>
      <c r="AB11" s="639"/>
      <c r="AC11" s="639"/>
      <c r="AD11" s="640">
        <v>7139</v>
      </c>
      <c r="AE11" s="640"/>
      <c r="AF11" s="640"/>
      <c r="AG11" s="640"/>
      <c r="AH11" s="640"/>
      <c r="AI11" s="640"/>
      <c r="AJ11" s="640"/>
      <c r="AK11" s="640"/>
      <c r="AL11" s="609">
        <v>0</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387038</v>
      </c>
      <c r="BH11" s="587"/>
      <c r="BI11" s="587"/>
      <c r="BJ11" s="587"/>
      <c r="BK11" s="587"/>
      <c r="BL11" s="587"/>
      <c r="BM11" s="587"/>
      <c r="BN11" s="588"/>
      <c r="BO11" s="639">
        <v>4.5</v>
      </c>
      <c r="BP11" s="639"/>
      <c r="BQ11" s="639"/>
      <c r="BR11" s="639"/>
      <c r="BS11" s="592">
        <v>63149</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3144776</v>
      </c>
      <c r="CS11" s="587"/>
      <c r="CT11" s="587"/>
      <c r="CU11" s="587"/>
      <c r="CV11" s="587"/>
      <c r="CW11" s="587"/>
      <c r="CX11" s="587"/>
      <c r="CY11" s="588"/>
      <c r="CZ11" s="639">
        <v>6</v>
      </c>
      <c r="DA11" s="639"/>
      <c r="DB11" s="639"/>
      <c r="DC11" s="639"/>
      <c r="DD11" s="592">
        <v>1089236</v>
      </c>
      <c r="DE11" s="587"/>
      <c r="DF11" s="587"/>
      <c r="DG11" s="587"/>
      <c r="DH11" s="587"/>
      <c r="DI11" s="587"/>
      <c r="DJ11" s="587"/>
      <c r="DK11" s="587"/>
      <c r="DL11" s="587"/>
      <c r="DM11" s="587"/>
      <c r="DN11" s="587"/>
      <c r="DO11" s="587"/>
      <c r="DP11" s="588"/>
      <c r="DQ11" s="592">
        <v>1227348</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3907600</v>
      </c>
      <c r="BH12" s="587"/>
      <c r="BI12" s="587"/>
      <c r="BJ12" s="587"/>
      <c r="BK12" s="587"/>
      <c r="BL12" s="587"/>
      <c r="BM12" s="587"/>
      <c r="BN12" s="588"/>
      <c r="BO12" s="639">
        <v>45.8</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2094328</v>
      </c>
      <c r="CS12" s="587"/>
      <c r="CT12" s="587"/>
      <c r="CU12" s="587"/>
      <c r="CV12" s="587"/>
      <c r="CW12" s="587"/>
      <c r="CX12" s="587"/>
      <c r="CY12" s="588"/>
      <c r="CZ12" s="639">
        <v>4</v>
      </c>
      <c r="DA12" s="639"/>
      <c r="DB12" s="639"/>
      <c r="DC12" s="639"/>
      <c r="DD12" s="592">
        <v>14210</v>
      </c>
      <c r="DE12" s="587"/>
      <c r="DF12" s="587"/>
      <c r="DG12" s="587"/>
      <c r="DH12" s="587"/>
      <c r="DI12" s="587"/>
      <c r="DJ12" s="587"/>
      <c r="DK12" s="587"/>
      <c r="DL12" s="587"/>
      <c r="DM12" s="587"/>
      <c r="DN12" s="587"/>
      <c r="DO12" s="587"/>
      <c r="DP12" s="588"/>
      <c r="DQ12" s="592">
        <v>1023464</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116439</v>
      </c>
      <c r="S13" s="587"/>
      <c r="T13" s="587"/>
      <c r="U13" s="587"/>
      <c r="V13" s="587"/>
      <c r="W13" s="587"/>
      <c r="X13" s="587"/>
      <c r="Y13" s="588"/>
      <c r="Z13" s="639">
        <v>0.2</v>
      </c>
      <c r="AA13" s="639"/>
      <c r="AB13" s="639"/>
      <c r="AC13" s="639"/>
      <c r="AD13" s="640">
        <v>116439</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3891082</v>
      </c>
      <c r="BH13" s="587"/>
      <c r="BI13" s="587"/>
      <c r="BJ13" s="587"/>
      <c r="BK13" s="587"/>
      <c r="BL13" s="587"/>
      <c r="BM13" s="587"/>
      <c r="BN13" s="588"/>
      <c r="BO13" s="639">
        <v>45.6</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5990181</v>
      </c>
      <c r="CS13" s="587"/>
      <c r="CT13" s="587"/>
      <c r="CU13" s="587"/>
      <c r="CV13" s="587"/>
      <c r="CW13" s="587"/>
      <c r="CX13" s="587"/>
      <c r="CY13" s="588"/>
      <c r="CZ13" s="639">
        <v>11.4</v>
      </c>
      <c r="DA13" s="639"/>
      <c r="DB13" s="639"/>
      <c r="DC13" s="639"/>
      <c r="DD13" s="592">
        <v>2020081</v>
      </c>
      <c r="DE13" s="587"/>
      <c r="DF13" s="587"/>
      <c r="DG13" s="587"/>
      <c r="DH13" s="587"/>
      <c r="DI13" s="587"/>
      <c r="DJ13" s="587"/>
      <c r="DK13" s="587"/>
      <c r="DL13" s="587"/>
      <c r="DM13" s="587"/>
      <c r="DN13" s="587"/>
      <c r="DO13" s="587"/>
      <c r="DP13" s="588"/>
      <c r="DQ13" s="592">
        <v>4354341</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242412</v>
      </c>
      <c r="BH14" s="587"/>
      <c r="BI14" s="587"/>
      <c r="BJ14" s="587"/>
      <c r="BK14" s="587"/>
      <c r="BL14" s="587"/>
      <c r="BM14" s="587"/>
      <c r="BN14" s="588"/>
      <c r="BO14" s="639">
        <v>2.8</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1666955</v>
      </c>
      <c r="CS14" s="587"/>
      <c r="CT14" s="587"/>
      <c r="CU14" s="587"/>
      <c r="CV14" s="587"/>
      <c r="CW14" s="587"/>
      <c r="CX14" s="587"/>
      <c r="CY14" s="588"/>
      <c r="CZ14" s="639">
        <v>3.2</v>
      </c>
      <c r="DA14" s="639"/>
      <c r="DB14" s="639"/>
      <c r="DC14" s="639"/>
      <c r="DD14" s="592">
        <v>291777</v>
      </c>
      <c r="DE14" s="587"/>
      <c r="DF14" s="587"/>
      <c r="DG14" s="587"/>
      <c r="DH14" s="587"/>
      <c r="DI14" s="587"/>
      <c r="DJ14" s="587"/>
      <c r="DK14" s="587"/>
      <c r="DL14" s="587"/>
      <c r="DM14" s="587"/>
      <c r="DN14" s="587"/>
      <c r="DO14" s="587"/>
      <c r="DP14" s="588"/>
      <c r="DQ14" s="592">
        <v>1443386</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25668</v>
      </c>
      <c r="S15" s="587"/>
      <c r="T15" s="587"/>
      <c r="U15" s="587"/>
      <c r="V15" s="587"/>
      <c r="W15" s="587"/>
      <c r="X15" s="587"/>
      <c r="Y15" s="588"/>
      <c r="Z15" s="639">
        <v>0</v>
      </c>
      <c r="AA15" s="639"/>
      <c r="AB15" s="639"/>
      <c r="AC15" s="639"/>
      <c r="AD15" s="640">
        <v>25668</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717634</v>
      </c>
      <c r="BH15" s="587"/>
      <c r="BI15" s="587"/>
      <c r="BJ15" s="587"/>
      <c r="BK15" s="587"/>
      <c r="BL15" s="587"/>
      <c r="BM15" s="587"/>
      <c r="BN15" s="588"/>
      <c r="BO15" s="639">
        <v>8.4</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5204465</v>
      </c>
      <c r="CS15" s="587"/>
      <c r="CT15" s="587"/>
      <c r="CU15" s="587"/>
      <c r="CV15" s="587"/>
      <c r="CW15" s="587"/>
      <c r="CX15" s="587"/>
      <c r="CY15" s="588"/>
      <c r="CZ15" s="639">
        <v>9.9</v>
      </c>
      <c r="DA15" s="639"/>
      <c r="DB15" s="639"/>
      <c r="DC15" s="639"/>
      <c r="DD15" s="592">
        <v>1863954</v>
      </c>
      <c r="DE15" s="587"/>
      <c r="DF15" s="587"/>
      <c r="DG15" s="587"/>
      <c r="DH15" s="587"/>
      <c r="DI15" s="587"/>
      <c r="DJ15" s="587"/>
      <c r="DK15" s="587"/>
      <c r="DL15" s="587"/>
      <c r="DM15" s="587"/>
      <c r="DN15" s="587"/>
      <c r="DO15" s="587"/>
      <c r="DP15" s="588"/>
      <c r="DQ15" s="592">
        <v>3097585</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22474846</v>
      </c>
      <c r="S16" s="587"/>
      <c r="T16" s="587"/>
      <c r="U16" s="587"/>
      <c r="V16" s="587"/>
      <c r="W16" s="587"/>
      <c r="X16" s="587"/>
      <c r="Y16" s="588"/>
      <c r="Z16" s="639">
        <v>41.6</v>
      </c>
      <c r="AA16" s="639"/>
      <c r="AB16" s="639"/>
      <c r="AC16" s="639"/>
      <c r="AD16" s="640">
        <v>20371567</v>
      </c>
      <c r="AE16" s="640"/>
      <c r="AF16" s="640"/>
      <c r="AG16" s="640"/>
      <c r="AH16" s="640"/>
      <c r="AI16" s="640"/>
      <c r="AJ16" s="640"/>
      <c r="AK16" s="640"/>
      <c r="AL16" s="609">
        <v>66.3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326275</v>
      </c>
      <c r="CS16" s="587"/>
      <c r="CT16" s="587"/>
      <c r="CU16" s="587"/>
      <c r="CV16" s="587"/>
      <c r="CW16" s="587"/>
      <c r="CX16" s="587"/>
      <c r="CY16" s="588"/>
      <c r="CZ16" s="639">
        <v>0.6</v>
      </c>
      <c r="DA16" s="639"/>
      <c r="DB16" s="639"/>
      <c r="DC16" s="639"/>
      <c r="DD16" s="592" t="s">
        <v>113</v>
      </c>
      <c r="DE16" s="587"/>
      <c r="DF16" s="587"/>
      <c r="DG16" s="587"/>
      <c r="DH16" s="587"/>
      <c r="DI16" s="587"/>
      <c r="DJ16" s="587"/>
      <c r="DK16" s="587"/>
      <c r="DL16" s="587"/>
      <c r="DM16" s="587"/>
      <c r="DN16" s="587"/>
      <c r="DO16" s="587"/>
      <c r="DP16" s="588"/>
      <c r="DQ16" s="592">
        <v>10736</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20371567</v>
      </c>
      <c r="S17" s="587"/>
      <c r="T17" s="587"/>
      <c r="U17" s="587"/>
      <c r="V17" s="587"/>
      <c r="W17" s="587"/>
      <c r="X17" s="587"/>
      <c r="Y17" s="588"/>
      <c r="Z17" s="639">
        <v>37.700000000000003</v>
      </c>
      <c r="AA17" s="639"/>
      <c r="AB17" s="639"/>
      <c r="AC17" s="639"/>
      <c r="AD17" s="640">
        <v>20371567</v>
      </c>
      <c r="AE17" s="640"/>
      <c r="AF17" s="640"/>
      <c r="AG17" s="640"/>
      <c r="AH17" s="640"/>
      <c r="AI17" s="640"/>
      <c r="AJ17" s="640"/>
      <c r="AK17" s="640"/>
      <c r="AL17" s="609">
        <v>66.3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6590317</v>
      </c>
      <c r="CS17" s="587"/>
      <c r="CT17" s="587"/>
      <c r="CU17" s="587"/>
      <c r="CV17" s="587"/>
      <c r="CW17" s="587"/>
      <c r="CX17" s="587"/>
      <c r="CY17" s="588"/>
      <c r="CZ17" s="639">
        <v>12.6</v>
      </c>
      <c r="DA17" s="639"/>
      <c r="DB17" s="639"/>
      <c r="DC17" s="639"/>
      <c r="DD17" s="592" t="s">
        <v>113</v>
      </c>
      <c r="DE17" s="587"/>
      <c r="DF17" s="587"/>
      <c r="DG17" s="587"/>
      <c r="DH17" s="587"/>
      <c r="DI17" s="587"/>
      <c r="DJ17" s="587"/>
      <c r="DK17" s="587"/>
      <c r="DL17" s="587"/>
      <c r="DM17" s="587"/>
      <c r="DN17" s="587"/>
      <c r="DO17" s="587"/>
      <c r="DP17" s="588"/>
      <c r="DQ17" s="592">
        <v>6418417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2097167</v>
      </c>
      <c r="S18" s="587"/>
      <c r="T18" s="587"/>
      <c r="U18" s="587"/>
      <c r="V18" s="587"/>
      <c r="W18" s="587"/>
      <c r="X18" s="587"/>
      <c r="Y18" s="588"/>
      <c r="Z18" s="639">
        <v>3.9</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6112</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78463</v>
      </c>
      <c r="BH19" s="587"/>
      <c r="BI19" s="587"/>
      <c r="BJ19" s="587"/>
      <c r="BK19" s="587"/>
      <c r="BL19" s="587"/>
      <c r="BM19" s="587"/>
      <c r="BN19" s="588"/>
      <c r="BO19" s="639">
        <v>0.9</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32720043</v>
      </c>
      <c r="S20" s="587"/>
      <c r="T20" s="587"/>
      <c r="U20" s="587"/>
      <c r="V20" s="587"/>
      <c r="W20" s="587"/>
      <c r="X20" s="587"/>
      <c r="Y20" s="588"/>
      <c r="Z20" s="639">
        <v>60.5</v>
      </c>
      <c r="AA20" s="639"/>
      <c r="AB20" s="639"/>
      <c r="AC20" s="639"/>
      <c r="AD20" s="640">
        <v>30616555</v>
      </c>
      <c r="AE20" s="640"/>
      <c r="AF20" s="640"/>
      <c r="AG20" s="640"/>
      <c r="AH20" s="640"/>
      <c r="AI20" s="640"/>
      <c r="AJ20" s="640"/>
      <c r="AK20" s="640"/>
      <c r="AL20" s="609">
        <v>99.7</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78463</v>
      </c>
      <c r="BH20" s="587"/>
      <c r="BI20" s="587"/>
      <c r="BJ20" s="587"/>
      <c r="BK20" s="587"/>
      <c r="BL20" s="587"/>
      <c r="BM20" s="587"/>
      <c r="BN20" s="588"/>
      <c r="BO20" s="639">
        <v>0.9</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52475100</v>
      </c>
      <c r="CS20" s="587"/>
      <c r="CT20" s="587"/>
      <c r="CU20" s="587"/>
      <c r="CV20" s="587"/>
      <c r="CW20" s="587"/>
      <c r="CX20" s="587"/>
      <c r="CY20" s="588"/>
      <c r="CZ20" s="639">
        <v>100</v>
      </c>
      <c r="DA20" s="639"/>
      <c r="DB20" s="639"/>
      <c r="DC20" s="639"/>
      <c r="DD20" s="592">
        <v>7001779</v>
      </c>
      <c r="DE20" s="587"/>
      <c r="DF20" s="587"/>
      <c r="DG20" s="587"/>
      <c r="DH20" s="587"/>
      <c r="DI20" s="587"/>
      <c r="DJ20" s="587"/>
      <c r="DK20" s="587"/>
      <c r="DL20" s="587"/>
      <c r="DM20" s="587"/>
      <c r="DN20" s="587"/>
      <c r="DO20" s="587"/>
      <c r="DP20" s="588"/>
      <c r="DQ20" s="592">
        <v>35799760</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13982</v>
      </c>
      <c r="S21" s="587"/>
      <c r="T21" s="587"/>
      <c r="U21" s="587"/>
      <c r="V21" s="587"/>
      <c r="W21" s="587"/>
      <c r="X21" s="587"/>
      <c r="Y21" s="588"/>
      <c r="Z21" s="639">
        <v>0</v>
      </c>
      <c r="AA21" s="639"/>
      <c r="AB21" s="639"/>
      <c r="AC21" s="639"/>
      <c r="AD21" s="640">
        <v>13982</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78254</v>
      </c>
      <c r="BH21" s="587"/>
      <c r="BI21" s="587"/>
      <c r="BJ21" s="587"/>
      <c r="BK21" s="587"/>
      <c r="BL21" s="587"/>
      <c r="BM21" s="587"/>
      <c r="BN21" s="588"/>
      <c r="BO21" s="639">
        <v>0.9</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447625</v>
      </c>
      <c r="S22" s="587"/>
      <c r="T22" s="587"/>
      <c r="U22" s="587"/>
      <c r="V22" s="587"/>
      <c r="W22" s="587"/>
      <c r="X22" s="587"/>
      <c r="Y22" s="588"/>
      <c r="Z22" s="639">
        <v>0.8</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796225</v>
      </c>
      <c r="S23" s="587"/>
      <c r="T23" s="587"/>
      <c r="U23" s="587"/>
      <c r="V23" s="587"/>
      <c r="W23" s="587"/>
      <c r="X23" s="587"/>
      <c r="Y23" s="588"/>
      <c r="Z23" s="639">
        <v>1.5</v>
      </c>
      <c r="AA23" s="639"/>
      <c r="AB23" s="639"/>
      <c r="AC23" s="639"/>
      <c r="AD23" s="640">
        <v>29649</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209</v>
      </c>
      <c r="BH23" s="587"/>
      <c r="BI23" s="587"/>
      <c r="BJ23" s="587"/>
      <c r="BK23" s="587"/>
      <c r="BL23" s="587"/>
      <c r="BM23" s="587"/>
      <c r="BN23" s="588"/>
      <c r="BO23" s="639">
        <v>0</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175511</v>
      </c>
      <c r="S24" s="587"/>
      <c r="T24" s="587"/>
      <c r="U24" s="587"/>
      <c r="V24" s="587"/>
      <c r="W24" s="587"/>
      <c r="X24" s="587"/>
      <c r="Y24" s="588"/>
      <c r="Z24" s="639">
        <v>0.3</v>
      </c>
      <c r="AA24" s="639"/>
      <c r="AB24" s="639"/>
      <c r="AC24" s="639"/>
      <c r="AD24" s="640" t="s">
        <v>113</v>
      </c>
      <c r="AE24" s="640"/>
      <c r="AF24" s="640"/>
      <c r="AG24" s="640"/>
      <c r="AH24" s="640"/>
      <c r="AI24" s="640"/>
      <c r="AJ24" s="640"/>
      <c r="AK24" s="640"/>
      <c r="AL24" s="609" t="s">
        <v>113</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23951932</v>
      </c>
      <c r="CS24" s="637"/>
      <c r="CT24" s="637"/>
      <c r="CU24" s="637"/>
      <c r="CV24" s="637"/>
      <c r="CW24" s="637"/>
      <c r="CX24" s="637"/>
      <c r="CY24" s="684"/>
      <c r="CZ24" s="688">
        <v>45.6</v>
      </c>
      <c r="DA24" s="689"/>
      <c r="DB24" s="689"/>
      <c r="DC24" s="690"/>
      <c r="DD24" s="683">
        <v>17934374</v>
      </c>
      <c r="DE24" s="637"/>
      <c r="DF24" s="637"/>
      <c r="DG24" s="637"/>
      <c r="DH24" s="637"/>
      <c r="DI24" s="637"/>
      <c r="DJ24" s="637"/>
      <c r="DK24" s="684"/>
      <c r="DL24" s="683">
        <v>17811576</v>
      </c>
      <c r="DM24" s="637"/>
      <c r="DN24" s="637"/>
      <c r="DO24" s="637"/>
      <c r="DP24" s="637"/>
      <c r="DQ24" s="637"/>
      <c r="DR24" s="637"/>
      <c r="DS24" s="637"/>
      <c r="DT24" s="637"/>
      <c r="DU24" s="637"/>
      <c r="DV24" s="684"/>
      <c r="DW24" s="685">
        <v>54.5</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5926114</v>
      </c>
      <c r="S25" s="587"/>
      <c r="T25" s="587"/>
      <c r="U25" s="587"/>
      <c r="V25" s="587"/>
      <c r="W25" s="587"/>
      <c r="X25" s="587"/>
      <c r="Y25" s="588"/>
      <c r="Z25" s="639">
        <v>11</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9242616</v>
      </c>
      <c r="CS25" s="605"/>
      <c r="CT25" s="605"/>
      <c r="CU25" s="605"/>
      <c r="CV25" s="605"/>
      <c r="CW25" s="605"/>
      <c r="CX25" s="605"/>
      <c r="CY25" s="606"/>
      <c r="CZ25" s="589">
        <v>17.600000000000001</v>
      </c>
      <c r="DA25" s="607"/>
      <c r="DB25" s="607"/>
      <c r="DC25" s="608"/>
      <c r="DD25" s="592">
        <v>8692553</v>
      </c>
      <c r="DE25" s="605"/>
      <c r="DF25" s="605"/>
      <c r="DG25" s="605"/>
      <c r="DH25" s="605"/>
      <c r="DI25" s="605"/>
      <c r="DJ25" s="605"/>
      <c r="DK25" s="606"/>
      <c r="DL25" s="592">
        <v>8581976</v>
      </c>
      <c r="DM25" s="605"/>
      <c r="DN25" s="605"/>
      <c r="DO25" s="605"/>
      <c r="DP25" s="605"/>
      <c r="DQ25" s="605"/>
      <c r="DR25" s="605"/>
      <c r="DS25" s="605"/>
      <c r="DT25" s="605"/>
      <c r="DU25" s="605"/>
      <c r="DV25" s="606"/>
      <c r="DW25" s="609">
        <v>26.3</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6185703</v>
      </c>
      <c r="CS26" s="587"/>
      <c r="CT26" s="587"/>
      <c r="CU26" s="587"/>
      <c r="CV26" s="587"/>
      <c r="CW26" s="587"/>
      <c r="CX26" s="587"/>
      <c r="CY26" s="588"/>
      <c r="CZ26" s="589">
        <v>11.8</v>
      </c>
      <c r="DA26" s="607"/>
      <c r="DB26" s="607"/>
      <c r="DC26" s="608"/>
      <c r="DD26" s="592">
        <v>5690322</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4140206</v>
      </c>
      <c r="S27" s="587"/>
      <c r="T27" s="587"/>
      <c r="U27" s="587"/>
      <c r="V27" s="587"/>
      <c r="W27" s="587"/>
      <c r="X27" s="587"/>
      <c r="Y27" s="588"/>
      <c r="Z27" s="639">
        <v>7.7</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8531219</v>
      </c>
      <c r="BH27" s="587"/>
      <c r="BI27" s="587"/>
      <c r="BJ27" s="587"/>
      <c r="BK27" s="587"/>
      <c r="BL27" s="587"/>
      <c r="BM27" s="587"/>
      <c r="BN27" s="588"/>
      <c r="BO27" s="639">
        <v>100</v>
      </c>
      <c r="BP27" s="639"/>
      <c r="BQ27" s="639"/>
      <c r="BR27" s="639"/>
      <c r="BS27" s="592">
        <v>106244</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8118999</v>
      </c>
      <c r="CS27" s="605"/>
      <c r="CT27" s="605"/>
      <c r="CU27" s="605"/>
      <c r="CV27" s="605"/>
      <c r="CW27" s="605"/>
      <c r="CX27" s="605"/>
      <c r="CY27" s="606"/>
      <c r="CZ27" s="589">
        <v>15.5</v>
      </c>
      <c r="DA27" s="607"/>
      <c r="DB27" s="607"/>
      <c r="DC27" s="608"/>
      <c r="DD27" s="592">
        <v>2823404</v>
      </c>
      <c r="DE27" s="605"/>
      <c r="DF27" s="605"/>
      <c r="DG27" s="605"/>
      <c r="DH27" s="605"/>
      <c r="DI27" s="605"/>
      <c r="DJ27" s="605"/>
      <c r="DK27" s="606"/>
      <c r="DL27" s="592">
        <v>2811183</v>
      </c>
      <c r="DM27" s="605"/>
      <c r="DN27" s="605"/>
      <c r="DO27" s="605"/>
      <c r="DP27" s="605"/>
      <c r="DQ27" s="605"/>
      <c r="DR27" s="605"/>
      <c r="DS27" s="605"/>
      <c r="DT27" s="605"/>
      <c r="DU27" s="605"/>
      <c r="DV27" s="606"/>
      <c r="DW27" s="609">
        <v>8.6</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167289</v>
      </c>
      <c r="S28" s="587"/>
      <c r="T28" s="587"/>
      <c r="U28" s="587"/>
      <c r="V28" s="587"/>
      <c r="W28" s="587"/>
      <c r="X28" s="587"/>
      <c r="Y28" s="588"/>
      <c r="Z28" s="639">
        <v>0.3</v>
      </c>
      <c r="AA28" s="639"/>
      <c r="AB28" s="639"/>
      <c r="AC28" s="639"/>
      <c r="AD28" s="640">
        <v>21190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6590317</v>
      </c>
      <c r="CS28" s="587"/>
      <c r="CT28" s="587"/>
      <c r="CU28" s="587"/>
      <c r="CV28" s="587"/>
      <c r="CW28" s="587"/>
      <c r="CX28" s="587"/>
      <c r="CY28" s="588"/>
      <c r="CZ28" s="589">
        <v>12.6</v>
      </c>
      <c r="DA28" s="607"/>
      <c r="DB28" s="607"/>
      <c r="DC28" s="608"/>
      <c r="DD28" s="592">
        <v>6418417</v>
      </c>
      <c r="DE28" s="587"/>
      <c r="DF28" s="587"/>
      <c r="DG28" s="587"/>
      <c r="DH28" s="587"/>
      <c r="DI28" s="587"/>
      <c r="DJ28" s="587"/>
      <c r="DK28" s="588"/>
      <c r="DL28" s="592">
        <v>6418417</v>
      </c>
      <c r="DM28" s="587"/>
      <c r="DN28" s="587"/>
      <c r="DO28" s="587"/>
      <c r="DP28" s="587"/>
      <c r="DQ28" s="587"/>
      <c r="DR28" s="587"/>
      <c r="DS28" s="587"/>
      <c r="DT28" s="587"/>
      <c r="DU28" s="587"/>
      <c r="DV28" s="588"/>
      <c r="DW28" s="609">
        <v>19.600000000000001</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39750</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6590179</v>
      </c>
      <c r="CS29" s="605"/>
      <c r="CT29" s="605"/>
      <c r="CU29" s="605"/>
      <c r="CV29" s="605"/>
      <c r="CW29" s="605"/>
      <c r="CX29" s="605"/>
      <c r="CY29" s="606"/>
      <c r="CZ29" s="589">
        <v>12.6</v>
      </c>
      <c r="DA29" s="607"/>
      <c r="DB29" s="607"/>
      <c r="DC29" s="608"/>
      <c r="DD29" s="592">
        <v>6418279</v>
      </c>
      <c r="DE29" s="605"/>
      <c r="DF29" s="605"/>
      <c r="DG29" s="605"/>
      <c r="DH29" s="605"/>
      <c r="DI29" s="605"/>
      <c r="DJ29" s="605"/>
      <c r="DK29" s="606"/>
      <c r="DL29" s="592">
        <v>6418279</v>
      </c>
      <c r="DM29" s="605"/>
      <c r="DN29" s="605"/>
      <c r="DO29" s="605"/>
      <c r="DP29" s="605"/>
      <c r="DQ29" s="605"/>
      <c r="DR29" s="605"/>
      <c r="DS29" s="605"/>
      <c r="DT29" s="605"/>
      <c r="DU29" s="605"/>
      <c r="DV29" s="606"/>
      <c r="DW29" s="609">
        <v>19.600000000000001</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76544</v>
      </c>
      <c r="S30" s="587"/>
      <c r="T30" s="587"/>
      <c r="U30" s="587"/>
      <c r="V30" s="587"/>
      <c r="W30" s="587"/>
      <c r="X30" s="587"/>
      <c r="Y30" s="588"/>
      <c r="Z30" s="639">
        <v>0.1</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98.4</v>
      </c>
      <c r="BH30" s="653"/>
      <c r="BI30" s="653"/>
      <c r="BJ30" s="653"/>
      <c r="BK30" s="653"/>
      <c r="BL30" s="653"/>
      <c r="BM30" s="654">
        <v>92.1</v>
      </c>
      <c r="BN30" s="653"/>
      <c r="BO30" s="653"/>
      <c r="BP30" s="653"/>
      <c r="BQ30" s="655"/>
      <c r="BR30" s="652">
        <v>98.3</v>
      </c>
      <c r="BS30" s="653"/>
      <c r="BT30" s="653"/>
      <c r="BU30" s="653"/>
      <c r="BV30" s="653"/>
      <c r="BW30" s="653"/>
      <c r="BX30" s="654">
        <v>90.9</v>
      </c>
      <c r="BY30" s="653"/>
      <c r="BZ30" s="653"/>
      <c r="CA30" s="653"/>
      <c r="CB30" s="655"/>
      <c r="CD30" s="658"/>
      <c r="CE30" s="659"/>
      <c r="CF30" s="623" t="s">
        <v>292</v>
      </c>
      <c r="CG30" s="620"/>
      <c r="CH30" s="620"/>
      <c r="CI30" s="620"/>
      <c r="CJ30" s="620"/>
      <c r="CK30" s="620"/>
      <c r="CL30" s="620"/>
      <c r="CM30" s="620"/>
      <c r="CN30" s="620"/>
      <c r="CO30" s="620"/>
      <c r="CP30" s="620"/>
      <c r="CQ30" s="621"/>
      <c r="CR30" s="586">
        <v>5771443</v>
      </c>
      <c r="CS30" s="587"/>
      <c r="CT30" s="587"/>
      <c r="CU30" s="587"/>
      <c r="CV30" s="587"/>
      <c r="CW30" s="587"/>
      <c r="CX30" s="587"/>
      <c r="CY30" s="588"/>
      <c r="CZ30" s="589">
        <v>11</v>
      </c>
      <c r="DA30" s="607"/>
      <c r="DB30" s="607"/>
      <c r="DC30" s="608"/>
      <c r="DD30" s="592">
        <v>5599543</v>
      </c>
      <c r="DE30" s="587"/>
      <c r="DF30" s="587"/>
      <c r="DG30" s="587"/>
      <c r="DH30" s="587"/>
      <c r="DI30" s="587"/>
      <c r="DJ30" s="587"/>
      <c r="DK30" s="588"/>
      <c r="DL30" s="592">
        <v>5599543</v>
      </c>
      <c r="DM30" s="587"/>
      <c r="DN30" s="587"/>
      <c r="DO30" s="587"/>
      <c r="DP30" s="587"/>
      <c r="DQ30" s="587"/>
      <c r="DR30" s="587"/>
      <c r="DS30" s="587"/>
      <c r="DT30" s="587"/>
      <c r="DU30" s="587"/>
      <c r="DV30" s="588"/>
      <c r="DW30" s="609">
        <v>17.100000000000001</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2028498</v>
      </c>
      <c r="S31" s="587"/>
      <c r="T31" s="587"/>
      <c r="U31" s="587"/>
      <c r="V31" s="587"/>
      <c r="W31" s="587"/>
      <c r="X31" s="587"/>
      <c r="Y31" s="588"/>
      <c r="Z31" s="639">
        <v>3.8</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v>
      </c>
      <c r="BH31" s="605"/>
      <c r="BI31" s="605"/>
      <c r="BJ31" s="605"/>
      <c r="BK31" s="605"/>
      <c r="BL31" s="605"/>
      <c r="BM31" s="641">
        <v>94.7</v>
      </c>
      <c r="BN31" s="651"/>
      <c r="BO31" s="651"/>
      <c r="BP31" s="651"/>
      <c r="BQ31" s="615"/>
      <c r="BR31" s="650">
        <v>98.9</v>
      </c>
      <c r="BS31" s="605"/>
      <c r="BT31" s="605"/>
      <c r="BU31" s="605"/>
      <c r="BV31" s="605"/>
      <c r="BW31" s="605"/>
      <c r="BX31" s="641">
        <v>93.8</v>
      </c>
      <c r="BY31" s="651"/>
      <c r="BZ31" s="651"/>
      <c r="CA31" s="651"/>
      <c r="CB31" s="615"/>
      <c r="CD31" s="658"/>
      <c r="CE31" s="659"/>
      <c r="CF31" s="623" t="s">
        <v>296</v>
      </c>
      <c r="CG31" s="620"/>
      <c r="CH31" s="620"/>
      <c r="CI31" s="620"/>
      <c r="CJ31" s="620"/>
      <c r="CK31" s="620"/>
      <c r="CL31" s="620"/>
      <c r="CM31" s="620"/>
      <c r="CN31" s="620"/>
      <c r="CO31" s="620"/>
      <c r="CP31" s="620"/>
      <c r="CQ31" s="621"/>
      <c r="CR31" s="586">
        <v>818736</v>
      </c>
      <c r="CS31" s="605"/>
      <c r="CT31" s="605"/>
      <c r="CU31" s="605"/>
      <c r="CV31" s="605"/>
      <c r="CW31" s="605"/>
      <c r="CX31" s="605"/>
      <c r="CY31" s="606"/>
      <c r="CZ31" s="589">
        <v>1.6</v>
      </c>
      <c r="DA31" s="607"/>
      <c r="DB31" s="607"/>
      <c r="DC31" s="608"/>
      <c r="DD31" s="592">
        <v>818736</v>
      </c>
      <c r="DE31" s="605"/>
      <c r="DF31" s="605"/>
      <c r="DG31" s="605"/>
      <c r="DH31" s="605"/>
      <c r="DI31" s="605"/>
      <c r="DJ31" s="605"/>
      <c r="DK31" s="606"/>
      <c r="DL31" s="592">
        <v>818736</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1969573</v>
      </c>
      <c r="S32" s="587"/>
      <c r="T32" s="587"/>
      <c r="U32" s="587"/>
      <c r="V32" s="587"/>
      <c r="W32" s="587"/>
      <c r="X32" s="587"/>
      <c r="Y32" s="588"/>
      <c r="Z32" s="639">
        <v>3.6</v>
      </c>
      <c r="AA32" s="639"/>
      <c r="AB32" s="639"/>
      <c r="AC32" s="639"/>
      <c r="AD32" s="640">
        <v>37843</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97.5</v>
      </c>
      <c r="BH32" s="571"/>
      <c r="BI32" s="571"/>
      <c r="BJ32" s="571"/>
      <c r="BK32" s="571"/>
      <c r="BL32" s="571"/>
      <c r="BM32" s="634">
        <v>88.4</v>
      </c>
      <c r="BN32" s="571"/>
      <c r="BO32" s="571"/>
      <c r="BP32" s="571"/>
      <c r="BQ32" s="628"/>
      <c r="BR32" s="649">
        <v>97.4</v>
      </c>
      <c r="BS32" s="571"/>
      <c r="BT32" s="571"/>
      <c r="BU32" s="571"/>
      <c r="BV32" s="571"/>
      <c r="BW32" s="571"/>
      <c r="BX32" s="634">
        <v>86.9</v>
      </c>
      <c r="BY32" s="571"/>
      <c r="BZ32" s="571"/>
      <c r="CA32" s="571"/>
      <c r="CB32" s="628"/>
      <c r="CD32" s="660"/>
      <c r="CE32" s="661"/>
      <c r="CF32" s="623" t="s">
        <v>299</v>
      </c>
      <c r="CG32" s="620"/>
      <c r="CH32" s="620"/>
      <c r="CI32" s="620"/>
      <c r="CJ32" s="620"/>
      <c r="CK32" s="620"/>
      <c r="CL32" s="620"/>
      <c r="CM32" s="620"/>
      <c r="CN32" s="620"/>
      <c r="CO32" s="620"/>
      <c r="CP32" s="620"/>
      <c r="CQ32" s="621"/>
      <c r="CR32" s="586">
        <v>138</v>
      </c>
      <c r="CS32" s="587"/>
      <c r="CT32" s="587"/>
      <c r="CU32" s="587"/>
      <c r="CV32" s="587"/>
      <c r="CW32" s="587"/>
      <c r="CX32" s="587"/>
      <c r="CY32" s="588"/>
      <c r="CZ32" s="589">
        <v>0</v>
      </c>
      <c r="DA32" s="607"/>
      <c r="DB32" s="607"/>
      <c r="DC32" s="608"/>
      <c r="DD32" s="592">
        <v>138</v>
      </c>
      <c r="DE32" s="587"/>
      <c r="DF32" s="587"/>
      <c r="DG32" s="587"/>
      <c r="DH32" s="587"/>
      <c r="DI32" s="587"/>
      <c r="DJ32" s="587"/>
      <c r="DK32" s="588"/>
      <c r="DL32" s="592">
        <v>138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5542058</v>
      </c>
      <c r="S33" s="587"/>
      <c r="T33" s="587"/>
      <c r="U33" s="587"/>
      <c r="V33" s="587"/>
      <c r="W33" s="587"/>
      <c r="X33" s="587"/>
      <c r="Y33" s="588"/>
      <c r="Z33" s="639">
        <v>10.3</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21195114</v>
      </c>
      <c r="CS33" s="605"/>
      <c r="CT33" s="605"/>
      <c r="CU33" s="605"/>
      <c r="CV33" s="605"/>
      <c r="CW33" s="605"/>
      <c r="CX33" s="605"/>
      <c r="CY33" s="606"/>
      <c r="CZ33" s="589">
        <v>40.4</v>
      </c>
      <c r="DA33" s="607"/>
      <c r="DB33" s="607"/>
      <c r="DC33" s="608"/>
      <c r="DD33" s="592">
        <v>16150544</v>
      </c>
      <c r="DE33" s="605"/>
      <c r="DF33" s="605"/>
      <c r="DG33" s="605"/>
      <c r="DH33" s="605"/>
      <c r="DI33" s="605"/>
      <c r="DJ33" s="605"/>
      <c r="DK33" s="606"/>
      <c r="DL33" s="592">
        <v>10638525</v>
      </c>
      <c r="DM33" s="605"/>
      <c r="DN33" s="605"/>
      <c r="DO33" s="605"/>
      <c r="DP33" s="605"/>
      <c r="DQ33" s="605"/>
      <c r="DR33" s="605"/>
      <c r="DS33" s="605"/>
      <c r="DT33" s="605"/>
      <c r="DU33" s="605"/>
      <c r="DV33" s="606"/>
      <c r="DW33" s="609">
        <v>32.5</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6685864</v>
      </c>
      <c r="CS34" s="587"/>
      <c r="CT34" s="587"/>
      <c r="CU34" s="587"/>
      <c r="CV34" s="587"/>
      <c r="CW34" s="587"/>
      <c r="CX34" s="587"/>
      <c r="CY34" s="588"/>
      <c r="CZ34" s="589">
        <v>12.7</v>
      </c>
      <c r="DA34" s="607"/>
      <c r="DB34" s="607"/>
      <c r="DC34" s="608"/>
      <c r="DD34" s="592">
        <v>5059645</v>
      </c>
      <c r="DE34" s="587"/>
      <c r="DF34" s="587"/>
      <c r="DG34" s="587"/>
      <c r="DH34" s="587"/>
      <c r="DI34" s="587"/>
      <c r="DJ34" s="587"/>
      <c r="DK34" s="588"/>
      <c r="DL34" s="592">
        <v>4372744</v>
      </c>
      <c r="DM34" s="587"/>
      <c r="DN34" s="587"/>
      <c r="DO34" s="587"/>
      <c r="DP34" s="587"/>
      <c r="DQ34" s="587"/>
      <c r="DR34" s="587"/>
      <c r="DS34" s="587"/>
      <c r="DT34" s="587"/>
      <c r="DU34" s="587"/>
      <c r="DV34" s="588"/>
      <c r="DW34" s="609">
        <v>13.4</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1973358</v>
      </c>
      <c r="S35" s="587"/>
      <c r="T35" s="587"/>
      <c r="U35" s="587"/>
      <c r="V35" s="587"/>
      <c r="W35" s="587"/>
      <c r="X35" s="587"/>
      <c r="Y35" s="588"/>
      <c r="Z35" s="639">
        <v>3.7</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6758921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669697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1677260</v>
      </c>
      <c r="CS35" s="605"/>
      <c r="CT35" s="605"/>
      <c r="CU35" s="605"/>
      <c r="CV35" s="605"/>
      <c r="CW35" s="605"/>
      <c r="CX35" s="605"/>
      <c r="CY35" s="606"/>
      <c r="CZ35" s="589">
        <v>3.2</v>
      </c>
      <c r="DA35" s="607"/>
      <c r="DB35" s="607"/>
      <c r="DC35" s="608"/>
      <c r="DD35" s="592">
        <v>1619830</v>
      </c>
      <c r="DE35" s="605"/>
      <c r="DF35" s="605"/>
      <c r="DG35" s="605"/>
      <c r="DH35" s="605"/>
      <c r="DI35" s="605"/>
      <c r="DJ35" s="605"/>
      <c r="DK35" s="606"/>
      <c r="DL35" s="592">
        <v>694514</v>
      </c>
      <c r="DM35" s="605"/>
      <c r="DN35" s="605"/>
      <c r="DO35" s="605"/>
      <c r="DP35" s="605"/>
      <c r="DQ35" s="605"/>
      <c r="DR35" s="605"/>
      <c r="DS35" s="605"/>
      <c r="DT35" s="605"/>
      <c r="DU35" s="605"/>
      <c r="DV35" s="606"/>
      <c r="DW35" s="609">
        <v>2.1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54043418</v>
      </c>
      <c r="S36" s="627"/>
      <c r="T36" s="627"/>
      <c r="U36" s="627"/>
      <c r="V36" s="627"/>
      <c r="W36" s="627"/>
      <c r="X36" s="627"/>
      <c r="Y36" s="630"/>
      <c r="Z36" s="631">
        <v>100</v>
      </c>
      <c r="AA36" s="631"/>
      <c r="AB36" s="631"/>
      <c r="AC36" s="631"/>
      <c r="AD36" s="632">
        <v>30719219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1580855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669697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4198035</v>
      </c>
      <c r="CS36" s="587"/>
      <c r="CT36" s="587"/>
      <c r="CU36" s="587"/>
      <c r="CV36" s="587"/>
      <c r="CW36" s="587"/>
      <c r="CX36" s="587"/>
      <c r="CY36" s="588"/>
      <c r="CZ36" s="589">
        <v>8</v>
      </c>
      <c r="DA36" s="607"/>
      <c r="DB36" s="607"/>
      <c r="DC36" s="608"/>
      <c r="DD36" s="592">
        <v>3347013</v>
      </c>
      <c r="DE36" s="587"/>
      <c r="DF36" s="587"/>
      <c r="DG36" s="587"/>
      <c r="DH36" s="587"/>
      <c r="DI36" s="587"/>
      <c r="DJ36" s="587"/>
      <c r="DK36" s="588"/>
      <c r="DL36" s="592">
        <v>1969984</v>
      </c>
      <c r="DM36" s="587"/>
      <c r="DN36" s="587"/>
      <c r="DO36" s="587"/>
      <c r="DP36" s="587"/>
      <c r="DQ36" s="587"/>
      <c r="DR36" s="587"/>
      <c r="DS36" s="587"/>
      <c r="DT36" s="587"/>
      <c r="DU36" s="587"/>
      <c r="DV36" s="588"/>
      <c r="DW36" s="609">
        <v>6</v>
      </c>
      <c r="DX36" s="610"/>
      <c r="DY36" s="610"/>
      <c r="DZ36" s="610"/>
      <c r="EA36" s="610"/>
      <c r="EB36" s="610"/>
      <c r="EC36" s="611"/>
    </row>
    <row r="37" spans="2:133" ht="11.25" customHeight="1">
      <c r="AQ37" s="612" t="s">
        <v>314</v>
      </c>
      <c r="AR37" s="613"/>
      <c r="AS37" s="613"/>
      <c r="AT37" s="613"/>
      <c r="AU37" s="613"/>
      <c r="AV37" s="613"/>
      <c r="AW37" s="613"/>
      <c r="AX37" s="613"/>
      <c r="AY37" s="614"/>
      <c r="AZ37" s="586">
        <v>714081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14718</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78478</v>
      </c>
      <c r="CS37" s="605"/>
      <c r="CT37" s="605"/>
      <c r="CU37" s="605"/>
      <c r="CV37" s="605"/>
      <c r="CW37" s="605"/>
      <c r="CX37" s="605"/>
      <c r="CY37" s="606"/>
      <c r="CZ37" s="589">
        <v>0.1</v>
      </c>
      <c r="DA37" s="607"/>
      <c r="DB37" s="607"/>
      <c r="DC37" s="608"/>
      <c r="DD37" s="592">
        <v>78478</v>
      </c>
      <c r="DE37" s="605"/>
      <c r="DF37" s="605"/>
      <c r="DG37" s="605"/>
      <c r="DH37" s="605"/>
      <c r="DI37" s="605"/>
      <c r="DJ37" s="605"/>
      <c r="DK37" s="606"/>
      <c r="DL37" s="592">
        <v>77601</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317</v>
      </c>
      <c r="AR38" s="613"/>
      <c r="AS38" s="613"/>
      <c r="AT38" s="613"/>
      <c r="AU38" s="613"/>
      <c r="AV38" s="613"/>
      <c r="AW38" s="613"/>
      <c r="AX38" s="613"/>
      <c r="AY38" s="614"/>
      <c r="AZ38" s="586">
        <v>306642</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26403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4359804</v>
      </c>
      <c r="CS38" s="587"/>
      <c r="CT38" s="587"/>
      <c r="CU38" s="587"/>
      <c r="CV38" s="587"/>
      <c r="CW38" s="587"/>
      <c r="CX38" s="587"/>
      <c r="CY38" s="588"/>
      <c r="CZ38" s="589">
        <v>8.3000000000000007</v>
      </c>
      <c r="DA38" s="607"/>
      <c r="DB38" s="607"/>
      <c r="DC38" s="608"/>
      <c r="DD38" s="592">
        <v>3813034</v>
      </c>
      <c r="DE38" s="587"/>
      <c r="DF38" s="587"/>
      <c r="DG38" s="587"/>
      <c r="DH38" s="587"/>
      <c r="DI38" s="587"/>
      <c r="DJ38" s="587"/>
      <c r="DK38" s="588"/>
      <c r="DL38" s="592">
        <v>3150692</v>
      </c>
      <c r="DM38" s="587"/>
      <c r="DN38" s="587"/>
      <c r="DO38" s="587"/>
      <c r="DP38" s="587"/>
      <c r="DQ38" s="587"/>
      <c r="DR38" s="587"/>
      <c r="DS38" s="587"/>
      <c r="DT38" s="587"/>
      <c r="DU38" s="587"/>
      <c r="DV38" s="588"/>
      <c r="DW38" s="609">
        <v>9.6</v>
      </c>
      <c r="DX38" s="610"/>
      <c r="DY38" s="610"/>
      <c r="DZ38" s="610"/>
      <c r="EA38" s="610"/>
      <c r="EB38" s="610"/>
      <c r="EC38" s="611"/>
    </row>
    <row r="39" spans="2:133" ht="11.25" customHeight="1">
      <c r="AQ39" s="612" t="s">
        <v>320</v>
      </c>
      <c r="AR39" s="613"/>
      <c r="AS39" s="613"/>
      <c r="AT39" s="613"/>
      <c r="AU39" s="613"/>
      <c r="AV39" s="613"/>
      <c r="AW39" s="613"/>
      <c r="AX39" s="613"/>
      <c r="AY39" s="614"/>
      <c r="AZ39" s="586">
        <v>289955</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92</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1937236</v>
      </c>
      <c r="CS39" s="605"/>
      <c r="CT39" s="605"/>
      <c r="CU39" s="605"/>
      <c r="CV39" s="605"/>
      <c r="CW39" s="605"/>
      <c r="CX39" s="605"/>
      <c r="CY39" s="606"/>
      <c r="CZ39" s="589">
        <v>3.7</v>
      </c>
      <c r="DA39" s="607"/>
      <c r="DB39" s="607"/>
      <c r="DC39" s="608"/>
      <c r="DD39" s="592">
        <v>1540988</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759257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2336915</v>
      </c>
      <c r="CS40" s="587"/>
      <c r="CT40" s="587"/>
      <c r="CU40" s="587"/>
      <c r="CV40" s="587"/>
      <c r="CW40" s="587"/>
      <c r="CX40" s="587"/>
      <c r="CY40" s="588"/>
      <c r="CZ40" s="589">
        <v>4.5</v>
      </c>
      <c r="DA40" s="607"/>
      <c r="DB40" s="607"/>
      <c r="DC40" s="608"/>
      <c r="DD40" s="592">
        <v>770034</v>
      </c>
      <c r="DE40" s="587"/>
      <c r="DF40" s="587"/>
      <c r="DG40" s="587"/>
      <c r="DH40" s="587"/>
      <c r="DI40" s="587"/>
      <c r="DJ40" s="587"/>
      <c r="DK40" s="588"/>
      <c r="DL40" s="592">
        <v>450591</v>
      </c>
      <c r="DM40" s="587"/>
      <c r="DN40" s="587"/>
      <c r="DO40" s="587"/>
      <c r="DP40" s="587"/>
      <c r="DQ40" s="587"/>
      <c r="DR40" s="587"/>
      <c r="DS40" s="587"/>
      <c r="DT40" s="587"/>
      <c r="DU40" s="587"/>
      <c r="DV40" s="588"/>
      <c r="DW40" s="609">
        <v>1.4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3108131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7328054</v>
      </c>
      <c r="CS42" s="587"/>
      <c r="CT42" s="587"/>
      <c r="CU42" s="587"/>
      <c r="CV42" s="587"/>
      <c r="CW42" s="587"/>
      <c r="CX42" s="587"/>
      <c r="CY42" s="588"/>
      <c r="CZ42" s="589">
        <v>14</v>
      </c>
      <c r="DA42" s="590"/>
      <c r="DB42" s="590"/>
      <c r="DC42" s="591"/>
      <c r="DD42" s="592">
        <v>1714842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187203</v>
      </c>
      <c r="CS43" s="605"/>
      <c r="CT43" s="605"/>
      <c r="CU43" s="605"/>
      <c r="CV43" s="605"/>
      <c r="CW43" s="605"/>
      <c r="CX43" s="605"/>
      <c r="CY43" s="606"/>
      <c r="CZ43" s="589">
        <v>0.4</v>
      </c>
      <c r="DA43" s="607"/>
      <c r="DB43" s="607"/>
      <c r="DC43" s="608"/>
      <c r="DD43" s="592">
        <v>171757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7001779</v>
      </c>
      <c r="CS44" s="587"/>
      <c r="CT44" s="587"/>
      <c r="CU44" s="587"/>
      <c r="CV44" s="587"/>
      <c r="CW44" s="587"/>
      <c r="CX44" s="587"/>
      <c r="CY44" s="588"/>
      <c r="CZ44" s="589">
        <v>13.3</v>
      </c>
      <c r="DA44" s="590"/>
      <c r="DB44" s="590"/>
      <c r="DC44" s="591"/>
      <c r="DD44" s="592">
        <v>1704106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3986005</v>
      </c>
      <c r="CS45" s="605"/>
      <c r="CT45" s="605"/>
      <c r="CU45" s="605"/>
      <c r="CV45" s="605"/>
      <c r="CW45" s="605"/>
      <c r="CX45" s="605"/>
      <c r="CY45" s="606"/>
      <c r="CZ45" s="589">
        <v>7.6</v>
      </c>
      <c r="DA45" s="607"/>
      <c r="DB45" s="607"/>
      <c r="DC45" s="608"/>
      <c r="DD45" s="592">
        <v>214615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2789738</v>
      </c>
      <c r="CS46" s="587"/>
      <c r="CT46" s="587"/>
      <c r="CU46" s="587"/>
      <c r="CV46" s="587"/>
      <c r="CW46" s="587"/>
      <c r="CX46" s="587"/>
      <c r="CY46" s="588"/>
      <c r="CZ46" s="589">
        <v>5.3</v>
      </c>
      <c r="DA46" s="590"/>
      <c r="DB46" s="590"/>
      <c r="DC46" s="591"/>
      <c r="DD46" s="592">
        <v>1441414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326275</v>
      </c>
      <c r="CS47" s="605"/>
      <c r="CT47" s="605"/>
      <c r="CU47" s="605"/>
      <c r="CV47" s="605"/>
      <c r="CW47" s="605"/>
      <c r="CX47" s="605"/>
      <c r="CY47" s="606"/>
      <c r="CZ47" s="589">
        <v>0.6</v>
      </c>
      <c r="DA47" s="607"/>
      <c r="DB47" s="607"/>
      <c r="DC47" s="608"/>
      <c r="DD47" s="592">
        <v>10736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52475100</v>
      </c>
      <c r="CS49" s="571"/>
      <c r="CT49" s="571"/>
      <c r="CU49" s="571"/>
      <c r="CV49" s="571"/>
      <c r="CW49" s="571"/>
      <c r="CX49" s="571"/>
      <c r="CY49" s="572"/>
      <c r="CZ49" s="573">
        <v>100</v>
      </c>
      <c r="DA49" s="574"/>
      <c r="DB49" s="574"/>
      <c r="DC49" s="575"/>
      <c r="DD49" s="576">
        <v>35799760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53724</v>
      </c>
      <c r="R7" s="1099"/>
      <c r="S7" s="1099"/>
      <c r="T7" s="1099"/>
      <c r="U7" s="1099"/>
      <c r="V7" s="1099">
        <v>52263</v>
      </c>
      <c r="W7" s="1099"/>
      <c r="X7" s="1099"/>
      <c r="Y7" s="1099"/>
      <c r="Z7" s="1099"/>
      <c r="AA7" s="1099">
        <v>1461</v>
      </c>
      <c r="AB7" s="1099"/>
      <c r="AC7" s="1099"/>
      <c r="AD7" s="1099"/>
      <c r="AE7" s="1100"/>
      <c r="AF7" s="1101">
        <v>1376</v>
      </c>
      <c r="AG7" s="1102"/>
      <c r="AH7" s="1102"/>
      <c r="AI7" s="1102"/>
      <c r="AJ7" s="1103"/>
      <c r="AK7" s="1085">
        <v>78</v>
      </c>
      <c r="AL7" s="1086"/>
      <c r="AM7" s="1086"/>
      <c r="AN7" s="1086"/>
      <c r="AO7" s="1086"/>
      <c r="AP7" s="1086">
        <v>63069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v>4</v>
      </c>
      <c r="CI7" s="1083"/>
      <c r="CJ7" s="1083"/>
      <c r="CK7" s="1083"/>
      <c r="CL7" s="1084"/>
      <c r="CM7" s="1082">
        <v>83</v>
      </c>
      <c r="CN7" s="1083"/>
      <c r="CO7" s="1083"/>
      <c r="CP7" s="1083"/>
      <c r="CQ7" s="1084"/>
      <c r="CR7" s="1082">
        <v>6</v>
      </c>
      <c r="CS7" s="1083"/>
      <c r="CT7" s="1083"/>
      <c r="CU7" s="1083"/>
      <c r="CV7" s="1084"/>
      <c r="CW7" s="1082" t="s">
        <v>486</v>
      </c>
      <c r="CX7" s="1083"/>
      <c r="CY7" s="1083"/>
      <c r="CZ7" s="1083"/>
      <c r="DA7" s="1084"/>
      <c r="DB7" s="1082" t="s">
        <v>486</v>
      </c>
      <c r="DC7" s="1083"/>
      <c r="DD7" s="1083"/>
      <c r="DE7" s="1083"/>
      <c r="DF7" s="1084"/>
      <c r="DG7" s="1082" t="s">
        <v>486</v>
      </c>
      <c r="DH7" s="1083"/>
      <c r="DI7" s="1083"/>
      <c r="DJ7" s="1083"/>
      <c r="DK7" s="1084"/>
      <c r="DL7" s="1082" t="s">
        <v>486</v>
      </c>
      <c r="DM7" s="1083"/>
      <c r="DN7" s="1083"/>
      <c r="DO7" s="1083"/>
      <c r="DP7" s="1084"/>
      <c r="DQ7" s="1082" t="s">
        <v>486</v>
      </c>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301</v>
      </c>
      <c r="R8" s="1038"/>
      <c r="S8" s="1038"/>
      <c r="T8" s="1038"/>
      <c r="U8" s="1038"/>
      <c r="V8" s="1038">
        <v>282</v>
      </c>
      <c r="W8" s="1038"/>
      <c r="X8" s="1038"/>
      <c r="Y8" s="1038"/>
      <c r="Z8" s="1038"/>
      <c r="AA8" s="1038">
        <v>19</v>
      </c>
      <c r="AB8" s="1038"/>
      <c r="AC8" s="1038"/>
      <c r="AD8" s="1038"/>
      <c r="AE8" s="1039"/>
      <c r="AF8" s="1013">
        <v>19</v>
      </c>
      <c r="AG8" s="1014"/>
      <c r="AH8" s="1014"/>
      <c r="AI8" s="1014"/>
      <c r="AJ8" s="1015"/>
      <c r="AK8" s="1080">
        <v>52</v>
      </c>
      <c r="AL8" s="1081"/>
      <c r="AM8" s="1081"/>
      <c r="AN8" s="1081"/>
      <c r="AO8" s="1081"/>
      <c r="AP8" s="1081" t="s">
        <v>486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-8</v>
      </c>
      <c r="CI8" s="984"/>
      <c r="CJ8" s="984"/>
      <c r="CK8" s="984"/>
      <c r="CL8" s="985"/>
      <c r="CM8" s="983">
        <v>15</v>
      </c>
      <c r="CN8" s="984"/>
      <c r="CO8" s="984"/>
      <c r="CP8" s="984"/>
      <c r="CQ8" s="985"/>
      <c r="CR8" s="983">
        <v>50</v>
      </c>
      <c r="CS8" s="984"/>
      <c r="CT8" s="984"/>
      <c r="CU8" s="984"/>
      <c r="CV8" s="985"/>
      <c r="CW8" s="983" t="s">
        <v>486</v>
      </c>
      <c r="CX8" s="984"/>
      <c r="CY8" s="984"/>
      <c r="CZ8" s="984"/>
      <c r="DA8" s="985"/>
      <c r="DB8" s="983" t="s">
        <v>486</v>
      </c>
      <c r="DC8" s="984"/>
      <c r="DD8" s="984"/>
      <c r="DE8" s="984"/>
      <c r="DF8" s="985"/>
      <c r="DG8" s="983" t="s">
        <v>486</v>
      </c>
      <c r="DH8" s="984"/>
      <c r="DI8" s="984"/>
      <c r="DJ8" s="984"/>
      <c r="DK8" s="985"/>
      <c r="DL8" s="983" t="s">
        <v>486</v>
      </c>
      <c r="DM8" s="984"/>
      <c r="DN8" s="984"/>
      <c r="DO8" s="984"/>
      <c r="DP8" s="985"/>
      <c r="DQ8" s="983" t="s">
        <v>486</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277</v>
      </c>
      <c r="R9" s="1038"/>
      <c r="S9" s="1038"/>
      <c r="T9" s="1038"/>
      <c r="U9" s="1038"/>
      <c r="V9" s="1038">
        <v>194</v>
      </c>
      <c r="W9" s="1038"/>
      <c r="X9" s="1038"/>
      <c r="Y9" s="1038"/>
      <c r="Z9" s="1038"/>
      <c r="AA9" s="1038">
        <v>83</v>
      </c>
      <c r="AB9" s="1038"/>
      <c r="AC9" s="1038"/>
      <c r="AD9" s="1038"/>
      <c r="AE9" s="1039"/>
      <c r="AF9" s="1013">
        <v>72</v>
      </c>
      <c r="AG9" s="1014"/>
      <c r="AH9" s="1014"/>
      <c r="AI9" s="1014"/>
      <c r="AJ9" s="1015"/>
      <c r="AK9" s="1080">
        <v>77</v>
      </c>
      <c r="AL9" s="1081"/>
      <c r="AM9" s="1081"/>
      <c r="AN9" s="1081"/>
      <c r="AO9" s="1081"/>
      <c r="AP9" s="1081" t="s">
        <v>486</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548</v>
      </c>
      <c r="BT9" s="1009"/>
      <c r="BU9" s="1009"/>
      <c r="BV9" s="1009"/>
      <c r="BW9" s="1009"/>
      <c r="BX9" s="1009"/>
      <c r="BY9" s="1009"/>
      <c r="BZ9" s="1009"/>
      <c r="CA9" s="1009"/>
      <c r="CB9" s="1009"/>
      <c r="CC9" s="1009"/>
      <c r="CD9" s="1009"/>
      <c r="CE9" s="1009"/>
      <c r="CF9" s="1009"/>
      <c r="CG9" s="1010"/>
      <c r="CH9" s="983">
        <v>6</v>
      </c>
      <c r="CI9" s="984"/>
      <c r="CJ9" s="984"/>
      <c r="CK9" s="984"/>
      <c r="CL9" s="985"/>
      <c r="CM9" s="983">
        <v>24</v>
      </c>
      <c r="CN9" s="984"/>
      <c r="CO9" s="984"/>
      <c r="CP9" s="984"/>
      <c r="CQ9" s="985"/>
      <c r="CR9" s="983">
        <v>10</v>
      </c>
      <c r="CS9" s="984"/>
      <c r="CT9" s="984"/>
      <c r="CU9" s="984"/>
      <c r="CV9" s="985"/>
      <c r="CW9" s="983" t="s">
        <v>486</v>
      </c>
      <c r="CX9" s="984"/>
      <c r="CY9" s="984"/>
      <c r="CZ9" s="984"/>
      <c r="DA9" s="985"/>
      <c r="DB9" s="983" t="s">
        <v>486</v>
      </c>
      <c r="DC9" s="984"/>
      <c r="DD9" s="984"/>
      <c r="DE9" s="984"/>
      <c r="DF9" s="985"/>
      <c r="DG9" s="983" t="s">
        <v>486</v>
      </c>
      <c r="DH9" s="984"/>
      <c r="DI9" s="984"/>
      <c r="DJ9" s="984"/>
      <c r="DK9" s="985"/>
      <c r="DL9" s="983" t="s">
        <v>486</v>
      </c>
      <c r="DM9" s="984"/>
      <c r="DN9" s="984"/>
      <c r="DO9" s="984"/>
      <c r="DP9" s="985"/>
      <c r="DQ9" s="983" t="s">
        <v>486</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6</v>
      </c>
      <c r="CI10" s="984"/>
      <c r="CJ10" s="984"/>
      <c r="CK10" s="984"/>
      <c r="CL10" s="985"/>
      <c r="CM10" s="983">
        <v>21</v>
      </c>
      <c r="CN10" s="984"/>
      <c r="CO10" s="984"/>
      <c r="CP10" s="984"/>
      <c r="CQ10" s="985"/>
      <c r="CR10" s="983">
        <v>110</v>
      </c>
      <c r="CS10" s="984"/>
      <c r="CT10" s="984"/>
      <c r="CU10" s="984"/>
      <c r="CV10" s="985"/>
      <c r="CW10" s="983">
        <v>1</v>
      </c>
      <c r="CX10" s="984"/>
      <c r="CY10" s="984"/>
      <c r="CZ10" s="984"/>
      <c r="DA10" s="985"/>
      <c r="DB10" s="983">
        <v>78</v>
      </c>
      <c r="DC10" s="984"/>
      <c r="DD10" s="984"/>
      <c r="DE10" s="984"/>
      <c r="DF10" s="985"/>
      <c r="DG10" s="983" t="s">
        <v>486</v>
      </c>
      <c r="DH10" s="984"/>
      <c r="DI10" s="984"/>
      <c r="DJ10" s="984"/>
      <c r="DK10" s="985"/>
      <c r="DL10" s="983" t="s">
        <v>486</v>
      </c>
      <c r="DM10" s="984"/>
      <c r="DN10" s="984"/>
      <c r="DO10" s="984"/>
      <c r="DP10" s="985"/>
      <c r="DQ10" s="983" t="s">
        <v>486</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550</v>
      </c>
      <c r="BT11" s="1009"/>
      <c r="BU11" s="1009"/>
      <c r="BV11" s="1009"/>
      <c r="BW11" s="1009"/>
      <c r="BX11" s="1009"/>
      <c r="BY11" s="1009"/>
      <c r="BZ11" s="1009"/>
      <c r="CA11" s="1009"/>
      <c r="CB11" s="1009"/>
      <c r="CC11" s="1009"/>
      <c r="CD11" s="1009"/>
      <c r="CE11" s="1009"/>
      <c r="CF11" s="1009"/>
      <c r="CG11" s="1010"/>
      <c r="CH11" s="983">
        <v>4</v>
      </c>
      <c r="CI11" s="984"/>
      <c r="CJ11" s="984"/>
      <c r="CK11" s="984"/>
      <c r="CL11" s="985"/>
      <c r="CM11" s="983">
        <v>68</v>
      </c>
      <c r="CN11" s="984"/>
      <c r="CO11" s="984"/>
      <c r="CP11" s="984"/>
      <c r="CQ11" s="985"/>
      <c r="CR11" s="983">
        <v>28</v>
      </c>
      <c r="CS11" s="984"/>
      <c r="CT11" s="984"/>
      <c r="CU11" s="984"/>
      <c r="CV11" s="985"/>
      <c r="CW11" s="983" t="s">
        <v>486</v>
      </c>
      <c r="CX11" s="984"/>
      <c r="CY11" s="984"/>
      <c r="CZ11" s="984"/>
      <c r="DA11" s="985"/>
      <c r="DB11" s="983">
        <v>4</v>
      </c>
      <c r="DC11" s="984"/>
      <c r="DD11" s="984"/>
      <c r="DE11" s="984"/>
      <c r="DF11" s="985"/>
      <c r="DG11" s="983" t="s">
        <v>486</v>
      </c>
      <c r="DH11" s="984"/>
      <c r="DI11" s="984"/>
      <c r="DJ11" s="984"/>
      <c r="DK11" s="985"/>
      <c r="DL11" s="983" t="s">
        <v>486</v>
      </c>
      <c r="DM11" s="984"/>
      <c r="DN11" s="984"/>
      <c r="DO11" s="984"/>
      <c r="DP11" s="985"/>
      <c r="DQ11" s="983" t="s">
        <v>486</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551</v>
      </c>
      <c r="BT12" s="1009"/>
      <c r="BU12" s="1009"/>
      <c r="BV12" s="1009"/>
      <c r="BW12" s="1009"/>
      <c r="BX12" s="1009"/>
      <c r="BY12" s="1009"/>
      <c r="BZ12" s="1009"/>
      <c r="CA12" s="1009"/>
      <c r="CB12" s="1009"/>
      <c r="CC12" s="1009"/>
      <c r="CD12" s="1009"/>
      <c r="CE12" s="1009"/>
      <c r="CF12" s="1009"/>
      <c r="CG12" s="1010"/>
      <c r="CH12" s="983">
        <v>-5</v>
      </c>
      <c r="CI12" s="984"/>
      <c r="CJ12" s="984"/>
      <c r="CK12" s="984"/>
      <c r="CL12" s="985"/>
      <c r="CM12" s="983">
        <v>25</v>
      </c>
      <c r="CN12" s="984"/>
      <c r="CO12" s="984"/>
      <c r="CP12" s="984"/>
      <c r="CQ12" s="985"/>
      <c r="CR12" s="983">
        <v>15</v>
      </c>
      <c r="CS12" s="984"/>
      <c r="CT12" s="984"/>
      <c r="CU12" s="984"/>
      <c r="CV12" s="985"/>
      <c r="CW12" s="983" t="s">
        <v>486</v>
      </c>
      <c r="CX12" s="984"/>
      <c r="CY12" s="984"/>
      <c r="CZ12" s="984"/>
      <c r="DA12" s="985"/>
      <c r="DB12" s="983" t="s">
        <v>486</v>
      </c>
      <c r="DC12" s="984"/>
      <c r="DD12" s="984"/>
      <c r="DE12" s="984"/>
      <c r="DF12" s="985"/>
      <c r="DG12" s="983" t="s">
        <v>486</v>
      </c>
      <c r="DH12" s="984"/>
      <c r="DI12" s="984"/>
      <c r="DJ12" s="984"/>
      <c r="DK12" s="985"/>
      <c r="DL12" s="983" t="s">
        <v>486</v>
      </c>
      <c r="DM12" s="984"/>
      <c r="DN12" s="984"/>
      <c r="DO12" s="984"/>
      <c r="DP12" s="985"/>
      <c r="DQ12" s="983" t="s">
        <v>486</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54038</v>
      </c>
      <c r="R23" s="1063"/>
      <c r="S23" s="1063"/>
      <c r="T23" s="1063"/>
      <c r="U23" s="1063"/>
      <c r="V23" s="1063">
        <v>52475</v>
      </c>
      <c r="W23" s="1063"/>
      <c r="X23" s="1063"/>
      <c r="Y23" s="1063"/>
      <c r="Z23" s="1063"/>
      <c r="AA23" s="1063">
        <v>1563</v>
      </c>
      <c r="AB23" s="1063"/>
      <c r="AC23" s="1063"/>
      <c r="AD23" s="1063"/>
      <c r="AE23" s="1064"/>
      <c r="AF23" s="1065">
        <v>1467</v>
      </c>
      <c r="AG23" s="1063"/>
      <c r="AH23" s="1063"/>
      <c r="AI23" s="1063"/>
      <c r="AJ23" s="1066"/>
      <c r="AK23" s="1067"/>
      <c r="AL23" s="1068"/>
      <c r="AM23" s="1068"/>
      <c r="AN23" s="1068"/>
      <c r="AO23" s="1068"/>
      <c r="AP23" s="1063">
        <v>63069</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12422</v>
      </c>
      <c r="R28" s="1048"/>
      <c r="S28" s="1048"/>
      <c r="T28" s="1048"/>
      <c r="U28" s="1048"/>
      <c r="V28" s="1048">
        <v>11752</v>
      </c>
      <c r="W28" s="1048"/>
      <c r="X28" s="1048"/>
      <c r="Y28" s="1048"/>
      <c r="Z28" s="1048"/>
      <c r="AA28" s="1048">
        <v>670</v>
      </c>
      <c r="AB28" s="1048"/>
      <c r="AC28" s="1048"/>
      <c r="AD28" s="1048"/>
      <c r="AE28" s="1049"/>
      <c r="AF28" s="1050">
        <v>670</v>
      </c>
      <c r="AG28" s="1048"/>
      <c r="AH28" s="1048"/>
      <c r="AI28" s="1048"/>
      <c r="AJ28" s="1051"/>
      <c r="AK28" s="1052">
        <v>798</v>
      </c>
      <c r="AL28" s="1040"/>
      <c r="AM28" s="1040"/>
      <c r="AN28" s="1040"/>
      <c r="AO28" s="1040"/>
      <c r="AP28" s="1040" t="s">
        <v>486</v>
      </c>
      <c r="AQ28" s="1040"/>
      <c r="AR28" s="1040"/>
      <c r="AS28" s="1040"/>
      <c r="AT28" s="1040"/>
      <c r="AU28" s="1040" t="s">
        <v>486</v>
      </c>
      <c r="AV28" s="1040"/>
      <c r="AW28" s="1040"/>
      <c r="AX28" s="1040"/>
      <c r="AY28" s="1040"/>
      <c r="AZ28" s="1041" t="s">
        <v>486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976</v>
      </c>
      <c r="R29" s="1038"/>
      <c r="S29" s="1038"/>
      <c r="T29" s="1038"/>
      <c r="U29" s="1038"/>
      <c r="V29" s="1038">
        <v>1011</v>
      </c>
      <c r="W29" s="1038"/>
      <c r="X29" s="1038"/>
      <c r="Y29" s="1038"/>
      <c r="Z29" s="1038"/>
      <c r="AA29" s="1038">
        <v>-35</v>
      </c>
      <c r="AB29" s="1038"/>
      <c r="AC29" s="1038"/>
      <c r="AD29" s="1038"/>
      <c r="AE29" s="1039"/>
      <c r="AF29" s="1013">
        <v>-37</v>
      </c>
      <c r="AG29" s="1014"/>
      <c r="AH29" s="1014"/>
      <c r="AI29" s="1014"/>
      <c r="AJ29" s="1015"/>
      <c r="AK29" s="974">
        <v>342</v>
      </c>
      <c r="AL29" s="965"/>
      <c r="AM29" s="965"/>
      <c r="AN29" s="965"/>
      <c r="AO29" s="965"/>
      <c r="AP29" s="965" t="s">
        <v>486</v>
      </c>
      <c r="AQ29" s="965"/>
      <c r="AR29" s="965"/>
      <c r="AS29" s="965"/>
      <c r="AT29" s="965"/>
      <c r="AU29" s="965" t="s">
        <v>486</v>
      </c>
      <c r="AV29" s="965"/>
      <c r="AW29" s="965"/>
      <c r="AX29" s="965"/>
      <c r="AY29" s="965"/>
      <c r="AZ29" s="1036" t="s">
        <v>486</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10814</v>
      </c>
      <c r="R30" s="1038"/>
      <c r="S30" s="1038"/>
      <c r="T30" s="1038"/>
      <c r="U30" s="1038"/>
      <c r="V30" s="1038">
        <v>10588</v>
      </c>
      <c r="W30" s="1038"/>
      <c r="X30" s="1038"/>
      <c r="Y30" s="1038"/>
      <c r="Z30" s="1038"/>
      <c r="AA30" s="1038">
        <v>226</v>
      </c>
      <c r="AB30" s="1038"/>
      <c r="AC30" s="1038"/>
      <c r="AD30" s="1038"/>
      <c r="AE30" s="1039"/>
      <c r="AF30" s="1013">
        <v>226</v>
      </c>
      <c r="AG30" s="1014"/>
      <c r="AH30" s="1014"/>
      <c r="AI30" s="1014"/>
      <c r="AJ30" s="1015"/>
      <c r="AK30" s="974">
        <v>1496</v>
      </c>
      <c r="AL30" s="965"/>
      <c r="AM30" s="965"/>
      <c r="AN30" s="965"/>
      <c r="AO30" s="965"/>
      <c r="AP30" s="965" t="s">
        <v>486</v>
      </c>
      <c r="AQ30" s="965"/>
      <c r="AR30" s="965"/>
      <c r="AS30" s="965"/>
      <c r="AT30" s="965"/>
      <c r="AU30" s="965" t="s">
        <v>486</v>
      </c>
      <c r="AV30" s="965"/>
      <c r="AW30" s="965"/>
      <c r="AX30" s="965"/>
      <c r="AY30" s="965"/>
      <c r="AZ30" s="1036" t="s">
        <v>486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385</v>
      </c>
      <c r="C31" s="1032"/>
      <c r="D31" s="1032"/>
      <c r="E31" s="1032"/>
      <c r="F31" s="1032"/>
      <c r="G31" s="1032"/>
      <c r="H31" s="1032"/>
      <c r="I31" s="1032"/>
      <c r="J31" s="1032"/>
      <c r="K31" s="1032"/>
      <c r="L31" s="1032"/>
      <c r="M31" s="1032"/>
      <c r="N31" s="1032"/>
      <c r="O31" s="1032"/>
      <c r="P31" s="1033"/>
      <c r="Q31" s="1037">
        <v>54</v>
      </c>
      <c r="R31" s="1038"/>
      <c r="S31" s="1038"/>
      <c r="T31" s="1038"/>
      <c r="U31" s="1038"/>
      <c r="V31" s="1038">
        <v>25</v>
      </c>
      <c r="W31" s="1038"/>
      <c r="X31" s="1038"/>
      <c r="Y31" s="1038"/>
      <c r="Z31" s="1038"/>
      <c r="AA31" s="1038">
        <v>29</v>
      </c>
      <c r="AB31" s="1038"/>
      <c r="AC31" s="1038"/>
      <c r="AD31" s="1038"/>
      <c r="AE31" s="1039"/>
      <c r="AF31" s="1013">
        <v>29</v>
      </c>
      <c r="AG31" s="1014"/>
      <c r="AH31" s="1014"/>
      <c r="AI31" s="1014"/>
      <c r="AJ31" s="1015"/>
      <c r="AK31" s="974"/>
      <c r="AL31" s="965"/>
      <c r="AM31" s="965"/>
      <c r="AN31" s="965"/>
      <c r="AO31" s="965"/>
      <c r="AP31" s="965" t="s">
        <v>486</v>
      </c>
      <c r="AQ31" s="965"/>
      <c r="AR31" s="965"/>
      <c r="AS31" s="965"/>
      <c r="AT31" s="965"/>
      <c r="AU31" s="965" t="s">
        <v>486</v>
      </c>
      <c r="AV31" s="965"/>
      <c r="AW31" s="965"/>
      <c r="AX31" s="965"/>
      <c r="AY31" s="965"/>
      <c r="AZ31" s="1036" t="s">
        <v>486</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749</v>
      </c>
      <c r="R32" s="1038"/>
      <c r="S32" s="1038"/>
      <c r="T32" s="1038"/>
      <c r="U32" s="1038"/>
      <c r="V32" s="1038">
        <v>734</v>
      </c>
      <c r="W32" s="1038"/>
      <c r="X32" s="1038"/>
      <c r="Y32" s="1038"/>
      <c r="Z32" s="1038"/>
      <c r="AA32" s="1038">
        <v>15</v>
      </c>
      <c r="AB32" s="1038"/>
      <c r="AC32" s="1038"/>
      <c r="AD32" s="1038"/>
      <c r="AE32" s="1039"/>
      <c r="AF32" s="1013">
        <v>15</v>
      </c>
      <c r="AG32" s="1014"/>
      <c r="AH32" s="1014"/>
      <c r="AI32" s="1014"/>
      <c r="AJ32" s="1015"/>
      <c r="AK32" s="974">
        <v>224</v>
      </c>
      <c r="AL32" s="965"/>
      <c r="AM32" s="965"/>
      <c r="AN32" s="965"/>
      <c r="AO32" s="965"/>
      <c r="AP32" s="965">
        <v>1091</v>
      </c>
      <c r="AQ32" s="965"/>
      <c r="AR32" s="965"/>
      <c r="AS32" s="965"/>
      <c r="AT32" s="965"/>
      <c r="AU32" s="965">
        <v>307</v>
      </c>
      <c r="AV32" s="965"/>
      <c r="AW32" s="965"/>
      <c r="AX32" s="965"/>
      <c r="AY32" s="965"/>
      <c r="AZ32" s="1036" t="s">
        <v>486</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509</v>
      </c>
      <c r="R33" s="1038"/>
      <c r="S33" s="1038"/>
      <c r="T33" s="1038"/>
      <c r="U33" s="1038"/>
      <c r="V33" s="1038">
        <v>503</v>
      </c>
      <c r="W33" s="1038"/>
      <c r="X33" s="1038"/>
      <c r="Y33" s="1038"/>
      <c r="Z33" s="1038"/>
      <c r="AA33" s="1038">
        <v>6</v>
      </c>
      <c r="AB33" s="1038"/>
      <c r="AC33" s="1038"/>
      <c r="AD33" s="1038"/>
      <c r="AE33" s="1039"/>
      <c r="AF33" s="1013">
        <v>6</v>
      </c>
      <c r="AG33" s="1014"/>
      <c r="AH33" s="1014"/>
      <c r="AI33" s="1014"/>
      <c r="AJ33" s="1015"/>
      <c r="AK33" s="974">
        <v>53</v>
      </c>
      <c r="AL33" s="965"/>
      <c r="AM33" s="965"/>
      <c r="AN33" s="965"/>
      <c r="AO33" s="965"/>
      <c r="AP33" s="965">
        <v>797</v>
      </c>
      <c r="AQ33" s="965"/>
      <c r="AR33" s="965"/>
      <c r="AS33" s="965"/>
      <c r="AT33" s="965"/>
      <c r="AU33" s="965">
        <v>80</v>
      </c>
      <c r="AV33" s="965"/>
      <c r="AW33" s="965"/>
      <c r="AX33" s="965"/>
      <c r="AY33" s="965"/>
      <c r="AZ33" s="1036" t="s">
        <v>486</v>
      </c>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83</v>
      </c>
      <c r="R34" s="1038"/>
      <c r="S34" s="1038"/>
      <c r="T34" s="1038"/>
      <c r="U34" s="1038"/>
      <c r="V34" s="1038">
        <v>76</v>
      </c>
      <c r="W34" s="1038"/>
      <c r="X34" s="1038"/>
      <c r="Y34" s="1038"/>
      <c r="Z34" s="1038"/>
      <c r="AA34" s="1038">
        <v>7</v>
      </c>
      <c r="AB34" s="1038"/>
      <c r="AC34" s="1038"/>
      <c r="AD34" s="1038"/>
      <c r="AE34" s="1039"/>
      <c r="AF34" s="1013">
        <v>7</v>
      </c>
      <c r="AG34" s="1014"/>
      <c r="AH34" s="1014"/>
      <c r="AI34" s="1014"/>
      <c r="AJ34" s="1015"/>
      <c r="AK34" s="974">
        <v>13</v>
      </c>
      <c r="AL34" s="965"/>
      <c r="AM34" s="965"/>
      <c r="AN34" s="965"/>
      <c r="AO34" s="965"/>
      <c r="AP34" s="965">
        <v>45</v>
      </c>
      <c r="AQ34" s="965"/>
      <c r="AR34" s="965"/>
      <c r="AS34" s="965"/>
      <c r="AT34" s="965"/>
      <c r="AU34" s="965">
        <v>6</v>
      </c>
      <c r="AV34" s="965"/>
      <c r="AW34" s="965"/>
      <c r="AX34" s="965"/>
      <c r="AY34" s="965"/>
      <c r="AZ34" s="1036" t="s">
        <v>486</v>
      </c>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7420</v>
      </c>
      <c r="R35" s="1038"/>
      <c r="S35" s="1038"/>
      <c r="T35" s="1038"/>
      <c r="U35" s="1038"/>
      <c r="V35" s="1038">
        <v>7613</v>
      </c>
      <c r="W35" s="1038"/>
      <c r="X35" s="1038"/>
      <c r="Y35" s="1038"/>
      <c r="Z35" s="1038"/>
      <c r="AA35" s="1038">
        <v>-193</v>
      </c>
      <c r="AB35" s="1038"/>
      <c r="AC35" s="1038"/>
      <c r="AD35" s="1038"/>
      <c r="AE35" s="1039"/>
      <c r="AF35" s="1013">
        <v>4587</v>
      </c>
      <c r="AG35" s="1014"/>
      <c r="AH35" s="1014"/>
      <c r="AI35" s="1014"/>
      <c r="AJ35" s="1015"/>
      <c r="AK35" s="974">
        <v>714</v>
      </c>
      <c r="AL35" s="965"/>
      <c r="AM35" s="965"/>
      <c r="AN35" s="965"/>
      <c r="AO35" s="965"/>
      <c r="AP35" s="965">
        <v>6797</v>
      </c>
      <c r="AQ35" s="965"/>
      <c r="AR35" s="965"/>
      <c r="AS35" s="965"/>
      <c r="AT35" s="965"/>
      <c r="AU35" s="965">
        <v>3834</v>
      </c>
      <c r="AV35" s="965"/>
      <c r="AW35" s="965"/>
      <c r="AX35" s="965"/>
      <c r="AY35" s="965"/>
      <c r="AZ35" s="1036" t="s">
        <v>486</v>
      </c>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391</v>
      </c>
      <c r="C36" s="1032"/>
      <c r="D36" s="1032"/>
      <c r="E36" s="1032"/>
      <c r="F36" s="1032"/>
      <c r="G36" s="1032"/>
      <c r="H36" s="1032"/>
      <c r="I36" s="1032"/>
      <c r="J36" s="1032"/>
      <c r="K36" s="1032"/>
      <c r="L36" s="1032"/>
      <c r="M36" s="1032"/>
      <c r="N36" s="1032"/>
      <c r="O36" s="1032"/>
      <c r="P36" s="1033"/>
      <c r="Q36" s="1037">
        <v>1721</v>
      </c>
      <c r="R36" s="1038"/>
      <c r="S36" s="1038"/>
      <c r="T36" s="1038"/>
      <c r="U36" s="1038"/>
      <c r="V36" s="1038">
        <v>1844</v>
      </c>
      <c r="W36" s="1038"/>
      <c r="X36" s="1038"/>
      <c r="Y36" s="1038"/>
      <c r="Z36" s="1038"/>
      <c r="AA36" s="1038">
        <v>-123</v>
      </c>
      <c r="AB36" s="1038"/>
      <c r="AC36" s="1038"/>
      <c r="AD36" s="1038"/>
      <c r="AE36" s="1039"/>
      <c r="AF36" s="1013">
        <v>2179</v>
      </c>
      <c r="AG36" s="1014"/>
      <c r="AH36" s="1014"/>
      <c r="AI36" s="1014"/>
      <c r="AJ36" s="1015"/>
      <c r="AK36" s="974">
        <v>307</v>
      </c>
      <c r="AL36" s="965"/>
      <c r="AM36" s="965"/>
      <c r="AN36" s="965"/>
      <c r="AO36" s="965"/>
      <c r="AP36" s="965">
        <v>14030</v>
      </c>
      <c r="AQ36" s="965"/>
      <c r="AR36" s="965"/>
      <c r="AS36" s="965"/>
      <c r="AT36" s="965"/>
      <c r="AU36" s="965">
        <v>884</v>
      </c>
      <c r="AV36" s="965"/>
      <c r="AW36" s="965"/>
      <c r="AX36" s="965"/>
      <c r="AY36" s="965"/>
      <c r="AZ36" s="1036" t="s">
        <v>486</v>
      </c>
      <c r="BA36" s="1036"/>
      <c r="BB36" s="1036"/>
      <c r="BC36" s="1036"/>
      <c r="BD36" s="1036"/>
      <c r="BE36" s="1026" t="s">
        <v>390</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392</v>
      </c>
      <c r="C37" s="1032"/>
      <c r="D37" s="1032"/>
      <c r="E37" s="1032"/>
      <c r="F37" s="1032"/>
      <c r="G37" s="1032"/>
      <c r="H37" s="1032"/>
      <c r="I37" s="1032"/>
      <c r="J37" s="1032"/>
      <c r="K37" s="1032"/>
      <c r="L37" s="1032"/>
      <c r="M37" s="1032"/>
      <c r="N37" s="1032"/>
      <c r="O37" s="1032"/>
      <c r="P37" s="1033"/>
      <c r="Q37" s="1037">
        <v>1645</v>
      </c>
      <c r="R37" s="1038"/>
      <c r="S37" s="1038"/>
      <c r="T37" s="1038"/>
      <c r="U37" s="1038"/>
      <c r="V37" s="1038">
        <v>1612</v>
      </c>
      <c r="W37" s="1038"/>
      <c r="X37" s="1038"/>
      <c r="Y37" s="1038"/>
      <c r="Z37" s="1038"/>
      <c r="AA37" s="1038">
        <v>33</v>
      </c>
      <c r="AB37" s="1038"/>
      <c r="AC37" s="1038"/>
      <c r="AD37" s="1038"/>
      <c r="AE37" s="1039"/>
      <c r="AF37" s="1013">
        <v>243</v>
      </c>
      <c r="AG37" s="1014"/>
      <c r="AH37" s="1014"/>
      <c r="AI37" s="1014"/>
      <c r="AJ37" s="1015"/>
      <c r="AK37" s="974">
        <v>1378</v>
      </c>
      <c r="AL37" s="965"/>
      <c r="AM37" s="965"/>
      <c r="AN37" s="965"/>
      <c r="AO37" s="965"/>
      <c r="AP37" s="965">
        <v>18615</v>
      </c>
      <c r="AQ37" s="965"/>
      <c r="AR37" s="965"/>
      <c r="AS37" s="965"/>
      <c r="AT37" s="965"/>
      <c r="AU37" s="965">
        <v>11858</v>
      </c>
      <c r="AV37" s="965"/>
      <c r="AW37" s="965"/>
      <c r="AX37" s="965"/>
      <c r="AY37" s="965"/>
      <c r="AZ37" s="1036" t="s">
        <v>486</v>
      </c>
      <c r="BA37" s="1036"/>
      <c r="BB37" s="1036"/>
      <c r="BC37" s="1036"/>
      <c r="BD37" s="1036"/>
      <c r="BE37" s="1026" t="s">
        <v>390</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393</v>
      </c>
      <c r="C38" s="1032"/>
      <c r="D38" s="1032"/>
      <c r="E38" s="1032"/>
      <c r="F38" s="1032"/>
      <c r="G38" s="1032"/>
      <c r="H38" s="1032"/>
      <c r="I38" s="1032"/>
      <c r="J38" s="1032"/>
      <c r="K38" s="1032"/>
      <c r="L38" s="1032"/>
      <c r="M38" s="1032"/>
      <c r="N38" s="1032"/>
      <c r="O38" s="1032"/>
      <c r="P38" s="1033"/>
      <c r="Q38" s="1037">
        <v>588</v>
      </c>
      <c r="R38" s="1038"/>
      <c r="S38" s="1038"/>
      <c r="T38" s="1038"/>
      <c r="U38" s="1038"/>
      <c r="V38" s="1038">
        <v>572</v>
      </c>
      <c r="W38" s="1038"/>
      <c r="X38" s="1038"/>
      <c r="Y38" s="1038"/>
      <c r="Z38" s="1038"/>
      <c r="AA38" s="1038">
        <v>16</v>
      </c>
      <c r="AB38" s="1038"/>
      <c r="AC38" s="1038"/>
      <c r="AD38" s="1038"/>
      <c r="AE38" s="1039"/>
      <c r="AF38" s="1013">
        <v>16</v>
      </c>
      <c r="AG38" s="1014"/>
      <c r="AH38" s="1014"/>
      <c r="AI38" s="1014"/>
      <c r="AJ38" s="1015"/>
      <c r="AK38" s="974">
        <v>192</v>
      </c>
      <c r="AL38" s="965"/>
      <c r="AM38" s="965"/>
      <c r="AN38" s="965"/>
      <c r="AO38" s="965"/>
      <c r="AP38" s="965">
        <v>3295</v>
      </c>
      <c r="AQ38" s="965"/>
      <c r="AR38" s="965"/>
      <c r="AS38" s="965"/>
      <c r="AT38" s="965"/>
      <c r="AU38" s="965">
        <v>2755</v>
      </c>
      <c r="AV38" s="965"/>
      <c r="AW38" s="965"/>
      <c r="AX38" s="965"/>
      <c r="AY38" s="965"/>
      <c r="AZ38" s="1036" t="s">
        <v>486</v>
      </c>
      <c r="BA38" s="1036"/>
      <c r="BB38" s="1036"/>
      <c r="BC38" s="1036"/>
      <c r="BD38" s="1036"/>
      <c r="BE38" s="1026" t="s">
        <v>394</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395</v>
      </c>
      <c r="C39" s="1032"/>
      <c r="D39" s="1032"/>
      <c r="E39" s="1032"/>
      <c r="F39" s="1032"/>
      <c r="G39" s="1032"/>
      <c r="H39" s="1032"/>
      <c r="I39" s="1032"/>
      <c r="J39" s="1032"/>
      <c r="K39" s="1032"/>
      <c r="L39" s="1032"/>
      <c r="M39" s="1032"/>
      <c r="N39" s="1032"/>
      <c r="O39" s="1032"/>
      <c r="P39" s="1033"/>
      <c r="Q39" s="1037">
        <v>82</v>
      </c>
      <c r="R39" s="1038"/>
      <c r="S39" s="1038"/>
      <c r="T39" s="1038"/>
      <c r="U39" s="1038"/>
      <c r="V39" s="1038">
        <v>48</v>
      </c>
      <c r="W39" s="1038"/>
      <c r="X39" s="1038"/>
      <c r="Y39" s="1038"/>
      <c r="Z39" s="1038"/>
      <c r="AA39" s="1038">
        <v>33</v>
      </c>
      <c r="AB39" s="1038"/>
      <c r="AC39" s="1038"/>
      <c r="AD39" s="1038"/>
      <c r="AE39" s="1039"/>
      <c r="AF39" s="1013">
        <v>33</v>
      </c>
      <c r="AG39" s="1014"/>
      <c r="AH39" s="1014"/>
      <c r="AI39" s="1014"/>
      <c r="AJ39" s="1015"/>
      <c r="AK39" s="974">
        <v>10</v>
      </c>
      <c r="AL39" s="965"/>
      <c r="AM39" s="965"/>
      <c r="AN39" s="965"/>
      <c r="AO39" s="965"/>
      <c r="AP39" s="965">
        <v>229</v>
      </c>
      <c r="AQ39" s="965"/>
      <c r="AR39" s="965"/>
      <c r="AS39" s="965"/>
      <c r="AT39" s="965"/>
      <c r="AU39" s="965">
        <v>156</v>
      </c>
      <c r="AV39" s="965"/>
      <c r="AW39" s="965"/>
      <c r="AX39" s="965"/>
      <c r="AY39" s="965"/>
      <c r="AZ39" s="1036" t="s">
        <v>486</v>
      </c>
      <c r="BA39" s="1036"/>
      <c r="BB39" s="1036"/>
      <c r="BC39" s="1036"/>
      <c r="BD39" s="1036"/>
      <c r="BE39" s="1026" t="s">
        <v>394</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t="s">
        <v>396</v>
      </c>
      <c r="C40" s="1032"/>
      <c r="D40" s="1032"/>
      <c r="E40" s="1032"/>
      <c r="F40" s="1032"/>
      <c r="G40" s="1032"/>
      <c r="H40" s="1032"/>
      <c r="I40" s="1032"/>
      <c r="J40" s="1032"/>
      <c r="K40" s="1032"/>
      <c r="L40" s="1032"/>
      <c r="M40" s="1032"/>
      <c r="N40" s="1032"/>
      <c r="O40" s="1032"/>
      <c r="P40" s="1033"/>
      <c r="Q40" s="1037">
        <v>689</v>
      </c>
      <c r="R40" s="1038"/>
      <c r="S40" s="1038"/>
      <c r="T40" s="1038"/>
      <c r="U40" s="1038"/>
      <c r="V40" s="1038">
        <v>653</v>
      </c>
      <c r="W40" s="1038"/>
      <c r="X40" s="1038"/>
      <c r="Y40" s="1038"/>
      <c r="Z40" s="1038"/>
      <c r="AA40" s="1038">
        <v>36</v>
      </c>
      <c r="AB40" s="1038"/>
      <c r="AC40" s="1038"/>
      <c r="AD40" s="1038"/>
      <c r="AE40" s="1039"/>
      <c r="AF40" s="1013">
        <v>36</v>
      </c>
      <c r="AG40" s="1014"/>
      <c r="AH40" s="1014"/>
      <c r="AI40" s="1014"/>
      <c r="AJ40" s="1015"/>
      <c r="AK40" s="974">
        <v>158</v>
      </c>
      <c r="AL40" s="965"/>
      <c r="AM40" s="965"/>
      <c r="AN40" s="965"/>
      <c r="AO40" s="965"/>
      <c r="AP40" s="965">
        <v>140</v>
      </c>
      <c r="AQ40" s="965"/>
      <c r="AR40" s="965"/>
      <c r="AS40" s="965"/>
      <c r="AT40" s="965"/>
      <c r="AU40" s="965">
        <v>34</v>
      </c>
      <c r="AV40" s="965"/>
      <c r="AW40" s="965"/>
      <c r="AX40" s="965"/>
      <c r="AY40" s="965"/>
      <c r="AZ40" s="1036" t="s">
        <v>486</v>
      </c>
      <c r="BA40" s="1036"/>
      <c r="BB40" s="1036"/>
      <c r="BC40" s="1036"/>
      <c r="BD40" s="1036"/>
      <c r="BE40" s="1026" t="s">
        <v>394</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8009</v>
      </c>
      <c r="AG63" s="953"/>
      <c r="AH63" s="953"/>
      <c r="AI63" s="953"/>
      <c r="AJ63" s="1024"/>
      <c r="AK63" s="1025"/>
      <c r="AL63" s="957"/>
      <c r="AM63" s="957"/>
      <c r="AN63" s="957"/>
      <c r="AO63" s="957"/>
      <c r="AP63" s="953">
        <v>45040</v>
      </c>
      <c r="AQ63" s="953"/>
      <c r="AR63" s="953"/>
      <c r="AS63" s="953"/>
      <c r="AT63" s="953"/>
      <c r="AU63" s="953">
        <v>19913</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400</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401</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545</v>
      </c>
      <c r="C68" s="980"/>
      <c r="D68" s="980"/>
      <c r="E68" s="980"/>
      <c r="F68" s="980"/>
      <c r="G68" s="980"/>
      <c r="H68" s="980"/>
      <c r="I68" s="980"/>
      <c r="J68" s="980"/>
      <c r="K68" s="980"/>
      <c r="L68" s="980"/>
      <c r="M68" s="980"/>
      <c r="N68" s="980"/>
      <c r="O68" s="980"/>
      <c r="P68" s="981"/>
      <c r="Q68" s="982">
        <v>14592</v>
      </c>
      <c r="R68" s="976"/>
      <c r="S68" s="976"/>
      <c r="T68" s="976"/>
      <c r="U68" s="976"/>
      <c r="V68" s="976">
        <v>14009</v>
      </c>
      <c r="W68" s="976"/>
      <c r="X68" s="976"/>
      <c r="Y68" s="976"/>
      <c r="Z68" s="976"/>
      <c r="AA68" s="976">
        <v>583</v>
      </c>
      <c r="AB68" s="976"/>
      <c r="AC68" s="976"/>
      <c r="AD68" s="976"/>
      <c r="AE68" s="976"/>
      <c r="AF68" s="976">
        <v>583</v>
      </c>
      <c r="AG68" s="976"/>
      <c r="AH68" s="976"/>
      <c r="AI68" s="976"/>
      <c r="AJ68" s="976"/>
      <c r="AK68" s="976">
        <v>35</v>
      </c>
      <c r="AL68" s="976"/>
      <c r="AM68" s="976"/>
      <c r="AN68" s="976"/>
      <c r="AO68" s="976"/>
      <c r="AP68" s="976" t="s">
        <v>486</v>
      </c>
      <c r="AQ68" s="976"/>
      <c r="AR68" s="976"/>
      <c r="AS68" s="976"/>
      <c r="AT68" s="976"/>
      <c r="AU68" s="976" t="s">
        <v>486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143</v>
      </c>
      <c r="R69" s="965"/>
      <c r="S69" s="965"/>
      <c r="T69" s="965"/>
      <c r="U69" s="965"/>
      <c r="V69" s="965">
        <v>125</v>
      </c>
      <c r="W69" s="965"/>
      <c r="X69" s="965"/>
      <c r="Y69" s="965"/>
      <c r="Z69" s="965"/>
      <c r="AA69" s="965">
        <v>18</v>
      </c>
      <c r="AB69" s="965"/>
      <c r="AC69" s="965"/>
      <c r="AD69" s="965"/>
      <c r="AE69" s="965"/>
      <c r="AF69" s="965">
        <v>18</v>
      </c>
      <c r="AG69" s="965"/>
      <c r="AH69" s="965"/>
      <c r="AI69" s="965"/>
      <c r="AJ69" s="965"/>
      <c r="AK69" s="965">
        <v>10</v>
      </c>
      <c r="AL69" s="965"/>
      <c r="AM69" s="965"/>
      <c r="AN69" s="965"/>
      <c r="AO69" s="965"/>
      <c r="AP69" s="965" t="s">
        <v>486</v>
      </c>
      <c r="AQ69" s="965"/>
      <c r="AR69" s="965"/>
      <c r="AS69" s="965"/>
      <c r="AT69" s="965"/>
      <c r="AU69" s="965" t="s">
        <v>486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203</v>
      </c>
      <c r="R70" s="965"/>
      <c r="S70" s="965"/>
      <c r="T70" s="965"/>
      <c r="U70" s="965"/>
      <c r="V70" s="965">
        <v>181</v>
      </c>
      <c r="W70" s="965"/>
      <c r="X70" s="965"/>
      <c r="Y70" s="965"/>
      <c r="Z70" s="965"/>
      <c r="AA70" s="965">
        <v>22</v>
      </c>
      <c r="AB70" s="965"/>
      <c r="AC70" s="965"/>
      <c r="AD70" s="965"/>
      <c r="AE70" s="965"/>
      <c r="AF70" s="965">
        <v>22</v>
      </c>
      <c r="AG70" s="965"/>
      <c r="AH70" s="965"/>
      <c r="AI70" s="965"/>
      <c r="AJ70" s="965"/>
      <c r="AK70" s="965">
        <v>80</v>
      </c>
      <c r="AL70" s="965"/>
      <c r="AM70" s="965"/>
      <c r="AN70" s="965"/>
      <c r="AO70" s="965"/>
      <c r="AP70" s="965" t="s">
        <v>486</v>
      </c>
      <c r="AQ70" s="965"/>
      <c r="AR70" s="965"/>
      <c r="AS70" s="965"/>
      <c r="AT70" s="965"/>
      <c r="AU70" s="965" t="s">
        <v>486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402</v>
      </c>
      <c r="R71" s="965"/>
      <c r="S71" s="965"/>
      <c r="T71" s="965"/>
      <c r="U71" s="965"/>
      <c r="V71" s="965">
        <v>388</v>
      </c>
      <c r="W71" s="965"/>
      <c r="X71" s="965"/>
      <c r="Y71" s="965"/>
      <c r="Z71" s="965"/>
      <c r="AA71" s="965">
        <v>14</v>
      </c>
      <c r="AB71" s="965"/>
      <c r="AC71" s="965"/>
      <c r="AD71" s="965"/>
      <c r="AE71" s="965"/>
      <c r="AF71" s="965">
        <v>14</v>
      </c>
      <c r="AG71" s="965"/>
      <c r="AH71" s="965"/>
      <c r="AI71" s="965"/>
      <c r="AJ71" s="965"/>
      <c r="AK71" s="965" t="s">
        <v>486</v>
      </c>
      <c r="AL71" s="965"/>
      <c r="AM71" s="965"/>
      <c r="AN71" s="965"/>
      <c r="AO71" s="965"/>
      <c r="AP71" s="965" t="s">
        <v>486</v>
      </c>
      <c r="AQ71" s="965"/>
      <c r="AR71" s="965"/>
      <c r="AS71" s="965"/>
      <c r="AT71" s="965"/>
      <c r="AU71" s="965" t="s">
        <v>486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148779</v>
      </c>
      <c r="R72" s="965"/>
      <c r="S72" s="965"/>
      <c r="T72" s="965"/>
      <c r="U72" s="965"/>
      <c r="V72" s="965">
        <v>142235</v>
      </c>
      <c r="W72" s="965"/>
      <c r="X72" s="965"/>
      <c r="Y72" s="965"/>
      <c r="Z72" s="965"/>
      <c r="AA72" s="965">
        <v>6544</v>
      </c>
      <c r="AB72" s="965"/>
      <c r="AC72" s="965"/>
      <c r="AD72" s="965"/>
      <c r="AE72" s="965"/>
      <c r="AF72" s="965">
        <v>6544</v>
      </c>
      <c r="AG72" s="965"/>
      <c r="AH72" s="965"/>
      <c r="AI72" s="965"/>
      <c r="AJ72" s="965"/>
      <c r="AK72" s="965">
        <v>224</v>
      </c>
      <c r="AL72" s="965"/>
      <c r="AM72" s="965"/>
      <c r="AN72" s="965"/>
      <c r="AO72" s="965"/>
      <c r="AP72" s="965" t="s">
        <v>486</v>
      </c>
      <c r="AQ72" s="965"/>
      <c r="AR72" s="965"/>
      <c r="AS72" s="965"/>
      <c r="AT72" s="965"/>
      <c r="AU72" s="965" t="s">
        <v>486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402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7181</v>
      </c>
      <c r="AG88" s="953"/>
      <c r="AH88" s="953"/>
      <c r="AI88" s="953"/>
      <c r="AJ88" s="953"/>
      <c r="AK88" s="957"/>
      <c r="AL88" s="957"/>
      <c r="AM88" s="957"/>
      <c r="AN88" s="957"/>
      <c r="AO88" s="957"/>
      <c r="AP88" s="953" t="s">
        <v>486</v>
      </c>
      <c r="AQ88" s="953"/>
      <c r="AR88" s="953"/>
      <c r="AS88" s="953"/>
      <c r="AT88" s="953"/>
      <c r="AU88" s="953" t="s">
        <v>486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219</v>
      </c>
      <c r="CS102" s="945"/>
      <c r="CT102" s="945"/>
      <c r="CU102" s="945"/>
      <c r="CV102" s="946"/>
      <c r="CW102" s="944">
        <v>1</v>
      </c>
      <c r="CX102" s="945"/>
      <c r="CY102" s="945"/>
      <c r="CZ102" s="945"/>
      <c r="DA102" s="946"/>
      <c r="DB102" s="944">
        <v>82</v>
      </c>
      <c r="DC102" s="945"/>
      <c r="DD102" s="945"/>
      <c r="DE102" s="945"/>
      <c r="DF102" s="946"/>
      <c r="DG102" s="944" t="s">
        <v>486</v>
      </c>
      <c r="DH102" s="945"/>
      <c r="DI102" s="945"/>
      <c r="DJ102" s="945"/>
      <c r="DK102" s="946"/>
      <c r="DL102" s="944" t="s">
        <v>486</v>
      </c>
      <c r="DM102" s="945"/>
      <c r="DN102" s="945"/>
      <c r="DO102" s="945"/>
      <c r="DP102" s="946"/>
      <c r="DQ102" s="944" t="s">
        <v>486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411</v>
      </c>
      <c r="AB109" s="886"/>
      <c r="AC109" s="886"/>
      <c r="AD109" s="886"/>
      <c r="AE109" s="887"/>
      <c r="AF109" s="888" t="s">
        <v>287</v>
      </c>
      <c r="AG109" s="886"/>
      <c r="AH109" s="886"/>
      <c r="AI109" s="886"/>
      <c r="AJ109" s="887"/>
      <c r="AK109" s="888" t="s">
        <v>286</v>
      </c>
      <c r="AL109" s="886"/>
      <c r="AM109" s="886"/>
      <c r="AN109" s="886"/>
      <c r="AO109" s="887"/>
      <c r="AP109" s="888" t="s">
        <v>412</v>
      </c>
      <c r="AQ109" s="886"/>
      <c r="AR109" s="886"/>
      <c r="AS109" s="886"/>
      <c r="AT109" s="917"/>
      <c r="AU109" s="885" t="s">
        <v>410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411</v>
      </c>
      <c r="BR109" s="886"/>
      <c r="BS109" s="886"/>
      <c r="BT109" s="886"/>
      <c r="BU109" s="887"/>
      <c r="BV109" s="888" t="s">
        <v>287</v>
      </c>
      <c r="BW109" s="886"/>
      <c r="BX109" s="886"/>
      <c r="BY109" s="886"/>
      <c r="BZ109" s="887"/>
      <c r="CA109" s="888" t="s">
        <v>286</v>
      </c>
      <c r="CB109" s="886"/>
      <c r="CC109" s="886"/>
      <c r="CD109" s="886"/>
      <c r="CE109" s="887"/>
      <c r="CF109" s="926" t="s">
        <v>412</v>
      </c>
      <c r="CG109" s="926"/>
      <c r="CH109" s="926"/>
      <c r="CI109" s="926"/>
      <c r="CJ109" s="926"/>
      <c r="CK109" s="888" t="s">
        <v>413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411</v>
      </c>
      <c r="DH109" s="886"/>
      <c r="DI109" s="886"/>
      <c r="DJ109" s="886"/>
      <c r="DK109" s="887"/>
      <c r="DL109" s="888" t="s">
        <v>287</v>
      </c>
      <c r="DM109" s="886"/>
      <c r="DN109" s="886"/>
      <c r="DO109" s="886"/>
      <c r="DP109" s="887"/>
      <c r="DQ109" s="888" t="s">
        <v>286</v>
      </c>
      <c r="DR109" s="886"/>
      <c r="DS109" s="886"/>
      <c r="DT109" s="886"/>
      <c r="DU109" s="887"/>
      <c r="DV109" s="888" t="s">
        <v>412</v>
      </c>
      <c r="DW109" s="886"/>
      <c r="DX109" s="886"/>
      <c r="DY109" s="886"/>
      <c r="DZ109" s="917"/>
    </row>
    <row r="110" spans="1:131" s="197" customFormat="1" ht="26.25" customHeight="1">
      <c r="A110" s="755" t="s">
        <v>414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6754189</v>
      </c>
      <c r="AB110" s="871"/>
      <c r="AC110" s="871"/>
      <c r="AD110" s="871"/>
      <c r="AE110" s="872"/>
      <c r="AF110" s="873">
        <v>6612839</v>
      </c>
      <c r="AG110" s="871"/>
      <c r="AH110" s="871"/>
      <c r="AI110" s="871"/>
      <c r="AJ110" s="872"/>
      <c r="AK110" s="873">
        <v>6590179</v>
      </c>
      <c r="AL110" s="871"/>
      <c r="AM110" s="871"/>
      <c r="AN110" s="871"/>
      <c r="AO110" s="872"/>
      <c r="AP110" s="874">
        <v>24.2</v>
      </c>
      <c r="AQ110" s="875"/>
      <c r="AR110" s="875"/>
      <c r="AS110" s="875"/>
      <c r="AT110" s="876"/>
      <c r="AU110" s="918" t="s">
        <v>61</v>
      </c>
      <c r="AV110" s="919"/>
      <c r="AW110" s="919"/>
      <c r="AX110" s="919"/>
      <c r="AY110" s="920"/>
      <c r="AZ110" s="814" t="s">
        <v>415</v>
      </c>
      <c r="BA110" s="756"/>
      <c r="BB110" s="756"/>
      <c r="BC110" s="756"/>
      <c r="BD110" s="756"/>
      <c r="BE110" s="756"/>
      <c r="BF110" s="756"/>
      <c r="BG110" s="756"/>
      <c r="BH110" s="756"/>
      <c r="BI110" s="756"/>
      <c r="BJ110" s="756"/>
      <c r="BK110" s="756"/>
      <c r="BL110" s="756"/>
      <c r="BM110" s="756"/>
      <c r="BN110" s="756"/>
      <c r="BO110" s="756"/>
      <c r="BP110" s="757"/>
      <c r="BQ110" s="797">
        <v>61625477</v>
      </c>
      <c r="BR110" s="798"/>
      <c r="BS110" s="798"/>
      <c r="BT110" s="798"/>
      <c r="BU110" s="798"/>
      <c r="BV110" s="798">
        <v>63298110</v>
      </c>
      <c r="BW110" s="798"/>
      <c r="BX110" s="798"/>
      <c r="BY110" s="798"/>
      <c r="BZ110" s="798"/>
      <c r="CA110" s="798">
        <v>63068724</v>
      </c>
      <c r="CB110" s="798"/>
      <c r="CC110" s="798"/>
      <c r="CD110" s="798"/>
      <c r="CE110" s="798"/>
      <c r="CF110" s="859">
        <v>231.8</v>
      </c>
      <c r="CG110" s="860"/>
      <c r="CH110" s="860"/>
      <c r="CI110" s="860"/>
      <c r="CJ110" s="860"/>
      <c r="CK110" s="914" t="s">
        <v>416</v>
      </c>
      <c r="CL110" s="862"/>
      <c r="CM110" s="867" t="s">
        <v>417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419</v>
      </c>
      <c r="BA111" s="766"/>
      <c r="BB111" s="766"/>
      <c r="BC111" s="766"/>
      <c r="BD111" s="766"/>
      <c r="BE111" s="766"/>
      <c r="BF111" s="766"/>
      <c r="BG111" s="766"/>
      <c r="BH111" s="766"/>
      <c r="BI111" s="766"/>
      <c r="BJ111" s="766"/>
      <c r="BK111" s="766"/>
      <c r="BL111" s="766"/>
      <c r="BM111" s="766"/>
      <c r="BN111" s="766"/>
      <c r="BO111" s="766"/>
      <c r="BP111" s="767"/>
      <c r="BQ111" s="768">
        <v>441207</v>
      </c>
      <c r="BR111" s="769"/>
      <c r="BS111" s="769"/>
      <c r="BT111" s="769"/>
      <c r="BU111" s="769"/>
      <c r="BV111" s="769">
        <v>272979</v>
      </c>
      <c r="BW111" s="769"/>
      <c r="BX111" s="769"/>
      <c r="BY111" s="769"/>
      <c r="BZ111" s="769"/>
      <c r="CA111" s="769">
        <v>219490</v>
      </c>
      <c r="CB111" s="769"/>
      <c r="CC111" s="769"/>
      <c r="CD111" s="769"/>
      <c r="CE111" s="769"/>
      <c r="CF111" s="846">
        <v>0.8</v>
      </c>
      <c r="CG111" s="847"/>
      <c r="CH111" s="847"/>
      <c r="CI111" s="847"/>
      <c r="CJ111" s="847"/>
      <c r="CK111" s="915"/>
      <c r="CL111" s="864"/>
      <c r="CM111" s="801" t="s">
        <v>420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421</v>
      </c>
      <c r="B112" s="901"/>
      <c r="C112" s="766" t="s">
        <v>422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423</v>
      </c>
      <c r="BA112" s="766"/>
      <c r="BB112" s="766"/>
      <c r="BC112" s="766"/>
      <c r="BD112" s="766"/>
      <c r="BE112" s="766"/>
      <c r="BF112" s="766"/>
      <c r="BG112" s="766"/>
      <c r="BH112" s="766"/>
      <c r="BI112" s="766"/>
      <c r="BJ112" s="766"/>
      <c r="BK112" s="766"/>
      <c r="BL112" s="766"/>
      <c r="BM112" s="766"/>
      <c r="BN112" s="766"/>
      <c r="BO112" s="766"/>
      <c r="BP112" s="767"/>
      <c r="BQ112" s="768">
        <v>20345246</v>
      </c>
      <c r="BR112" s="769"/>
      <c r="BS112" s="769"/>
      <c r="BT112" s="769"/>
      <c r="BU112" s="769"/>
      <c r="BV112" s="769">
        <v>21934127</v>
      </c>
      <c r="BW112" s="769"/>
      <c r="BX112" s="769"/>
      <c r="BY112" s="769"/>
      <c r="BZ112" s="769"/>
      <c r="CA112" s="769">
        <v>19912792</v>
      </c>
      <c r="CB112" s="769"/>
      <c r="CC112" s="769"/>
      <c r="CD112" s="769"/>
      <c r="CE112" s="769"/>
      <c r="CF112" s="846">
        <v>73.2</v>
      </c>
      <c r="CG112" s="847"/>
      <c r="CH112" s="847"/>
      <c r="CI112" s="847"/>
      <c r="CJ112" s="847"/>
      <c r="CK112" s="915"/>
      <c r="CL112" s="864"/>
      <c r="CM112" s="801" t="s">
        <v>424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1647057</v>
      </c>
      <c r="AB113" s="907"/>
      <c r="AC113" s="907"/>
      <c r="AD113" s="907"/>
      <c r="AE113" s="908"/>
      <c r="AF113" s="909">
        <v>1626279</v>
      </c>
      <c r="AG113" s="907"/>
      <c r="AH113" s="907"/>
      <c r="AI113" s="907"/>
      <c r="AJ113" s="908"/>
      <c r="AK113" s="909">
        <v>1464339</v>
      </c>
      <c r="AL113" s="907"/>
      <c r="AM113" s="907"/>
      <c r="AN113" s="907"/>
      <c r="AO113" s="908"/>
      <c r="AP113" s="910">
        <v>5.4</v>
      </c>
      <c r="AQ113" s="911"/>
      <c r="AR113" s="911"/>
      <c r="AS113" s="911"/>
      <c r="AT113" s="912"/>
      <c r="AU113" s="921"/>
      <c r="AV113" s="922"/>
      <c r="AW113" s="922"/>
      <c r="AX113" s="922"/>
      <c r="AY113" s="923"/>
      <c r="AZ113" s="765" t="s">
        <v>426</v>
      </c>
      <c r="BA113" s="766"/>
      <c r="BB113" s="766"/>
      <c r="BC113" s="766"/>
      <c r="BD113" s="766"/>
      <c r="BE113" s="766"/>
      <c r="BF113" s="766"/>
      <c r="BG113" s="766"/>
      <c r="BH113" s="766"/>
      <c r="BI113" s="766"/>
      <c r="BJ113" s="766"/>
      <c r="BK113" s="766"/>
      <c r="BL113" s="766"/>
      <c r="BM113" s="766"/>
      <c r="BN113" s="766"/>
      <c r="BO113" s="766"/>
      <c r="BP113" s="767"/>
      <c r="BQ113" s="768" t="s">
        <v>113</v>
      </c>
      <c r="BR113" s="769"/>
      <c r="BS113" s="769"/>
      <c r="BT113" s="769"/>
      <c r="BU113" s="769"/>
      <c r="BV113" s="769" t="s">
        <v>113</v>
      </c>
      <c r="BW113" s="769"/>
      <c r="BX113" s="769"/>
      <c r="BY113" s="769"/>
      <c r="BZ113" s="769"/>
      <c r="CA113" s="769" t="s">
        <v>113</v>
      </c>
      <c r="CB113" s="769"/>
      <c r="CC113" s="769"/>
      <c r="CD113" s="769"/>
      <c r="CE113" s="769"/>
      <c r="CF113" s="846" t="s">
        <v>113</v>
      </c>
      <c r="CG113" s="847"/>
      <c r="CH113" s="847"/>
      <c r="CI113" s="847"/>
      <c r="CJ113" s="847"/>
      <c r="CK113" s="915"/>
      <c r="CL113" s="864"/>
      <c r="CM113" s="801" t="s">
        <v>427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113</v>
      </c>
      <c r="AB114" s="782"/>
      <c r="AC114" s="782"/>
      <c r="AD114" s="782"/>
      <c r="AE114" s="783"/>
      <c r="AF114" s="784" t="s">
        <v>113</v>
      </c>
      <c r="AG114" s="782"/>
      <c r="AH114" s="782"/>
      <c r="AI114" s="782"/>
      <c r="AJ114" s="783"/>
      <c r="AK114" s="784" t="s">
        <v>113</v>
      </c>
      <c r="AL114" s="782"/>
      <c r="AM114" s="782"/>
      <c r="AN114" s="782"/>
      <c r="AO114" s="783"/>
      <c r="AP114" s="752" t="s">
        <v>113</v>
      </c>
      <c r="AQ114" s="753"/>
      <c r="AR114" s="753"/>
      <c r="AS114" s="753"/>
      <c r="AT114" s="754"/>
      <c r="AU114" s="921"/>
      <c r="AV114" s="922"/>
      <c r="AW114" s="922"/>
      <c r="AX114" s="922"/>
      <c r="AY114" s="923"/>
      <c r="AZ114" s="765" t="s">
        <v>429</v>
      </c>
      <c r="BA114" s="766"/>
      <c r="BB114" s="766"/>
      <c r="BC114" s="766"/>
      <c r="BD114" s="766"/>
      <c r="BE114" s="766"/>
      <c r="BF114" s="766"/>
      <c r="BG114" s="766"/>
      <c r="BH114" s="766"/>
      <c r="BI114" s="766"/>
      <c r="BJ114" s="766"/>
      <c r="BK114" s="766"/>
      <c r="BL114" s="766"/>
      <c r="BM114" s="766"/>
      <c r="BN114" s="766"/>
      <c r="BO114" s="766"/>
      <c r="BP114" s="767"/>
      <c r="BQ114" s="768">
        <v>8564177</v>
      </c>
      <c r="BR114" s="769"/>
      <c r="BS114" s="769"/>
      <c r="BT114" s="769"/>
      <c r="BU114" s="769"/>
      <c r="BV114" s="769">
        <v>8133439</v>
      </c>
      <c r="BW114" s="769"/>
      <c r="BX114" s="769"/>
      <c r="BY114" s="769"/>
      <c r="BZ114" s="769"/>
      <c r="CA114" s="769">
        <v>7562659</v>
      </c>
      <c r="CB114" s="769"/>
      <c r="CC114" s="769"/>
      <c r="CD114" s="769"/>
      <c r="CE114" s="769"/>
      <c r="CF114" s="846">
        <v>27.8</v>
      </c>
      <c r="CG114" s="847"/>
      <c r="CH114" s="847"/>
      <c r="CI114" s="847"/>
      <c r="CJ114" s="847"/>
      <c r="CK114" s="915"/>
      <c r="CL114" s="864"/>
      <c r="CM114" s="801" t="s">
        <v>430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431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191142</v>
      </c>
      <c r="AB115" s="907"/>
      <c r="AC115" s="907"/>
      <c r="AD115" s="907"/>
      <c r="AE115" s="908"/>
      <c r="AF115" s="909">
        <v>238648</v>
      </c>
      <c r="AG115" s="907"/>
      <c r="AH115" s="907"/>
      <c r="AI115" s="907"/>
      <c r="AJ115" s="908"/>
      <c r="AK115" s="909">
        <v>73038</v>
      </c>
      <c r="AL115" s="907"/>
      <c r="AM115" s="907"/>
      <c r="AN115" s="907"/>
      <c r="AO115" s="908"/>
      <c r="AP115" s="910">
        <v>0.3</v>
      </c>
      <c r="AQ115" s="911"/>
      <c r="AR115" s="911"/>
      <c r="AS115" s="911"/>
      <c r="AT115" s="912"/>
      <c r="AU115" s="921"/>
      <c r="AV115" s="922"/>
      <c r="AW115" s="922"/>
      <c r="AX115" s="922"/>
      <c r="AY115" s="923"/>
      <c r="AZ115" s="765" t="s">
        <v>432</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433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114769</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434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36</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435</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311064</v>
      </c>
      <c r="DH116" s="782"/>
      <c r="DI116" s="782"/>
      <c r="DJ116" s="782"/>
      <c r="DK116" s="783"/>
      <c r="DL116" s="784">
        <v>260326</v>
      </c>
      <c r="DM116" s="782"/>
      <c r="DN116" s="782"/>
      <c r="DO116" s="782"/>
      <c r="DP116" s="783"/>
      <c r="DQ116" s="784">
        <v>209586</v>
      </c>
      <c r="DR116" s="782"/>
      <c r="DS116" s="782"/>
      <c r="DT116" s="782"/>
      <c r="DU116" s="783"/>
      <c r="DV116" s="752">
        <v>0.8</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437</v>
      </c>
      <c r="Z117" s="887"/>
      <c r="AA117" s="892">
        <v>8592424</v>
      </c>
      <c r="AB117" s="893"/>
      <c r="AC117" s="893"/>
      <c r="AD117" s="893"/>
      <c r="AE117" s="894"/>
      <c r="AF117" s="896">
        <v>8477766</v>
      </c>
      <c r="AG117" s="893"/>
      <c r="AH117" s="893"/>
      <c r="AI117" s="893"/>
      <c r="AJ117" s="894"/>
      <c r="AK117" s="896">
        <v>8127556</v>
      </c>
      <c r="AL117" s="893"/>
      <c r="AM117" s="893"/>
      <c r="AN117" s="893"/>
      <c r="AO117" s="894"/>
      <c r="AP117" s="897"/>
      <c r="AQ117" s="898"/>
      <c r="AR117" s="898"/>
      <c r="AS117" s="898"/>
      <c r="AT117" s="899"/>
      <c r="AU117" s="921"/>
      <c r="AV117" s="922"/>
      <c r="AW117" s="922"/>
      <c r="AX117" s="922"/>
      <c r="AY117" s="923"/>
      <c r="AZ117" s="843" t="s">
        <v>438</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413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411</v>
      </c>
      <c r="AB118" s="886"/>
      <c r="AC118" s="886"/>
      <c r="AD118" s="886"/>
      <c r="AE118" s="887"/>
      <c r="AF118" s="888" t="s">
        <v>287</v>
      </c>
      <c r="AG118" s="886"/>
      <c r="AH118" s="886"/>
      <c r="AI118" s="886"/>
      <c r="AJ118" s="887"/>
      <c r="AK118" s="888" t="s">
        <v>286</v>
      </c>
      <c r="AL118" s="886"/>
      <c r="AM118" s="886"/>
      <c r="AN118" s="886"/>
      <c r="AO118" s="887"/>
      <c r="AP118" s="889" t="s">
        <v>412</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440</v>
      </c>
      <c r="BP118" s="836"/>
      <c r="BQ118" s="855">
        <v>90976107</v>
      </c>
      <c r="BR118" s="856"/>
      <c r="BS118" s="856"/>
      <c r="BT118" s="856"/>
      <c r="BU118" s="856"/>
      <c r="BV118" s="856">
        <v>93638655</v>
      </c>
      <c r="BW118" s="856"/>
      <c r="BX118" s="856"/>
      <c r="BY118" s="856"/>
      <c r="BZ118" s="856"/>
      <c r="CA118" s="856">
        <v>90763665</v>
      </c>
      <c r="CB118" s="856"/>
      <c r="CC118" s="856"/>
      <c r="CD118" s="856"/>
      <c r="CE118" s="856"/>
      <c r="CF118" s="741"/>
      <c r="CG118" s="742"/>
      <c r="CH118" s="742"/>
      <c r="CI118" s="742"/>
      <c r="CJ118" s="839"/>
      <c r="CK118" s="915"/>
      <c r="CL118" s="864"/>
      <c r="CM118" s="801" t="s">
        <v>441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416</v>
      </c>
      <c r="B119" s="862"/>
      <c r="C119" s="867" t="s">
        <v>417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442</v>
      </c>
      <c r="AV119" s="878"/>
      <c r="AW119" s="878"/>
      <c r="AX119" s="878"/>
      <c r="AY119" s="879"/>
      <c r="AZ119" s="814" t="s">
        <v>443</v>
      </c>
      <c r="BA119" s="756"/>
      <c r="BB119" s="756"/>
      <c r="BC119" s="756"/>
      <c r="BD119" s="756"/>
      <c r="BE119" s="756"/>
      <c r="BF119" s="756"/>
      <c r="BG119" s="756"/>
      <c r="BH119" s="756"/>
      <c r="BI119" s="756"/>
      <c r="BJ119" s="756"/>
      <c r="BK119" s="756"/>
      <c r="BL119" s="756"/>
      <c r="BM119" s="756"/>
      <c r="BN119" s="756"/>
      <c r="BO119" s="756"/>
      <c r="BP119" s="757"/>
      <c r="BQ119" s="797">
        <v>8778463</v>
      </c>
      <c r="BR119" s="798"/>
      <c r="BS119" s="798"/>
      <c r="BT119" s="798"/>
      <c r="BU119" s="798"/>
      <c r="BV119" s="798">
        <v>11062571</v>
      </c>
      <c r="BW119" s="798"/>
      <c r="BX119" s="798"/>
      <c r="BY119" s="798"/>
      <c r="BZ119" s="798"/>
      <c r="CA119" s="798">
        <v>12820190</v>
      </c>
      <c r="CB119" s="798"/>
      <c r="CC119" s="798"/>
      <c r="CD119" s="798"/>
      <c r="CE119" s="798"/>
      <c r="CF119" s="859">
        <v>47.1</v>
      </c>
      <c r="CG119" s="860"/>
      <c r="CH119" s="860"/>
      <c r="CI119" s="860"/>
      <c r="CJ119" s="860"/>
      <c r="CK119" s="916"/>
      <c r="CL119" s="866"/>
      <c r="CM119" s="823" t="s">
        <v>444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15374</v>
      </c>
      <c r="DH119" s="715"/>
      <c r="DI119" s="715"/>
      <c r="DJ119" s="715"/>
      <c r="DK119" s="716"/>
      <c r="DL119" s="717">
        <v>12653</v>
      </c>
      <c r="DM119" s="715"/>
      <c r="DN119" s="715"/>
      <c r="DO119" s="715"/>
      <c r="DP119" s="716"/>
      <c r="DQ119" s="717">
        <v>9904</v>
      </c>
      <c r="DR119" s="715"/>
      <c r="DS119" s="715"/>
      <c r="DT119" s="715"/>
      <c r="DU119" s="716"/>
      <c r="DV119" s="805">
        <v>0</v>
      </c>
      <c r="DW119" s="806"/>
      <c r="DX119" s="806"/>
      <c r="DY119" s="806"/>
      <c r="DZ119" s="807"/>
    </row>
    <row r="120" spans="1:130" s="197" customFormat="1" ht="26.25" customHeight="1">
      <c r="A120" s="863"/>
      <c r="B120" s="864"/>
      <c r="C120" s="801" t="s">
        <v>420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445</v>
      </c>
      <c r="BA120" s="766"/>
      <c r="BB120" s="766"/>
      <c r="BC120" s="766"/>
      <c r="BD120" s="766"/>
      <c r="BE120" s="766"/>
      <c r="BF120" s="766"/>
      <c r="BG120" s="766"/>
      <c r="BH120" s="766"/>
      <c r="BI120" s="766"/>
      <c r="BJ120" s="766"/>
      <c r="BK120" s="766"/>
      <c r="BL120" s="766"/>
      <c r="BM120" s="766"/>
      <c r="BN120" s="766"/>
      <c r="BO120" s="766"/>
      <c r="BP120" s="767"/>
      <c r="BQ120" s="768">
        <v>1676156</v>
      </c>
      <c r="BR120" s="769"/>
      <c r="BS120" s="769"/>
      <c r="BT120" s="769"/>
      <c r="BU120" s="769"/>
      <c r="BV120" s="769">
        <v>1658245</v>
      </c>
      <c r="BW120" s="769"/>
      <c r="BX120" s="769"/>
      <c r="BY120" s="769"/>
      <c r="BZ120" s="769"/>
      <c r="CA120" s="769">
        <v>1829074</v>
      </c>
      <c r="CB120" s="769"/>
      <c r="CC120" s="769"/>
      <c r="CD120" s="769"/>
      <c r="CE120" s="769"/>
      <c r="CF120" s="846">
        <v>6.7</v>
      </c>
      <c r="CG120" s="847"/>
      <c r="CH120" s="847"/>
      <c r="CI120" s="847"/>
      <c r="CJ120" s="847"/>
      <c r="CK120" s="848" t="s">
        <v>446</v>
      </c>
      <c r="CL120" s="808"/>
      <c r="CM120" s="808"/>
      <c r="CN120" s="808"/>
      <c r="CO120" s="809"/>
      <c r="CP120" s="852" t="s">
        <v>392</v>
      </c>
      <c r="CQ120" s="853"/>
      <c r="CR120" s="853"/>
      <c r="CS120" s="853"/>
      <c r="CT120" s="853"/>
      <c r="CU120" s="853"/>
      <c r="CV120" s="853"/>
      <c r="CW120" s="853"/>
      <c r="CX120" s="853"/>
      <c r="CY120" s="853"/>
      <c r="CZ120" s="853"/>
      <c r="DA120" s="853"/>
      <c r="DB120" s="853"/>
      <c r="DC120" s="853"/>
      <c r="DD120" s="853"/>
      <c r="DE120" s="853"/>
      <c r="DF120" s="854"/>
      <c r="DG120" s="797" t="s">
        <v>113</v>
      </c>
      <c r="DH120" s="798"/>
      <c r="DI120" s="798"/>
      <c r="DJ120" s="798"/>
      <c r="DK120" s="798"/>
      <c r="DL120" s="798">
        <v>13531419</v>
      </c>
      <c r="DM120" s="798"/>
      <c r="DN120" s="798"/>
      <c r="DO120" s="798"/>
      <c r="DP120" s="798"/>
      <c r="DQ120" s="798">
        <v>11857992</v>
      </c>
      <c r="DR120" s="798"/>
      <c r="DS120" s="798"/>
      <c r="DT120" s="798"/>
      <c r="DU120" s="798"/>
      <c r="DV120" s="799">
        <v>43.6</v>
      </c>
      <c r="DW120" s="799"/>
      <c r="DX120" s="799"/>
      <c r="DY120" s="799"/>
      <c r="DZ120" s="800"/>
    </row>
    <row r="121" spans="1:130" s="197" customFormat="1" ht="26.25" customHeight="1">
      <c r="A121" s="863"/>
      <c r="B121" s="864"/>
      <c r="C121" s="840" t="s">
        <v>447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448</v>
      </c>
      <c r="BA121" s="844"/>
      <c r="BB121" s="844"/>
      <c r="BC121" s="844"/>
      <c r="BD121" s="844"/>
      <c r="BE121" s="844"/>
      <c r="BF121" s="844"/>
      <c r="BG121" s="844"/>
      <c r="BH121" s="844"/>
      <c r="BI121" s="844"/>
      <c r="BJ121" s="844"/>
      <c r="BK121" s="844"/>
      <c r="BL121" s="844"/>
      <c r="BM121" s="844"/>
      <c r="BN121" s="844"/>
      <c r="BO121" s="844"/>
      <c r="BP121" s="845"/>
      <c r="BQ121" s="855">
        <v>60192509</v>
      </c>
      <c r="BR121" s="856"/>
      <c r="BS121" s="856"/>
      <c r="BT121" s="856"/>
      <c r="BU121" s="856"/>
      <c r="BV121" s="856">
        <v>61767255</v>
      </c>
      <c r="BW121" s="856"/>
      <c r="BX121" s="856"/>
      <c r="BY121" s="856"/>
      <c r="BZ121" s="856"/>
      <c r="CA121" s="856">
        <v>62008846</v>
      </c>
      <c r="CB121" s="856"/>
      <c r="CC121" s="856"/>
      <c r="CD121" s="856"/>
      <c r="CE121" s="856"/>
      <c r="CF121" s="857">
        <v>227.9</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3654101</v>
      </c>
      <c r="DH121" s="769"/>
      <c r="DI121" s="769"/>
      <c r="DJ121" s="769"/>
      <c r="DK121" s="769"/>
      <c r="DL121" s="769">
        <v>4162174</v>
      </c>
      <c r="DM121" s="769"/>
      <c r="DN121" s="769"/>
      <c r="DO121" s="769"/>
      <c r="DP121" s="769"/>
      <c r="DQ121" s="769">
        <v>3833889</v>
      </c>
      <c r="DR121" s="769"/>
      <c r="DS121" s="769"/>
      <c r="DT121" s="769"/>
      <c r="DU121" s="769"/>
      <c r="DV121" s="821">
        <v>14.1</v>
      </c>
      <c r="DW121" s="821"/>
      <c r="DX121" s="821"/>
      <c r="DY121" s="821"/>
      <c r="DZ121" s="822"/>
    </row>
    <row r="122" spans="1:130" s="197" customFormat="1" ht="26.25" customHeight="1">
      <c r="A122" s="863"/>
      <c r="B122" s="864"/>
      <c r="C122" s="801" t="s">
        <v>430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449</v>
      </c>
      <c r="BP122" s="836"/>
      <c r="BQ122" s="837">
        <v>70647128</v>
      </c>
      <c r="BR122" s="838"/>
      <c r="BS122" s="838"/>
      <c r="BT122" s="838"/>
      <c r="BU122" s="838"/>
      <c r="BV122" s="838">
        <v>74488071</v>
      </c>
      <c r="BW122" s="838"/>
      <c r="BX122" s="838"/>
      <c r="BY122" s="838"/>
      <c r="BZ122" s="838"/>
      <c r="CA122" s="838">
        <v>76658110</v>
      </c>
      <c r="CB122" s="838"/>
      <c r="CC122" s="838"/>
      <c r="CD122" s="838"/>
      <c r="CE122" s="838"/>
      <c r="CF122" s="741"/>
      <c r="CG122" s="742"/>
      <c r="CH122" s="742"/>
      <c r="CI122" s="742"/>
      <c r="CJ122" s="839"/>
      <c r="CK122" s="849"/>
      <c r="CL122" s="810"/>
      <c r="CM122" s="810"/>
      <c r="CN122" s="810"/>
      <c r="CO122" s="811"/>
      <c r="CP122" s="826" t="s">
        <v>393</v>
      </c>
      <c r="CQ122" s="827"/>
      <c r="CR122" s="827"/>
      <c r="CS122" s="827"/>
      <c r="CT122" s="827"/>
      <c r="CU122" s="827"/>
      <c r="CV122" s="827"/>
      <c r="CW122" s="827"/>
      <c r="CX122" s="827"/>
      <c r="CY122" s="827"/>
      <c r="CZ122" s="827"/>
      <c r="DA122" s="827"/>
      <c r="DB122" s="827"/>
      <c r="DC122" s="827"/>
      <c r="DD122" s="827"/>
      <c r="DE122" s="827"/>
      <c r="DF122" s="828"/>
      <c r="DG122" s="768">
        <v>2489176</v>
      </c>
      <c r="DH122" s="769"/>
      <c r="DI122" s="769"/>
      <c r="DJ122" s="769"/>
      <c r="DK122" s="769"/>
      <c r="DL122" s="769">
        <v>2726188</v>
      </c>
      <c r="DM122" s="769"/>
      <c r="DN122" s="769"/>
      <c r="DO122" s="769"/>
      <c r="DP122" s="769"/>
      <c r="DQ122" s="769">
        <v>2754548</v>
      </c>
      <c r="DR122" s="769"/>
      <c r="DS122" s="769"/>
      <c r="DT122" s="769"/>
      <c r="DU122" s="769"/>
      <c r="DV122" s="821">
        <v>10.1</v>
      </c>
      <c r="DW122" s="821"/>
      <c r="DX122" s="821"/>
      <c r="DY122" s="821"/>
      <c r="DZ122" s="822"/>
    </row>
    <row r="123" spans="1:130" s="197" customFormat="1" ht="26.25" customHeight="1" thickBot="1">
      <c r="A123" s="863"/>
      <c r="B123" s="864"/>
      <c r="C123" s="801" t="s">
        <v>436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73.400000000000006</v>
      </c>
      <c r="BR123" s="830"/>
      <c r="BS123" s="830"/>
      <c r="BT123" s="830"/>
      <c r="BU123" s="830"/>
      <c r="BV123" s="830">
        <v>70.2</v>
      </c>
      <c r="BW123" s="830"/>
      <c r="BX123" s="830"/>
      <c r="BY123" s="830"/>
      <c r="BZ123" s="830"/>
      <c r="CA123" s="830">
        <v>51.8</v>
      </c>
      <c r="CB123" s="830"/>
      <c r="CC123" s="830"/>
      <c r="CD123" s="830"/>
      <c r="CE123" s="830"/>
      <c r="CF123" s="728"/>
      <c r="CG123" s="729"/>
      <c r="CH123" s="729"/>
      <c r="CI123" s="729"/>
      <c r="CJ123" s="831"/>
      <c r="CK123" s="849"/>
      <c r="CL123" s="810"/>
      <c r="CM123" s="810"/>
      <c r="CN123" s="810"/>
      <c r="CO123" s="811"/>
      <c r="CP123" s="826" t="s">
        <v>391</v>
      </c>
      <c r="CQ123" s="827"/>
      <c r="CR123" s="827"/>
      <c r="CS123" s="827"/>
      <c r="CT123" s="827"/>
      <c r="CU123" s="827"/>
      <c r="CV123" s="827"/>
      <c r="CW123" s="827"/>
      <c r="CX123" s="827"/>
      <c r="CY123" s="827"/>
      <c r="CZ123" s="827"/>
      <c r="DA123" s="827"/>
      <c r="DB123" s="827"/>
      <c r="DC123" s="827"/>
      <c r="DD123" s="827"/>
      <c r="DE123" s="827"/>
      <c r="DF123" s="828"/>
      <c r="DG123" s="781">
        <v>826659</v>
      </c>
      <c r="DH123" s="782"/>
      <c r="DI123" s="782"/>
      <c r="DJ123" s="782"/>
      <c r="DK123" s="783"/>
      <c r="DL123" s="784">
        <v>893067</v>
      </c>
      <c r="DM123" s="782"/>
      <c r="DN123" s="782"/>
      <c r="DO123" s="782"/>
      <c r="DP123" s="783"/>
      <c r="DQ123" s="784">
        <v>883901</v>
      </c>
      <c r="DR123" s="782"/>
      <c r="DS123" s="782"/>
      <c r="DT123" s="782"/>
      <c r="DU123" s="783"/>
      <c r="DV123" s="752">
        <v>3.2</v>
      </c>
      <c r="DW123" s="753"/>
      <c r="DX123" s="753"/>
      <c r="DY123" s="753"/>
      <c r="DZ123" s="754"/>
    </row>
    <row r="124" spans="1:130" s="197" customFormat="1" ht="26.25" customHeight="1">
      <c r="A124" s="863"/>
      <c r="B124" s="864"/>
      <c r="C124" s="801" t="s">
        <v>439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451</v>
      </c>
      <c r="CQ124" s="827"/>
      <c r="CR124" s="827"/>
      <c r="CS124" s="827"/>
      <c r="CT124" s="827"/>
      <c r="CU124" s="827"/>
      <c r="CV124" s="827"/>
      <c r="CW124" s="827"/>
      <c r="CX124" s="827"/>
      <c r="CY124" s="827"/>
      <c r="CZ124" s="827"/>
      <c r="DA124" s="827"/>
      <c r="DB124" s="827"/>
      <c r="DC124" s="827"/>
      <c r="DD124" s="827"/>
      <c r="DE124" s="827"/>
      <c r="DF124" s="828"/>
      <c r="DG124" s="714">
        <v>12915724</v>
      </c>
      <c r="DH124" s="715"/>
      <c r="DI124" s="715"/>
      <c r="DJ124" s="715"/>
      <c r="DK124" s="716"/>
      <c r="DL124" s="717">
        <v>201629</v>
      </c>
      <c r="DM124" s="715"/>
      <c r="DN124" s="715"/>
      <c r="DO124" s="715"/>
      <c r="DP124" s="716"/>
      <c r="DQ124" s="717">
        <v>190610</v>
      </c>
      <c r="DR124" s="715"/>
      <c r="DS124" s="715"/>
      <c r="DT124" s="715"/>
      <c r="DU124" s="716"/>
      <c r="DV124" s="805">
        <v>0.7</v>
      </c>
      <c r="DW124" s="806"/>
      <c r="DX124" s="806"/>
      <c r="DY124" s="806"/>
      <c r="DZ124" s="807"/>
    </row>
    <row r="125" spans="1:130" s="197" customFormat="1" ht="26.25" customHeight="1" thickBot="1">
      <c r="A125" s="863"/>
      <c r="B125" s="864"/>
      <c r="C125" s="801" t="s">
        <v>441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452</v>
      </c>
      <c r="CL125" s="808"/>
      <c r="CM125" s="808"/>
      <c r="CN125" s="808"/>
      <c r="CO125" s="809"/>
      <c r="CP125" s="814" t="s">
        <v>453</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120947</v>
      </c>
      <c r="AB126" s="782"/>
      <c r="AC126" s="782"/>
      <c r="AD126" s="782"/>
      <c r="AE126" s="783"/>
      <c r="AF126" s="784">
        <v>177392</v>
      </c>
      <c r="AG126" s="782"/>
      <c r="AH126" s="782"/>
      <c r="AI126" s="782"/>
      <c r="AJ126" s="783"/>
      <c r="AK126" s="784">
        <v>470</v>
      </c>
      <c r="AL126" s="782"/>
      <c r="AM126" s="782"/>
      <c r="AN126" s="782"/>
      <c r="AO126" s="783"/>
      <c r="AP126" s="752">
        <v>0</v>
      </c>
      <c r="AQ126" s="753"/>
      <c r="AR126" s="753"/>
      <c r="AS126" s="753"/>
      <c r="AT126" s="754"/>
      <c r="AU126" s="233"/>
      <c r="AV126" s="233"/>
      <c r="AW126" s="233"/>
      <c r="AX126" s="804" t="s">
        <v>454</v>
      </c>
      <c r="AY126" s="762"/>
      <c r="AZ126" s="762"/>
      <c r="BA126" s="762"/>
      <c r="BB126" s="762"/>
      <c r="BC126" s="762"/>
      <c r="BD126" s="762"/>
      <c r="BE126" s="763"/>
      <c r="BF126" s="761" t="s">
        <v>455</v>
      </c>
      <c r="BG126" s="762"/>
      <c r="BH126" s="762"/>
      <c r="BI126" s="762"/>
      <c r="BJ126" s="762"/>
      <c r="BK126" s="762"/>
      <c r="BL126" s="763"/>
      <c r="BM126" s="761" t="s">
        <v>456</v>
      </c>
      <c r="BN126" s="762"/>
      <c r="BO126" s="762"/>
      <c r="BP126" s="762"/>
      <c r="BQ126" s="762"/>
      <c r="BR126" s="762"/>
      <c r="BS126" s="763"/>
      <c r="BT126" s="761" t="s">
        <v>457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458</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70195</v>
      </c>
      <c r="AB127" s="782"/>
      <c r="AC127" s="782"/>
      <c r="AD127" s="782"/>
      <c r="AE127" s="783"/>
      <c r="AF127" s="784">
        <v>61256</v>
      </c>
      <c r="AG127" s="782"/>
      <c r="AH127" s="782"/>
      <c r="AI127" s="782"/>
      <c r="AJ127" s="783"/>
      <c r="AK127" s="784">
        <v>72568</v>
      </c>
      <c r="AL127" s="782"/>
      <c r="AM127" s="782"/>
      <c r="AN127" s="782"/>
      <c r="AO127" s="783"/>
      <c r="AP127" s="752">
        <v>0.3</v>
      </c>
      <c r="AQ127" s="753"/>
      <c r="AR127" s="753"/>
      <c r="AS127" s="753"/>
      <c r="AT127" s="754"/>
      <c r="AU127" s="233"/>
      <c r="AV127" s="233"/>
      <c r="AW127" s="233"/>
      <c r="AX127" s="755" t="s">
        <v>460</v>
      </c>
      <c r="AY127" s="756"/>
      <c r="AZ127" s="756"/>
      <c r="BA127" s="756"/>
      <c r="BB127" s="756"/>
      <c r="BC127" s="756"/>
      <c r="BD127" s="756"/>
      <c r="BE127" s="757"/>
      <c r="BF127" s="758" t="s">
        <v>113</v>
      </c>
      <c r="BG127" s="759"/>
      <c r="BH127" s="759"/>
      <c r="BI127" s="759"/>
      <c r="BJ127" s="759"/>
      <c r="BK127" s="759"/>
      <c r="BL127" s="760"/>
      <c r="BM127" s="758">
        <v>11.7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461</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21">
        <v>213024</v>
      </c>
      <c r="AB128" s="722"/>
      <c r="AC128" s="722"/>
      <c r="AD128" s="722"/>
      <c r="AE128" s="723"/>
      <c r="AF128" s="724">
        <v>179178</v>
      </c>
      <c r="AG128" s="722"/>
      <c r="AH128" s="722"/>
      <c r="AI128" s="722"/>
      <c r="AJ128" s="723"/>
      <c r="AK128" s="724">
        <v>172030</v>
      </c>
      <c r="AL128" s="722"/>
      <c r="AM128" s="722"/>
      <c r="AN128" s="722"/>
      <c r="AO128" s="723"/>
      <c r="AP128" s="725"/>
      <c r="AQ128" s="726"/>
      <c r="AR128" s="726"/>
      <c r="AS128" s="726"/>
      <c r="AT128" s="727"/>
      <c r="AU128" s="235"/>
      <c r="AV128" s="235"/>
      <c r="AW128" s="235"/>
      <c r="AX128" s="770" t="s">
        <v>464</v>
      </c>
      <c r="AY128" s="766"/>
      <c r="AZ128" s="766"/>
      <c r="BA128" s="766"/>
      <c r="BB128" s="766"/>
      <c r="BC128" s="766"/>
      <c r="BD128" s="766"/>
      <c r="BE128" s="767"/>
      <c r="BF128" s="788" t="s">
        <v>113</v>
      </c>
      <c r="BG128" s="789"/>
      <c r="BH128" s="789"/>
      <c r="BI128" s="789"/>
      <c r="BJ128" s="789"/>
      <c r="BK128" s="789"/>
      <c r="BL128" s="790"/>
      <c r="BM128" s="788">
        <v>16.7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32546431</v>
      </c>
      <c r="AB129" s="782"/>
      <c r="AC129" s="782"/>
      <c r="AD129" s="782"/>
      <c r="AE129" s="783"/>
      <c r="AF129" s="784">
        <v>32449464</v>
      </c>
      <c r="AG129" s="782"/>
      <c r="AH129" s="782"/>
      <c r="AI129" s="782"/>
      <c r="AJ129" s="783"/>
      <c r="AK129" s="784">
        <v>32573921</v>
      </c>
      <c r="AL129" s="782"/>
      <c r="AM129" s="782"/>
      <c r="AN129" s="782"/>
      <c r="AO129" s="783"/>
      <c r="AP129" s="785"/>
      <c r="AQ129" s="786"/>
      <c r="AR129" s="786"/>
      <c r="AS129" s="786"/>
      <c r="AT129" s="787"/>
      <c r="AU129" s="235"/>
      <c r="AV129" s="235"/>
      <c r="AW129" s="235"/>
      <c r="AX129" s="770" t="s">
        <v>466</v>
      </c>
      <c r="AY129" s="766"/>
      <c r="AZ129" s="766"/>
      <c r="BA129" s="766"/>
      <c r="BB129" s="766"/>
      <c r="BC129" s="766"/>
      <c r="BD129" s="766"/>
      <c r="BE129" s="767"/>
      <c r="BF129" s="771">
        <v>11.1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4875349</v>
      </c>
      <c r="AB130" s="782"/>
      <c r="AC130" s="782"/>
      <c r="AD130" s="782"/>
      <c r="AE130" s="783"/>
      <c r="AF130" s="784">
        <v>5202292</v>
      </c>
      <c r="AG130" s="782"/>
      <c r="AH130" s="782"/>
      <c r="AI130" s="782"/>
      <c r="AJ130" s="783"/>
      <c r="AK130" s="784">
        <v>5363408</v>
      </c>
      <c r="AL130" s="782"/>
      <c r="AM130" s="782"/>
      <c r="AN130" s="782"/>
      <c r="AO130" s="783"/>
      <c r="AP130" s="785"/>
      <c r="AQ130" s="786"/>
      <c r="AR130" s="786"/>
      <c r="AS130" s="786"/>
      <c r="AT130" s="787"/>
      <c r="AU130" s="235"/>
      <c r="AV130" s="235"/>
      <c r="AW130" s="235"/>
      <c r="AX130" s="749" t="s">
        <v>469</v>
      </c>
      <c r="AY130" s="750"/>
      <c r="AZ130" s="750"/>
      <c r="BA130" s="750"/>
      <c r="BB130" s="750"/>
      <c r="BC130" s="750"/>
      <c r="BD130" s="750"/>
      <c r="BE130" s="751"/>
      <c r="BF130" s="703">
        <v>51.8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470</v>
      </c>
      <c r="X131" s="712"/>
      <c r="Y131" s="712"/>
      <c r="Z131" s="713"/>
      <c r="AA131" s="714">
        <v>27671082</v>
      </c>
      <c r="AB131" s="715"/>
      <c r="AC131" s="715"/>
      <c r="AD131" s="715"/>
      <c r="AE131" s="716"/>
      <c r="AF131" s="717">
        <v>27247172</v>
      </c>
      <c r="AG131" s="715"/>
      <c r="AH131" s="715"/>
      <c r="AI131" s="715"/>
      <c r="AJ131" s="716"/>
      <c r="AK131" s="717">
        <v>27210513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12.663223650000001</v>
      </c>
      <c r="AB132" s="738"/>
      <c r="AC132" s="738"/>
      <c r="AD132" s="738"/>
      <c r="AE132" s="739"/>
      <c r="AF132" s="740">
        <v>11.36373345</v>
      </c>
      <c r="AG132" s="738"/>
      <c r="AH132" s="738"/>
      <c r="AI132" s="738"/>
      <c r="AJ132" s="739"/>
      <c r="AK132" s="740">
        <v>9.5261636559999996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473</v>
      </c>
      <c r="W133" s="744"/>
      <c r="X133" s="744"/>
      <c r="Y133" s="744"/>
      <c r="Z133" s="745"/>
      <c r="AA133" s="746">
        <v>14.5</v>
      </c>
      <c r="AB133" s="747"/>
      <c r="AC133" s="747"/>
      <c r="AD133" s="747"/>
      <c r="AE133" s="748"/>
      <c r="AF133" s="746">
        <v>12.8</v>
      </c>
      <c r="AG133" s="747"/>
      <c r="AH133" s="747"/>
      <c r="AI133" s="747"/>
      <c r="AJ133" s="748"/>
      <c r="AK133" s="746">
        <v>11.1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31" t="s">
        <v>481</v>
      </c>
      <c r="H9" s="1132"/>
      <c r="I9" s="1132"/>
      <c r="J9" s="1133"/>
      <c r="K9" s="263">
        <v>9242616</v>
      </c>
      <c r="L9" s="264">
        <v>94950</v>
      </c>
      <c r="M9" s="265">
        <v>64737</v>
      </c>
      <c r="N9" s="266">
        <v>46.7</v>
      </c>
    </row>
    <row r="10" spans="1:16">
      <c r="A10" s="248"/>
      <c r="B10" s="244"/>
      <c r="C10" s="244"/>
      <c r="D10" s="244"/>
      <c r="E10" s="244"/>
      <c r="F10" s="244"/>
      <c r="G10" s="1131" t="s">
        <v>482</v>
      </c>
      <c r="H10" s="1132"/>
      <c r="I10" s="1132"/>
      <c r="J10" s="1133"/>
      <c r="K10" s="267">
        <v>1163332</v>
      </c>
      <c r="L10" s="268">
        <v>11951</v>
      </c>
      <c r="M10" s="269">
        <v>4418</v>
      </c>
      <c r="N10" s="270">
        <v>170.5</v>
      </c>
    </row>
    <row r="11" spans="1:16" ht="13.5" customHeight="1">
      <c r="A11" s="248"/>
      <c r="B11" s="244"/>
      <c r="C11" s="244"/>
      <c r="D11" s="244"/>
      <c r="E11" s="244"/>
      <c r="F11" s="244"/>
      <c r="G11" s="1131" t="s">
        <v>483</v>
      </c>
      <c r="H11" s="1132"/>
      <c r="I11" s="1132"/>
      <c r="J11" s="1133"/>
      <c r="K11" s="267">
        <v>71699</v>
      </c>
      <c r="L11" s="268">
        <v>737</v>
      </c>
      <c r="M11" s="269">
        <v>5597</v>
      </c>
      <c r="N11" s="270">
        <v>-86.8</v>
      </c>
    </row>
    <row r="12" spans="1:16" ht="13.5" customHeight="1">
      <c r="A12" s="248"/>
      <c r="B12" s="244"/>
      <c r="C12" s="244"/>
      <c r="D12" s="244"/>
      <c r="E12" s="244"/>
      <c r="F12" s="244"/>
      <c r="G12" s="1131" t="s">
        <v>484</v>
      </c>
      <c r="H12" s="1132"/>
      <c r="I12" s="1132"/>
      <c r="J12" s="1133"/>
      <c r="K12" s="267">
        <v>14773</v>
      </c>
      <c r="L12" s="268">
        <v>152</v>
      </c>
      <c r="M12" s="269">
        <v>967</v>
      </c>
      <c r="N12" s="270">
        <v>-84.3</v>
      </c>
    </row>
    <row r="13" spans="1:16" ht="13.5" customHeight="1">
      <c r="A13" s="248"/>
      <c r="B13" s="244"/>
      <c r="C13" s="244"/>
      <c r="D13" s="244"/>
      <c r="E13" s="244"/>
      <c r="F13" s="244"/>
      <c r="G13" s="1131" t="s">
        <v>485</v>
      </c>
      <c r="H13" s="1132"/>
      <c r="I13" s="1132"/>
      <c r="J13" s="1133"/>
      <c r="K13" s="267" t="s">
        <v>486</v>
      </c>
      <c r="L13" s="268" t="s">
        <v>486</v>
      </c>
      <c r="M13" s="269">
        <v>2</v>
      </c>
      <c r="N13" s="270" t="s">
        <v>486</v>
      </c>
    </row>
    <row r="14" spans="1:16" ht="13.5" customHeight="1">
      <c r="A14" s="248"/>
      <c r="B14" s="244"/>
      <c r="C14" s="244"/>
      <c r="D14" s="244"/>
      <c r="E14" s="244"/>
      <c r="F14" s="244"/>
      <c r="G14" s="1131" t="s">
        <v>487</v>
      </c>
      <c r="H14" s="1132"/>
      <c r="I14" s="1132"/>
      <c r="J14" s="1133"/>
      <c r="K14" s="267">
        <v>375977</v>
      </c>
      <c r="L14" s="268">
        <v>3862</v>
      </c>
      <c r="M14" s="269">
        <v>2800</v>
      </c>
      <c r="N14" s="270">
        <v>37.9</v>
      </c>
    </row>
    <row r="15" spans="1:16" ht="13.5" customHeight="1">
      <c r="A15" s="248"/>
      <c r="B15" s="244"/>
      <c r="C15" s="244"/>
      <c r="D15" s="244"/>
      <c r="E15" s="244"/>
      <c r="F15" s="244"/>
      <c r="G15" s="1131" t="s">
        <v>488</v>
      </c>
      <c r="H15" s="1132"/>
      <c r="I15" s="1132"/>
      <c r="J15" s="1133"/>
      <c r="K15" s="267">
        <v>187203</v>
      </c>
      <c r="L15" s="268">
        <v>1923</v>
      </c>
      <c r="M15" s="269">
        <v>1482</v>
      </c>
      <c r="N15" s="270">
        <v>29.8</v>
      </c>
    </row>
    <row r="16" spans="1:16">
      <c r="A16" s="248"/>
      <c r="B16" s="244"/>
      <c r="C16" s="244"/>
      <c r="D16" s="244"/>
      <c r="E16" s="244"/>
      <c r="F16" s="244"/>
      <c r="G16" s="1134" t="s">
        <v>489</v>
      </c>
      <c r="H16" s="1135"/>
      <c r="I16" s="1135"/>
      <c r="J16" s="1136"/>
      <c r="K16" s="268">
        <v>-1224199</v>
      </c>
      <c r="L16" s="268">
        <v>-12576</v>
      </c>
      <c r="M16" s="269">
        <v>-7690</v>
      </c>
      <c r="N16" s="270">
        <v>63.5</v>
      </c>
    </row>
    <row r="17" spans="1:16">
      <c r="A17" s="248"/>
      <c r="B17" s="244"/>
      <c r="C17" s="244"/>
      <c r="D17" s="244"/>
      <c r="E17" s="244"/>
      <c r="F17" s="244"/>
      <c r="G17" s="1134" t="s">
        <v>171</v>
      </c>
      <c r="H17" s="1135"/>
      <c r="I17" s="1135"/>
      <c r="J17" s="1136"/>
      <c r="K17" s="268">
        <v>9831401</v>
      </c>
      <c r="L17" s="268">
        <v>100999</v>
      </c>
      <c r="M17" s="269">
        <v>72313</v>
      </c>
      <c r="N17" s="270">
        <v>39.700000000000003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28" t="s">
        <v>494</v>
      </c>
      <c r="H21" s="1129"/>
      <c r="I21" s="1129"/>
      <c r="J21" s="1130"/>
      <c r="K21" s="280">
        <v>11.21</v>
      </c>
      <c r="L21" s="281">
        <v>7.17</v>
      </c>
      <c r="M21" s="282">
        <v>4.04</v>
      </c>
      <c r="N21" s="249"/>
      <c r="O21" s="283"/>
      <c r="P21" s="279"/>
    </row>
    <row r="22" spans="1:16" s="284" customFormat="1">
      <c r="A22" s="279"/>
      <c r="B22" s="249"/>
      <c r="C22" s="249"/>
      <c r="D22" s="249"/>
      <c r="E22" s="249"/>
      <c r="F22" s="249"/>
      <c r="G22" s="1128" t="s">
        <v>495</v>
      </c>
      <c r="H22" s="1129"/>
      <c r="I22" s="1129"/>
      <c r="J22" s="1130"/>
      <c r="K22" s="285">
        <v>96</v>
      </c>
      <c r="L22" s="286">
        <v>98.1</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19" t="s">
        <v>499</v>
      </c>
      <c r="H32" s="1120"/>
      <c r="I32" s="1120"/>
      <c r="J32" s="1121"/>
      <c r="K32" s="294">
        <v>6590179</v>
      </c>
      <c r="L32" s="294">
        <v>67701</v>
      </c>
      <c r="M32" s="295">
        <v>43357</v>
      </c>
      <c r="N32" s="296">
        <v>56.1</v>
      </c>
    </row>
    <row r="33" spans="1:16" ht="13.5" customHeight="1">
      <c r="A33" s="248"/>
      <c r="B33" s="244"/>
      <c r="C33" s="244"/>
      <c r="D33" s="244"/>
      <c r="E33" s="244"/>
      <c r="F33" s="244"/>
      <c r="G33" s="1119" t="s">
        <v>500</v>
      </c>
      <c r="H33" s="1120"/>
      <c r="I33" s="1120"/>
      <c r="J33" s="1121"/>
      <c r="K33" s="294" t="s">
        <v>486</v>
      </c>
      <c r="L33" s="294" t="s">
        <v>486</v>
      </c>
      <c r="M33" s="295">
        <v>5</v>
      </c>
      <c r="N33" s="296" t="s">
        <v>486</v>
      </c>
    </row>
    <row r="34" spans="1:16" ht="27" customHeight="1">
      <c r="A34" s="248"/>
      <c r="B34" s="244"/>
      <c r="C34" s="244"/>
      <c r="D34" s="244"/>
      <c r="E34" s="244"/>
      <c r="F34" s="244"/>
      <c r="G34" s="1119" t="s">
        <v>501</v>
      </c>
      <c r="H34" s="1120"/>
      <c r="I34" s="1120"/>
      <c r="J34" s="1121"/>
      <c r="K34" s="294" t="s">
        <v>486</v>
      </c>
      <c r="L34" s="294" t="s">
        <v>486</v>
      </c>
      <c r="M34" s="295">
        <v>40</v>
      </c>
      <c r="N34" s="296" t="s">
        <v>486</v>
      </c>
    </row>
    <row r="35" spans="1:16" ht="27" customHeight="1">
      <c r="A35" s="248"/>
      <c r="B35" s="244"/>
      <c r="C35" s="244"/>
      <c r="D35" s="244"/>
      <c r="E35" s="244"/>
      <c r="F35" s="244"/>
      <c r="G35" s="1119" t="s">
        <v>502</v>
      </c>
      <c r="H35" s="1120"/>
      <c r="I35" s="1120"/>
      <c r="J35" s="1121"/>
      <c r="K35" s="294">
        <v>1464339</v>
      </c>
      <c r="L35" s="294">
        <v>15043</v>
      </c>
      <c r="M35" s="295">
        <v>11850</v>
      </c>
      <c r="N35" s="296">
        <v>26.9</v>
      </c>
    </row>
    <row r="36" spans="1:16" ht="27" customHeight="1">
      <c r="A36" s="248"/>
      <c r="B36" s="244"/>
      <c r="C36" s="244"/>
      <c r="D36" s="244"/>
      <c r="E36" s="244"/>
      <c r="F36" s="244"/>
      <c r="G36" s="1119" t="s">
        <v>503</v>
      </c>
      <c r="H36" s="1120"/>
      <c r="I36" s="1120"/>
      <c r="J36" s="1121"/>
      <c r="K36" s="294" t="s">
        <v>486</v>
      </c>
      <c r="L36" s="294" t="s">
        <v>486</v>
      </c>
      <c r="M36" s="295">
        <v>2171</v>
      </c>
      <c r="N36" s="296" t="s">
        <v>486</v>
      </c>
    </row>
    <row r="37" spans="1:16" ht="13.5" customHeight="1">
      <c r="A37" s="248"/>
      <c r="B37" s="244"/>
      <c r="C37" s="244"/>
      <c r="D37" s="244"/>
      <c r="E37" s="244"/>
      <c r="F37" s="244"/>
      <c r="G37" s="1119" t="s">
        <v>504</v>
      </c>
      <c r="H37" s="1120"/>
      <c r="I37" s="1120"/>
      <c r="J37" s="1121"/>
      <c r="K37" s="294">
        <v>73038</v>
      </c>
      <c r="L37" s="294">
        <v>750</v>
      </c>
      <c r="M37" s="295">
        <v>1425</v>
      </c>
      <c r="N37" s="296">
        <v>-47.4</v>
      </c>
    </row>
    <row r="38" spans="1:16" ht="27" customHeight="1">
      <c r="A38" s="248"/>
      <c r="B38" s="244"/>
      <c r="C38" s="244"/>
      <c r="D38" s="244"/>
      <c r="E38" s="244"/>
      <c r="F38" s="244"/>
      <c r="G38" s="1122" t="s">
        <v>505</v>
      </c>
      <c r="H38" s="1123"/>
      <c r="I38" s="1123"/>
      <c r="J38" s="1124"/>
      <c r="K38" s="297" t="s">
        <v>486</v>
      </c>
      <c r="L38" s="297" t="s">
        <v>486</v>
      </c>
      <c r="M38" s="298">
        <v>6</v>
      </c>
      <c r="N38" s="299" t="s">
        <v>486</v>
      </c>
      <c r="O38" s="293"/>
    </row>
    <row r="39" spans="1:16">
      <c r="A39" s="248"/>
      <c r="B39" s="244"/>
      <c r="C39" s="244"/>
      <c r="D39" s="244"/>
      <c r="E39" s="244"/>
      <c r="F39" s="244"/>
      <c r="G39" s="1122" t="s">
        <v>506</v>
      </c>
      <c r="H39" s="1123"/>
      <c r="I39" s="1123"/>
      <c r="J39" s="1124"/>
      <c r="K39" s="300">
        <v>-172030</v>
      </c>
      <c r="L39" s="300">
        <v>-1767</v>
      </c>
      <c r="M39" s="301">
        <v>-5332</v>
      </c>
      <c r="N39" s="302">
        <v>-66.900000000000006</v>
      </c>
      <c r="O39" s="293"/>
    </row>
    <row r="40" spans="1:16" ht="27" customHeight="1">
      <c r="A40" s="248"/>
      <c r="B40" s="244"/>
      <c r="C40" s="244"/>
      <c r="D40" s="244"/>
      <c r="E40" s="244"/>
      <c r="F40" s="244"/>
      <c r="G40" s="1119" t="s">
        <v>507</v>
      </c>
      <c r="H40" s="1120"/>
      <c r="I40" s="1120"/>
      <c r="J40" s="1121"/>
      <c r="K40" s="300">
        <v>-5363408</v>
      </c>
      <c r="L40" s="300">
        <v>-55099</v>
      </c>
      <c r="M40" s="301">
        <v>-35626</v>
      </c>
      <c r="N40" s="302">
        <v>54.7</v>
      </c>
      <c r="O40" s="293"/>
    </row>
    <row r="41" spans="1:16">
      <c r="A41" s="248"/>
      <c r="B41" s="244"/>
      <c r="C41" s="244"/>
      <c r="D41" s="244"/>
      <c r="E41" s="244"/>
      <c r="F41" s="244"/>
      <c r="G41" s="1125" t="s">
        <v>281</v>
      </c>
      <c r="H41" s="1126"/>
      <c r="I41" s="1126"/>
      <c r="J41" s="1127"/>
      <c r="K41" s="294">
        <v>2592118</v>
      </c>
      <c r="L41" s="300">
        <v>26629</v>
      </c>
      <c r="M41" s="301">
        <v>17897</v>
      </c>
      <c r="N41" s="302">
        <v>48.8</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2" t="s">
        <v>476</v>
      </c>
      <c r="J49" s="1114" t="s">
        <v>511</v>
      </c>
      <c r="K49" s="1115"/>
      <c r="L49" s="1115"/>
      <c r="M49" s="1115"/>
      <c r="N49" s="1116"/>
    </row>
    <row r="50" spans="1:14">
      <c r="A50" s="248"/>
      <c r="B50" s="244"/>
      <c r="C50" s="244"/>
      <c r="D50" s="244"/>
      <c r="E50" s="244"/>
      <c r="F50" s="244"/>
      <c r="G50" s="312"/>
      <c r="H50" s="313"/>
      <c r="I50" s="1113"/>
      <c r="J50" s="314" t="s">
        <v>512</v>
      </c>
      <c r="K50" s="315" t="s">
        <v>513</v>
      </c>
      <c r="L50" s="316" t="s">
        <v>514</v>
      </c>
      <c r="M50" s="317" t="s">
        <v>515</v>
      </c>
      <c r="N50" s="318" t="s">
        <v>516</v>
      </c>
    </row>
    <row r="51" spans="1:14">
      <c r="A51" s="248"/>
      <c r="B51" s="244"/>
      <c r="C51" s="244"/>
      <c r="D51" s="244"/>
      <c r="E51" s="244"/>
      <c r="F51" s="244"/>
      <c r="G51" s="310" t="s">
        <v>517</v>
      </c>
      <c r="H51" s="311"/>
      <c r="I51" s="319">
        <v>9103329</v>
      </c>
      <c r="J51" s="320">
        <v>89830</v>
      </c>
      <c r="K51" s="321">
        <v>41.9</v>
      </c>
      <c r="L51" s="322">
        <v>65749</v>
      </c>
      <c r="M51" s="323">
        <v>-12.7</v>
      </c>
      <c r="N51" s="324">
        <v>54.6</v>
      </c>
    </row>
    <row r="52" spans="1:14">
      <c r="A52" s="248"/>
      <c r="B52" s="244"/>
      <c r="C52" s="244"/>
      <c r="D52" s="244"/>
      <c r="E52" s="244"/>
      <c r="F52" s="244"/>
      <c r="G52" s="325"/>
      <c r="H52" s="326" t="s">
        <v>518</v>
      </c>
      <c r="I52" s="327">
        <v>4701202</v>
      </c>
      <c r="J52" s="328">
        <v>46390</v>
      </c>
      <c r="K52" s="329">
        <v>113.4</v>
      </c>
      <c r="L52" s="330">
        <v>37181</v>
      </c>
      <c r="M52" s="331">
        <v>-18.100000000000001</v>
      </c>
      <c r="N52" s="332">
        <v>131.5</v>
      </c>
    </row>
    <row r="53" spans="1:14">
      <c r="A53" s="248"/>
      <c r="B53" s="244"/>
      <c r="C53" s="244"/>
      <c r="D53" s="244"/>
      <c r="E53" s="244"/>
      <c r="F53" s="244"/>
      <c r="G53" s="310" t="s">
        <v>519</v>
      </c>
      <c r="H53" s="311"/>
      <c r="I53" s="319">
        <v>11899483</v>
      </c>
      <c r="J53" s="320">
        <v>118695</v>
      </c>
      <c r="K53" s="321">
        <v>32.1</v>
      </c>
      <c r="L53" s="322">
        <v>57316</v>
      </c>
      <c r="M53" s="323">
        <v>-12.8</v>
      </c>
      <c r="N53" s="324">
        <v>44.9</v>
      </c>
    </row>
    <row r="54" spans="1:14">
      <c r="A54" s="248"/>
      <c r="B54" s="244"/>
      <c r="C54" s="244"/>
      <c r="D54" s="244"/>
      <c r="E54" s="244"/>
      <c r="F54" s="244"/>
      <c r="G54" s="325"/>
      <c r="H54" s="326" t="s">
        <v>518</v>
      </c>
      <c r="I54" s="327">
        <v>4836787</v>
      </c>
      <c r="J54" s="328">
        <v>48246</v>
      </c>
      <c r="K54" s="329">
        <v>4</v>
      </c>
      <c r="L54" s="330">
        <v>32233</v>
      </c>
      <c r="M54" s="331">
        <v>-13.3</v>
      </c>
      <c r="N54" s="332">
        <v>17.3</v>
      </c>
    </row>
    <row r="55" spans="1:14">
      <c r="A55" s="248"/>
      <c r="B55" s="244"/>
      <c r="C55" s="244"/>
      <c r="D55" s="244"/>
      <c r="E55" s="244"/>
      <c r="F55" s="244"/>
      <c r="G55" s="310" t="s">
        <v>520</v>
      </c>
      <c r="H55" s="311"/>
      <c r="I55" s="319">
        <v>10433162</v>
      </c>
      <c r="J55" s="320">
        <v>105102</v>
      </c>
      <c r="K55" s="321">
        <v>-11.5</v>
      </c>
      <c r="L55" s="322">
        <v>47569</v>
      </c>
      <c r="M55" s="323">
        <v>-17</v>
      </c>
      <c r="N55" s="324">
        <v>5.5</v>
      </c>
    </row>
    <row r="56" spans="1:14">
      <c r="A56" s="248"/>
      <c r="B56" s="244"/>
      <c r="C56" s="244"/>
      <c r="D56" s="244"/>
      <c r="E56" s="244"/>
      <c r="F56" s="244"/>
      <c r="G56" s="325"/>
      <c r="H56" s="326" t="s">
        <v>518</v>
      </c>
      <c r="I56" s="327">
        <v>5415958</v>
      </c>
      <c r="J56" s="328">
        <v>54560</v>
      </c>
      <c r="K56" s="329">
        <v>13.1</v>
      </c>
      <c r="L56" s="330">
        <v>26255</v>
      </c>
      <c r="M56" s="331">
        <v>-18.5</v>
      </c>
      <c r="N56" s="332">
        <v>31.6</v>
      </c>
    </row>
    <row r="57" spans="1:14">
      <c r="A57" s="248"/>
      <c r="B57" s="244"/>
      <c r="C57" s="244"/>
      <c r="D57" s="244"/>
      <c r="E57" s="244"/>
      <c r="F57" s="244"/>
      <c r="G57" s="310" t="s">
        <v>521</v>
      </c>
      <c r="H57" s="311"/>
      <c r="I57" s="319">
        <v>7334503</v>
      </c>
      <c r="J57" s="320">
        <v>74846</v>
      </c>
      <c r="K57" s="321">
        <v>-28.8</v>
      </c>
      <c r="L57" s="322">
        <v>50880</v>
      </c>
      <c r="M57" s="323">
        <v>7</v>
      </c>
      <c r="N57" s="324">
        <v>-35.799999999999997</v>
      </c>
    </row>
    <row r="58" spans="1:14">
      <c r="A58" s="248"/>
      <c r="B58" s="244"/>
      <c r="C58" s="244"/>
      <c r="D58" s="244"/>
      <c r="E58" s="244"/>
      <c r="F58" s="244"/>
      <c r="G58" s="325"/>
      <c r="H58" s="326" t="s">
        <v>518</v>
      </c>
      <c r="I58" s="327">
        <v>4320224</v>
      </c>
      <c r="J58" s="328">
        <v>44087</v>
      </c>
      <c r="K58" s="329">
        <v>-19.2</v>
      </c>
      <c r="L58" s="330">
        <v>26879</v>
      </c>
      <c r="M58" s="331">
        <v>2.4</v>
      </c>
      <c r="N58" s="332">
        <v>-21.6</v>
      </c>
    </row>
    <row r="59" spans="1:14">
      <c r="A59" s="248"/>
      <c r="B59" s="244"/>
      <c r="C59" s="244"/>
      <c r="D59" s="244"/>
      <c r="E59" s="244"/>
      <c r="F59" s="244"/>
      <c r="G59" s="310" t="s">
        <v>522</v>
      </c>
      <c r="H59" s="311"/>
      <c r="I59" s="319">
        <v>7001779</v>
      </c>
      <c r="J59" s="320">
        <v>71930</v>
      </c>
      <c r="K59" s="321">
        <v>-3.9</v>
      </c>
      <c r="L59" s="322">
        <v>63956</v>
      </c>
      <c r="M59" s="323">
        <v>25.7</v>
      </c>
      <c r="N59" s="324">
        <v>-29.6</v>
      </c>
    </row>
    <row r="60" spans="1:14">
      <c r="A60" s="248"/>
      <c r="B60" s="244"/>
      <c r="C60" s="244"/>
      <c r="D60" s="244"/>
      <c r="E60" s="244"/>
      <c r="F60" s="244"/>
      <c r="G60" s="325"/>
      <c r="H60" s="326" t="s">
        <v>518</v>
      </c>
      <c r="I60" s="333">
        <v>2789738</v>
      </c>
      <c r="J60" s="328">
        <v>28659</v>
      </c>
      <c r="K60" s="329">
        <v>-35</v>
      </c>
      <c r="L60" s="330">
        <v>29239</v>
      </c>
      <c r="M60" s="331">
        <v>8.8000000000000007</v>
      </c>
      <c r="N60" s="332">
        <v>-43.8</v>
      </c>
    </row>
    <row r="61" spans="1:14">
      <c r="A61" s="248"/>
      <c r="B61" s="244"/>
      <c r="C61" s="244"/>
      <c r="D61" s="244"/>
      <c r="E61" s="244"/>
      <c r="F61" s="244"/>
      <c r="G61" s="310" t="s">
        <v>523</v>
      </c>
      <c r="H61" s="334"/>
      <c r="I61" s="335">
        <v>9154451</v>
      </c>
      <c r="J61" s="336">
        <v>92081</v>
      </c>
      <c r="K61" s="337">
        <v>6</v>
      </c>
      <c r="L61" s="338">
        <v>57094</v>
      </c>
      <c r="M61" s="339">
        <v>-2</v>
      </c>
      <c r="N61" s="324">
        <v>8</v>
      </c>
    </row>
    <row r="62" spans="1:14">
      <c r="A62" s="248"/>
      <c r="B62" s="244"/>
      <c r="C62" s="244"/>
      <c r="D62" s="244"/>
      <c r="E62" s="244"/>
      <c r="F62" s="244"/>
      <c r="G62" s="325"/>
      <c r="H62" s="326" t="s">
        <v>518</v>
      </c>
      <c r="I62" s="327">
        <v>4412782</v>
      </c>
      <c r="J62" s="328">
        <v>44388</v>
      </c>
      <c r="K62" s="329">
        <v>15.3</v>
      </c>
      <c r="L62" s="330">
        <v>30357</v>
      </c>
      <c r="M62" s="331">
        <v>-7.7</v>
      </c>
      <c r="N62" s="332">
        <v>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13.62</v>
      </c>
      <c r="G47" s="12">
        <v>15.73</v>
      </c>
      <c r="H47" s="12">
        <v>18.649999999999999</v>
      </c>
      <c r="I47" s="12">
        <v>22.33</v>
      </c>
      <c r="J47" s="13">
        <v>24.63</v>
      </c>
    </row>
    <row r="48" spans="2:10" ht="57.75" customHeight="1">
      <c r="B48" s="14"/>
      <c r="C48" s="1139" t="s">
        <v>4</v>
      </c>
      <c r="D48" s="1139"/>
      <c r="E48" s="1140"/>
      <c r="F48" s="15">
        <v>4.9000000000000004</v>
      </c>
      <c r="G48" s="16">
        <v>5.68</v>
      </c>
      <c r="H48" s="16">
        <v>6.08</v>
      </c>
      <c r="I48" s="16">
        <v>5.2</v>
      </c>
      <c r="J48" s="17">
        <v>4.5199999999999996</v>
      </c>
    </row>
    <row r="49" spans="2:10" ht="57.75" customHeight="1" thickBot="1">
      <c r="B49" s="18"/>
      <c r="C49" s="1141" t="s">
        <v>5</v>
      </c>
      <c r="D49" s="1141"/>
      <c r="E49" s="1142"/>
      <c r="F49" s="19">
        <v>3.98</v>
      </c>
      <c r="G49" s="20">
        <v>3.63</v>
      </c>
      <c r="H49" s="20">
        <v>2.9</v>
      </c>
      <c r="I49" s="20">
        <v>2.72</v>
      </c>
      <c r="J49" s="21">
        <v>1.73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530</v>
      </c>
      <c r="D34" s="1149"/>
      <c r="E34" s="1150"/>
      <c r="F34" s="32">
        <v>0.01</v>
      </c>
      <c r="G34" s="33">
        <v>0.01</v>
      </c>
      <c r="H34" s="33">
        <v>0.01</v>
      </c>
      <c r="I34" s="33">
        <v>0</v>
      </c>
      <c r="J34" s="34" t="s">
        <v>531</v>
      </c>
      <c r="K34" s="22"/>
      <c r="L34" s="22"/>
      <c r="M34" s="22"/>
      <c r="N34" s="22"/>
      <c r="O34" s="22"/>
      <c r="P34" s="22"/>
    </row>
    <row r="35" spans="1:16" ht="39" customHeight="1">
      <c r="A35" s="22"/>
      <c r="B35" s="35"/>
      <c r="C35" s="1143" t="s">
        <v>532</v>
      </c>
      <c r="D35" s="1144"/>
      <c r="E35" s="1145"/>
      <c r="F35" s="36">
        <v>12.17</v>
      </c>
      <c r="G35" s="37">
        <v>12.21</v>
      </c>
      <c r="H35" s="37">
        <v>13.54</v>
      </c>
      <c r="I35" s="37">
        <v>13.83</v>
      </c>
      <c r="J35" s="38">
        <v>14.08</v>
      </c>
      <c r="K35" s="22"/>
      <c r="L35" s="22"/>
      <c r="M35" s="22"/>
      <c r="N35" s="22"/>
      <c r="O35" s="22"/>
      <c r="P35" s="22"/>
    </row>
    <row r="36" spans="1:16" ht="39" customHeight="1">
      <c r="A36" s="22"/>
      <c r="B36" s="35"/>
      <c r="C36" s="1143" t="s">
        <v>533</v>
      </c>
      <c r="D36" s="1144"/>
      <c r="E36" s="1145"/>
      <c r="F36" s="36">
        <v>7.35</v>
      </c>
      <c r="G36" s="37">
        <v>7.5</v>
      </c>
      <c r="H36" s="37">
        <v>7.53</v>
      </c>
      <c r="I36" s="37">
        <v>7.19</v>
      </c>
      <c r="J36" s="38">
        <v>6.69</v>
      </c>
      <c r="K36" s="22"/>
      <c r="L36" s="22"/>
      <c r="M36" s="22"/>
      <c r="N36" s="22"/>
      <c r="O36" s="22"/>
      <c r="P36" s="22"/>
    </row>
    <row r="37" spans="1:16" ht="39" customHeight="1">
      <c r="A37" s="22"/>
      <c r="B37" s="35"/>
      <c r="C37" s="1143" t="s">
        <v>534</v>
      </c>
      <c r="D37" s="1144"/>
      <c r="E37" s="1145"/>
      <c r="F37" s="36">
        <v>4.09</v>
      </c>
      <c r="G37" s="37">
        <v>5.03</v>
      </c>
      <c r="H37" s="37">
        <v>5.62</v>
      </c>
      <c r="I37" s="37">
        <v>4.8099999999999996</v>
      </c>
      <c r="J37" s="38">
        <v>4.2300000000000004</v>
      </c>
      <c r="K37" s="22"/>
      <c r="L37" s="22"/>
      <c r="M37" s="22"/>
      <c r="N37" s="22"/>
      <c r="O37" s="22"/>
      <c r="P37" s="22"/>
    </row>
    <row r="38" spans="1:16" ht="39" customHeight="1">
      <c r="A38" s="22"/>
      <c r="B38" s="35"/>
      <c r="C38" s="1143" t="s">
        <v>535</v>
      </c>
      <c r="D38" s="1144"/>
      <c r="E38" s="1145"/>
      <c r="F38" s="36">
        <v>0.84</v>
      </c>
      <c r="G38" s="37">
        <v>1.51</v>
      </c>
      <c r="H38" s="37">
        <v>1.99</v>
      </c>
      <c r="I38" s="37">
        <v>2.2200000000000002</v>
      </c>
      <c r="J38" s="38">
        <v>2.06</v>
      </c>
      <c r="K38" s="22"/>
      <c r="L38" s="22"/>
      <c r="M38" s="22"/>
      <c r="N38" s="22"/>
      <c r="O38" s="22"/>
      <c r="P38" s="22"/>
    </row>
    <row r="39" spans="1:16" ht="39" customHeight="1">
      <c r="A39" s="22"/>
      <c r="B39" s="35"/>
      <c r="C39" s="1143" t="s">
        <v>536</v>
      </c>
      <c r="D39" s="1144"/>
      <c r="E39" s="1145"/>
      <c r="F39" s="36" t="s">
        <v>486</v>
      </c>
      <c r="G39" s="37" t="s">
        <v>486</v>
      </c>
      <c r="H39" s="37" t="s">
        <v>486</v>
      </c>
      <c r="I39" s="37">
        <v>0.59</v>
      </c>
      <c r="J39" s="38">
        <v>0.75</v>
      </c>
      <c r="K39" s="22"/>
      <c r="L39" s="22"/>
      <c r="M39" s="22"/>
      <c r="N39" s="22"/>
      <c r="O39" s="22"/>
      <c r="P39" s="22"/>
    </row>
    <row r="40" spans="1:16" ht="39" customHeight="1">
      <c r="A40" s="22"/>
      <c r="B40" s="35"/>
      <c r="C40" s="1143" t="s">
        <v>537</v>
      </c>
      <c r="D40" s="1144"/>
      <c r="E40" s="1145"/>
      <c r="F40" s="36">
        <v>0.18</v>
      </c>
      <c r="G40" s="37">
        <v>0.41</v>
      </c>
      <c r="H40" s="37">
        <v>0.37</v>
      </c>
      <c r="I40" s="37">
        <v>0.83</v>
      </c>
      <c r="J40" s="38">
        <v>0.69</v>
      </c>
      <c r="K40" s="22"/>
      <c r="L40" s="22"/>
      <c r="M40" s="22"/>
      <c r="N40" s="22"/>
      <c r="O40" s="22"/>
      <c r="P40" s="22"/>
    </row>
    <row r="41" spans="1:16" ht="39" customHeight="1">
      <c r="A41" s="22"/>
      <c r="B41" s="35"/>
      <c r="C41" s="1143" t="s">
        <v>538</v>
      </c>
      <c r="D41" s="1144"/>
      <c r="E41" s="1145"/>
      <c r="F41" s="36">
        <v>0.21</v>
      </c>
      <c r="G41" s="37">
        <v>0.18</v>
      </c>
      <c r="H41" s="37">
        <v>0.22</v>
      </c>
      <c r="I41" s="37">
        <v>0.32</v>
      </c>
      <c r="J41" s="38">
        <v>0.22</v>
      </c>
      <c r="K41" s="22"/>
      <c r="L41" s="22"/>
      <c r="M41" s="22"/>
      <c r="N41" s="22"/>
      <c r="O41" s="22"/>
      <c r="P41" s="22"/>
    </row>
    <row r="42" spans="1:16" ht="39" customHeight="1">
      <c r="A42" s="22"/>
      <c r="B42" s="39"/>
      <c r="C42" s="1143" t="s">
        <v>539</v>
      </c>
      <c r="D42" s="1144"/>
      <c r="E42" s="1145"/>
      <c r="F42" s="36" t="s">
        <v>486</v>
      </c>
      <c r="G42" s="37" t="s">
        <v>486</v>
      </c>
      <c r="H42" s="37" t="s">
        <v>486</v>
      </c>
      <c r="I42" s="37" t="s">
        <v>486</v>
      </c>
      <c r="J42" s="38" t="s">
        <v>486</v>
      </c>
      <c r="K42" s="22"/>
      <c r="L42" s="22"/>
      <c r="M42" s="22"/>
      <c r="N42" s="22"/>
      <c r="O42" s="22"/>
      <c r="P42" s="22"/>
    </row>
    <row r="43" spans="1:16" ht="39" customHeight="1" thickBot="1">
      <c r="A43" s="22"/>
      <c r="B43" s="40"/>
      <c r="C43" s="1146" t="s">
        <v>540</v>
      </c>
      <c r="D43" s="1147"/>
      <c r="E43" s="1148"/>
      <c r="F43" s="41">
        <v>1.62</v>
      </c>
      <c r="G43" s="42">
        <v>1.27</v>
      </c>
      <c r="H43" s="42">
        <v>1.33</v>
      </c>
      <c r="I43" s="42">
        <v>0.54</v>
      </c>
      <c r="J43" s="43">
        <v>0.49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7453</v>
      </c>
      <c r="L45" s="60">
        <v>7102</v>
      </c>
      <c r="M45" s="60">
        <v>6754</v>
      </c>
      <c r="N45" s="60">
        <v>6613</v>
      </c>
      <c r="O45" s="61">
        <v>6590</v>
      </c>
      <c r="P45" s="48"/>
      <c r="Q45" s="48"/>
      <c r="R45" s="48"/>
      <c r="S45" s="48"/>
      <c r="T45" s="48"/>
      <c r="U45" s="48"/>
    </row>
    <row r="46" spans="1:21" ht="30.75" customHeight="1">
      <c r="A46" s="48"/>
      <c r="B46" s="1161"/>
      <c r="C46" s="1162"/>
      <c r="D46" s="62"/>
      <c r="E46" s="1153" t="s">
        <v>13</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c r="A47" s="48"/>
      <c r="B47" s="1161"/>
      <c r="C47" s="1162"/>
      <c r="D47" s="62"/>
      <c r="E47" s="1153" t="s">
        <v>14</v>
      </c>
      <c r="F47" s="1153"/>
      <c r="G47" s="1153"/>
      <c r="H47" s="1153"/>
      <c r="I47" s="1153"/>
      <c r="J47" s="1154"/>
      <c r="K47" s="63" t="s">
        <v>486</v>
      </c>
      <c r="L47" s="64" t="s">
        <v>486</v>
      </c>
      <c r="M47" s="64" t="s">
        <v>486</v>
      </c>
      <c r="N47" s="64" t="s">
        <v>486</v>
      </c>
      <c r="O47" s="65" t="s">
        <v>486</v>
      </c>
      <c r="P47" s="48"/>
      <c r="Q47" s="48"/>
      <c r="R47" s="48"/>
      <c r="S47" s="48"/>
      <c r="T47" s="48"/>
      <c r="U47" s="48"/>
    </row>
    <row r="48" spans="1:21" ht="30.75" customHeight="1">
      <c r="A48" s="48"/>
      <c r="B48" s="1161"/>
      <c r="C48" s="1162"/>
      <c r="D48" s="62"/>
      <c r="E48" s="1153" t="s">
        <v>15</v>
      </c>
      <c r="F48" s="1153"/>
      <c r="G48" s="1153"/>
      <c r="H48" s="1153"/>
      <c r="I48" s="1153"/>
      <c r="J48" s="1154"/>
      <c r="K48" s="63">
        <v>1615</v>
      </c>
      <c r="L48" s="64">
        <v>1663</v>
      </c>
      <c r="M48" s="64">
        <v>1744</v>
      </c>
      <c r="N48" s="64">
        <v>1626</v>
      </c>
      <c r="O48" s="65">
        <v>1464</v>
      </c>
      <c r="P48" s="48"/>
      <c r="Q48" s="48"/>
      <c r="R48" s="48"/>
      <c r="S48" s="48"/>
      <c r="T48" s="48"/>
      <c r="U48" s="48"/>
    </row>
    <row r="49" spans="1:21" ht="30.75" customHeight="1">
      <c r="A49" s="48"/>
      <c r="B49" s="1161"/>
      <c r="C49" s="1162"/>
      <c r="D49" s="62"/>
      <c r="E49" s="1153" t="s">
        <v>16</v>
      </c>
      <c r="F49" s="1153"/>
      <c r="G49" s="1153"/>
      <c r="H49" s="1153"/>
      <c r="I49" s="1153"/>
      <c r="J49" s="1154"/>
      <c r="K49" s="63" t="s">
        <v>486</v>
      </c>
      <c r="L49" s="64" t="s">
        <v>486</v>
      </c>
      <c r="M49" s="64" t="s">
        <v>486</v>
      </c>
      <c r="N49" s="64" t="s">
        <v>486</v>
      </c>
      <c r="O49" s="65" t="s">
        <v>486</v>
      </c>
      <c r="P49" s="48"/>
      <c r="Q49" s="48"/>
      <c r="R49" s="48"/>
      <c r="S49" s="48"/>
      <c r="T49" s="48"/>
      <c r="U49" s="48"/>
    </row>
    <row r="50" spans="1:21" ht="30.75" customHeight="1">
      <c r="A50" s="48"/>
      <c r="B50" s="1161"/>
      <c r="C50" s="1162"/>
      <c r="D50" s="62"/>
      <c r="E50" s="1153" t="s">
        <v>17</v>
      </c>
      <c r="F50" s="1153"/>
      <c r="G50" s="1153"/>
      <c r="H50" s="1153"/>
      <c r="I50" s="1153"/>
      <c r="J50" s="1154"/>
      <c r="K50" s="63">
        <v>240</v>
      </c>
      <c r="L50" s="64">
        <v>437</v>
      </c>
      <c r="M50" s="64">
        <v>191</v>
      </c>
      <c r="N50" s="64">
        <v>239</v>
      </c>
      <c r="O50" s="65">
        <v>73</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t="s">
        <v>486</v>
      </c>
      <c r="O51" s="65" t="s">
        <v>486</v>
      </c>
      <c r="P51" s="48"/>
      <c r="Q51" s="48"/>
      <c r="R51" s="48"/>
      <c r="S51" s="48"/>
      <c r="T51" s="48"/>
      <c r="U51" s="48"/>
    </row>
    <row r="52" spans="1:21" ht="30.75" customHeight="1">
      <c r="A52" s="48"/>
      <c r="B52" s="1151" t="s">
        <v>19</v>
      </c>
      <c r="C52" s="1152"/>
      <c r="D52" s="66"/>
      <c r="E52" s="1153" t="s">
        <v>20</v>
      </c>
      <c r="F52" s="1153"/>
      <c r="G52" s="1153"/>
      <c r="H52" s="1153"/>
      <c r="I52" s="1153"/>
      <c r="J52" s="1154"/>
      <c r="K52" s="63">
        <v>5067</v>
      </c>
      <c r="L52" s="64">
        <v>4987</v>
      </c>
      <c r="M52" s="64">
        <v>5088</v>
      </c>
      <c r="N52" s="64">
        <v>5381</v>
      </c>
      <c r="O52" s="65">
        <v>5534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4241</v>
      </c>
      <c r="L53" s="69">
        <v>4215</v>
      </c>
      <c r="M53" s="69">
        <v>3601</v>
      </c>
      <c r="N53" s="69">
        <v>3097</v>
      </c>
      <c r="O53" s="70">
        <v>2593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79" t="s">
        <v>24</v>
      </c>
      <c r="C41" s="1180"/>
      <c r="D41" s="81"/>
      <c r="E41" s="1181" t="s">
        <v>25</v>
      </c>
      <c r="F41" s="1181"/>
      <c r="G41" s="1181"/>
      <c r="H41" s="1182"/>
      <c r="I41" s="82">
        <v>56615</v>
      </c>
      <c r="J41" s="83">
        <v>59298</v>
      </c>
      <c r="K41" s="83">
        <v>61625</v>
      </c>
      <c r="L41" s="83">
        <v>63298</v>
      </c>
      <c r="M41" s="84">
        <v>63069</v>
      </c>
    </row>
    <row r="42" spans="2:13" ht="27.75" customHeight="1">
      <c r="B42" s="1169"/>
      <c r="C42" s="1170"/>
      <c r="D42" s="85"/>
      <c r="E42" s="1173" t="s">
        <v>26</v>
      </c>
      <c r="F42" s="1173"/>
      <c r="G42" s="1173"/>
      <c r="H42" s="1174"/>
      <c r="I42" s="86">
        <v>783</v>
      </c>
      <c r="J42" s="87">
        <v>451</v>
      </c>
      <c r="K42" s="87">
        <v>441</v>
      </c>
      <c r="L42" s="87">
        <v>273</v>
      </c>
      <c r="M42" s="88">
        <v>219</v>
      </c>
    </row>
    <row r="43" spans="2:13" ht="27.75" customHeight="1">
      <c r="B43" s="1169"/>
      <c r="C43" s="1170"/>
      <c r="D43" s="85"/>
      <c r="E43" s="1173" t="s">
        <v>27</v>
      </c>
      <c r="F43" s="1173"/>
      <c r="G43" s="1173"/>
      <c r="H43" s="1174"/>
      <c r="I43" s="86">
        <v>19356</v>
      </c>
      <c r="J43" s="87">
        <v>19812</v>
      </c>
      <c r="K43" s="87">
        <v>20345</v>
      </c>
      <c r="L43" s="87">
        <v>21934</v>
      </c>
      <c r="M43" s="88">
        <v>19913</v>
      </c>
    </row>
    <row r="44" spans="2:13" ht="27.75" customHeight="1">
      <c r="B44" s="1169"/>
      <c r="C44" s="1170"/>
      <c r="D44" s="85"/>
      <c r="E44" s="1173" t="s">
        <v>28</v>
      </c>
      <c r="F44" s="1173"/>
      <c r="G44" s="1173"/>
      <c r="H44" s="1174"/>
      <c r="I44" s="86" t="s">
        <v>486</v>
      </c>
      <c r="J44" s="87" t="s">
        <v>486</v>
      </c>
      <c r="K44" s="87" t="s">
        <v>486</v>
      </c>
      <c r="L44" s="87" t="s">
        <v>486</v>
      </c>
      <c r="M44" s="88" t="s">
        <v>486</v>
      </c>
    </row>
    <row r="45" spans="2:13" ht="27.75" customHeight="1">
      <c r="B45" s="1169"/>
      <c r="C45" s="1170"/>
      <c r="D45" s="85"/>
      <c r="E45" s="1173" t="s">
        <v>29</v>
      </c>
      <c r="F45" s="1173"/>
      <c r="G45" s="1173"/>
      <c r="H45" s="1174"/>
      <c r="I45" s="86">
        <v>9539</v>
      </c>
      <c r="J45" s="87">
        <v>9083</v>
      </c>
      <c r="K45" s="87">
        <v>8564</v>
      </c>
      <c r="L45" s="87">
        <v>8133</v>
      </c>
      <c r="M45" s="88">
        <v>7563</v>
      </c>
    </row>
    <row r="46" spans="2:13" ht="27.75" customHeight="1">
      <c r="B46" s="1169"/>
      <c r="C46" s="1170"/>
      <c r="D46" s="85"/>
      <c r="E46" s="1173" t="s">
        <v>30</v>
      </c>
      <c r="F46" s="1173"/>
      <c r="G46" s="1173"/>
      <c r="H46" s="1174"/>
      <c r="I46" s="86">
        <v>717</v>
      </c>
      <c r="J46" s="87">
        <v>516</v>
      </c>
      <c r="K46" s="87" t="s">
        <v>486</v>
      </c>
      <c r="L46" s="87" t="s">
        <v>486</v>
      </c>
      <c r="M46" s="88" t="s">
        <v>486</v>
      </c>
    </row>
    <row r="47" spans="2:13" ht="27.75" customHeight="1">
      <c r="B47" s="1169"/>
      <c r="C47" s="1170"/>
      <c r="D47" s="85"/>
      <c r="E47" s="1173" t="s">
        <v>31</v>
      </c>
      <c r="F47" s="1173"/>
      <c r="G47" s="1173"/>
      <c r="H47" s="1174"/>
      <c r="I47" s="86" t="s">
        <v>486</v>
      </c>
      <c r="J47" s="87" t="s">
        <v>486</v>
      </c>
      <c r="K47" s="87" t="s">
        <v>486</v>
      </c>
      <c r="L47" s="87" t="s">
        <v>486</v>
      </c>
      <c r="M47" s="88" t="s">
        <v>486</v>
      </c>
    </row>
    <row r="48" spans="2:13" ht="27.75" customHeight="1">
      <c r="B48" s="1171"/>
      <c r="C48" s="1172"/>
      <c r="D48" s="85"/>
      <c r="E48" s="1173" t="s">
        <v>32</v>
      </c>
      <c r="F48" s="1173"/>
      <c r="G48" s="1173"/>
      <c r="H48" s="1174"/>
      <c r="I48" s="86" t="s">
        <v>486</v>
      </c>
      <c r="J48" s="87" t="s">
        <v>486</v>
      </c>
      <c r="K48" s="87" t="s">
        <v>486</v>
      </c>
      <c r="L48" s="87" t="s">
        <v>486</v>
      </c>
      <c r="M48" s="88" t="s">
        <v>486</v>
      </c>
    </row>
    <row r="49" spans="2:13" ht="27.75" customHeight="1">
      <c r="B49" s="1167" t="s">
        <v>33</v>
      </c>
      <c r="C49" s="1168"/>
      <c r="D49" s="89"/>
      <c r="E49" s="1173" t="s">
        <v>34</v>
      </c>
      <c r="F49" s="1173"/>
      <c r="G49" s="1173"/>
      <c r="H49" s="1174"/>
      <c r="I49" s="86">
        <v>5102</v>
      </c>
      <c r="J49" s="87">
        <v>7700</v>
      </c>
      <c r="K49" s="87">
        <v>8778</v>
      </c>
      <c r="L49" s="87">
        <v>11063</v>
      </c>
      <c r="M49" s="88">
        <v>12820</v>
      </c>
    </row>
    <row r="50" spans="2:13" ht="27.75" customHeight="1">
      <c r="B50" s="1169"/>
      <c r="C50" s="1170"/>
      <c r="D50" s="85"/>
      <c r="E50" s="1173" t="s">
        <v>35</v>
      </c>
      <c r="F50" s="1173"/>
      <c r="G50" s="1173"/>
      <c r="H50" s="1174"/>
      <c r="I50" s="86">
        <v>1813</v>
      </c>
      <c r="J50" s="87">
        <v>1630</v>
      </c>
      <c r="K50" s="87">
        <v>1676</v>
      </c>
      <c r="L50" s="87">
        <v>1658</v>
      </c>
      <c r="M50" s="88">
        <v>1829</v>
      </c>
    </row>
    <row r="51" spans="2:13" ht="27.75" customHeight="1">
      <c r="B51" s="1171"/>
      <c r="C51" s="1172"/>
      <c r="D51" s="85"/>
      <c r="E51" s="1173" t="s">
        <v>36</v>
      </c>
      <c r="F51" s="1173"/>
      <c r="G51" s="1173"/>
      <c r="H51" s="1174"/>
      <c r="I51" s="86">
        <v>53833</v>
      </c>
      <c r="J51" s="87">
        <v>57239</v>
      </c>
      <c r="K51" s="87">
        <v>60193</v>
      </c>
      <c r="L51" s="87">
        <v>61767</v>
      </c>
      <c r="M51" s="88">
        <v>62009</v>
      </c>
    </row>
    <row r="52" spans="2:13" ht="27.75" customHeight="1" thickBot="1">
      <c r="B52" s="1175" t="s">
        <v>37</v>
      </c>
      <c r="C52" s="1176"/>
      <c r="D52" s="90"/>
      <c r="E52" s="1177" t="s">
        <v>38</v>
      </c>
      <c r="F52" s="1177"/>
      <c r="G52" s="1177"/>
      <c r="H52" s="1178"/>
      <c r="I52" s="91">
        <v>26262</v>
      </c>
      <c r="J52" s="92">
        <v>22592</v>
      </c>
      <c r="K52" s="92">
        <v>20329</v>
      </c>
      <c r="L52" s="92">
        <v>19151</v>
      </c>
      <c r="M52" s="93">
        <v>14106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89830</v>
      </c>
      <c r="E3" s="116"/>
      <c r="F3" s="117">
        <v>65749</v>
      </c>
      <c r="G3" s="118"/>
      <c r="H3" s="119"/>
    </row>
    <row r="4" spans="1:8">
      <c r="A4" s="120"/>
      <c r="B4" s="121"/>
      <c r="C4" s="122"/>
      <c r="D4" s="123">
        <v>46390</v>
      </c>
      <c r="E4" s="124"/>
      <c r="F4" s="125">
        <v>37181</v>
      </c>
      <c r="G4" s="126"/>
      <c r="H4" s="127"/>
    </row>
    <row r="5" spans="1:8">
      <c r="A5" s="108" t="s">
        <v>519</v>
      </c>
      <c r="B5" s="113"/>
      <c r="C5" s="114"/>
      <c r="D5" s="115">
        <v>118695</v>
      </c>
      <c r="E5" s="116"/>
      <c r="F5" s="117">
        <v>57316</v>
      </c>
      <c r="G5" s="118"/>
      <c r="H5" s="119"/>
    </row>
    <row r="6" spans="1:8">
      <c r="A6" s="120"/>
      <c r="B6" s="121"/>
      <c r="C6" s="122"/>
      <c r="D6" s="123">
        <v>48246</v>
      </c>
      <c r="E6" s="124"/>
      <c r="F6" s="125">
        <v>32233</v>
      </c>
      <c r="G6" s="126"/>
      <c r="H6" s="127"/>
    </row>
    <row r="7" spans="1:8">
      <c r="A7" s="108" t="s">
        <v>520</v>
      </c>
      <c r="B7" s="113"/>
      <c r="C7" s="114"/>
      <c r="D7" s="115">
        <v>105102</v>
      </c>
      <c r="E7" s="116"/>
      <c r="F7" s="117">
        <v>47569</v>
      </c>
      <c r="G7" s="118"/>
      <c r="H7" s="119"/>
    </row>
    <row r="8" spans="1:8">
      <c r="A8" s="120"/>
      <c r="B8" s="121"/>
      <c r="C8" s="122"/>
      <c r="D8" s="123">
        <v>54560</v>
      </c>
      <c r="E8" s="124"/>
      <c r="F8" s="125">
        <v>26255</v>
      </c>
      <c r="G8" s="126"/>
      <c r="H8" s="127"/>
    </row>
    <row r="9" spans="1:8">
      <c r="A9" s="108" t="s">
        <v>521</v>
      </c>
      <c r="B9" s="113"/>
      <c r="C9" s="114"/>
      <c r="D9" s="115">
        <v>74846</v>
      </c>
      <c r="E9" s="116"/>
      <c r="F9" s="117">
        <v>50880</v>
      </c>
      <c r="G9" s="118"/>
      <c r="H9" s="119"/>
    </row>
    <row r="10" spans="1:8">
      <c r="A10" s="120"/>
      <c r="B10" s="121"/>
      <c r="C10" s="122"/>
      <c r="D10" s="123">
        <v>44087</v>
      </c>
      <c r="E10" s="124"/>
      <c r="F10" s="125">
        <v>26879</v>
      </c>
      <c r="G10" s="126"/>
      <c r="H10" s="127"/>
    </row>
    <row r="11" spans="1:8">
      <c r="A11" s="108" t="s">
        <v>522</v>
      </c>
      <c r="B11" s="113"/>
      <c r="C11" s="114"/>
      <c r="D11" s="115">
        <v>71930</v>
      </c>
      <c r="E11" s="116"/>
      <c r="F11" s="117">
        <v>63956</v>
      </c>
      <c r="G11" s="118"/>
      <c r="H11" s="119"/>
    </row>
    <row r="12" spans="1:8">
      <c r="A12" s="120"/>
      <c r="B12" s="121"/>
      <c r="C12" s="128"/>
      <c r="D12" s="123">
        <v>28659</v>
      </c>
      <c r="E12" s="124"/>
      <c r="F12" s="125">
        <v>29239</v>
      </c>
      <c r="G12" s="126"/>
      <c r="H12" s="127"/>
    </row>
    <row r="13" spans="1:8">
      <c r="A13" s="108"/>
      <c r="B13" s="113"/>
      <c r="C13" s="129"/>
      <c r="D13" s="130">
        <v>92081</v>
      </c>
      <c r="E13" s="131"/>
      <c r="F13" s="132">
        <v>57094</v>
      </c>
      <c r="G13" s="133"/>
      <c r="H13" s="119"/>
    </row>
    <row r="14" spans="1:8">
      <c r="A14" s="120"/>
      <c r="B14" s="121"/>
      <c r="C14" s="122"/>
      <c r="D14" s="123">
        <v>44388</v>
      </c>
      <c r="E14" s="124"/>
      <c r="F14" s="125">
        <v>30357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4.9000000000000004</v>
      </c>
      <c r="C19" s="134">
        <f>ROUND(VALUE(SUBSTITUTE(実質収支比率等に係る経年分析!G$48,"▲","-")),2)</f>
        <v>5.68</v>
      </c>
      <c r="D19" s="134">
        <f>ROUND(VALUE(SUBSTITUTE(実質収支比率等に係る経年分析!H$48,"▲","-")),2)</f>
        <v>6.08</v>
      </c>
      <c r="E19" s="134">
        <f>ROUND(VALUE(SUBSTITUTE(実質収支比率等に係る経年分析!I$48,"▲","-")),2)</f>
        <v>5.2</v>
      </c>
      <c r="F19" s="134">
        <f>ROUND(VALUE(SUBSTITUTE(実質収支比率等に係る経年分析!J$48,"▲","-")),2)</f>
        <v>4.5199999999999996</v>
      </c>
    </row>
    <row r="20" spans="1:11">
      <c r="A20" s="134" t="s">
        <v>43</v>
      </c>
      <c r="B20" s="134">
        <f>ROUND(VALUE(SUBSTITUTE(実質収支比率等に係る経年分析!F$47,"▲","-")),2)</f>
        <v>13.62</v>
      </c>
      <c r="C20" s="134">
        <f>ROUND(VALUE(SUBSTITUTE(実質収支比率等に係る経年分析!G$47,"▲","-")),2)</f>
        <v>15.73</v>
      </c>
      <c r="D20" s="134">
        <f>ROUND(VALUE(SUBSTITUTE(実質収支比率等に係る経年分析!H$47,"▲","-")),2)</f>
        <v>18.649999999999999</v>
      </c>
      <c r="E20" s="134">
        <f>ROUND(VALUE(SUBSTITUTE(実質収支比率等に係る経年分析!I$47,"▲","-")),2)</f>
        <v>22.33</v>
      </c>
      <c r="F20" s="134">
        <f>ROUND(VALUE(SUBSTITUTE(実質収支比率等に係る経年分析!J$47,"▲","-")),2)</f>
        <v>24.63</v>
      </c>
    </row>
    <row r="21" spans="1:11">
      <c r="A21" s="134" t="s">
        <v>44</v>
      </c>
      <c r="B21" s="134">
        <f>IF(ISNUMBER(VALUE(SUBSTITUTE(実質収支比率等に係る経年分析!F$49,"▲","-"))),ROUND(VALUE(SUBSTITUTE(実質収支比率等に係る経年分析!F$49,"▲","-")),2),NA())</f>
        <v>3.98</v>
      </c>
      <c r="C21" s="134">
        <f>IF(ISNUMBER(VALUE(SUBSTITUTE(実質収支比率等に係る経年分析!G$49,"▲","-"))),ROUND(VALUE(SUBSTITUTE(実質収支比率等に係る経年分析!G$49,"▲","-")),2),NA())</f>
        <v>3.63</v>
      </c>
      <c r="D21" s="134">
        <f>IF(ISNUMBER(VALUE(SUBSTITUTE(実質収支比率等に係る経年分析!H$49,"▲","-"))),ROUND(VALUE(SUBSTITUTE(実質収支比率等に係る経年分析!H$49,"▲","-")),2),NA())</f>
        <v>2.9</v>
      </c>
      <c r="E21" s="134">
        <f>IF(ISNUMBER(VALUE(SUBSTITUTE(実質収支比率等に係る経年分析!I$49,"▲","-"))),ROUND(VALUE(SUBSTITUTE(実質収支比率等に係る経年分析!I$49,"▲","-")),2),NA())</f>
        <v>2.72</v>
      </c>
      <c r="F21" s="134">
        <f>IF(ISNUMBER(VALUE(SUBSTITUTE(実質収支比率等に係る経年分析!J$49,"▲","-"))),ROUND(VALUE(SUBSTITUTE(実質収支比率等に係る経年分析!J$49,"▲","-")),2),NA())</f>
        <v>1.73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1.33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0.69</v>
      </c>
    </row>
    <row r="31" spans="1:11">
      <c r="A31" s="135" t="str">
        <f>IF(連結実質赤字比率に係る赤字・黒字の構成分析!C$39="",NA(),連結実質赤字比率に係る赤字・黒字の構成分析!C$39)</f>
        <v>横手市下水道事業会計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0.75</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2.2200000000000002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4.8099999999999996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4.2300000000000004</v>
      </c>
    </row>
    <row r="34" spans="1:16">
      <c r="A34" s="135" t="str">
        <f>IF(連結実質赤字比率に係る赤字・黒字の構成分析!C$36="",NA(),連結実質赤字比率に係る赤字・黒字の構成分析!C$36)</f>
        <v>横手市水道事業会計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6.69</v>
      </c>
    </row>
    <row r="35" spans="1:16">
      <c r="A35" s="135" t="str">
        <f>IF(連結実質赤字比率に係る赤字・黒字の構成分析!C$35="",NA(),連結実質赤字比率に係る赤字・黒字の構成分析!C$35)</f>
        <v>横手市病院事業会計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14.08</v>
      </c>
    </row>
    <row r="36" spans="1:16">
      <c r="A36" s="135" t="str">
        <f>IF(連結実質赤字比率に係る赤字・黒字の構成分析!C$34="",NA(),連結実質赤字比率に係る赤字・黒字の構成分析!C$34)</f>
        <v>後期高齢者医療特別会計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0.11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5067</v>
      </c>
      <c r="E42" s="136"/>
      <c r="F42" s="136"/>
      <c r="G42" s="136">
        <f>'実質公債費比率（分子）の構造'!L$52</f>
        <v>4987</v>
      </c>
      <c r="H42" s="136"/>
      <c r="I42" s="136"/>
      <c r="J42" s="136">
        <f>'実質公債費比率（分子）の構造'!M$52</f>
        <v>5088</v>
      </c>
      <c r="K42" s="136"/>
      <c r="L42" s="136"/>
      <c r="M42" s="136">
        <f>'実質公債費比率（分子）の構造'!N$52</f>
        <v>5381</v>
      </c>
      <c r="N42" s="136"/>
      <c r="O42" s="136"/>
      <c r="P42" s="136">
        <f>'実質公債費比率（分子）の構造'!O$52</f>
        <v>5534</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240</v>
      </c>
      <c r="C44" s="136"/>
      <c r="D44" s="136"/>
      <c r="E44" s="136">
        <f>'実質公債費比率（分子）の構造'!L$50</f>
        <v>437</v>
      </c>
      <c r="F44" s="136"/>
      <c r="G44" s="136"/>
      <c r="H44" s="136">
        <f>'実質公債費比率（分子）の構造'!M$50</f>
        <v>191</v>
      </c>
      <c r="I44" s="136"/>
      <c r="J44" s="136"/>
      <c r="K44" s="136">
        <f>'実質公債費比率（分子）の構造'!N$50</f>
        <v>239</v>
      </c>
      <c r="L44" s="136"/>
      <c r="M44" s="136"/>
      <c r="N44" s="136">
        <f>'実質公債費比率（分子）の構造'!O$50</f>
        <v>73</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1615</v>
      </c>
      <c r="C46" s="136"/>
      <c r="D46" s="136"/>
      <c r="E46" s="136">
        <f>'実質公債費比率（分子）の構造'!L$48</f>
        <v>1663</v>
      </c>
      <c r="F46" s="136"/>
      <c r="G46" s="136"/>
      <c r="H46" s="136">
        <f>'実質公債費比率（分子）の構造'!M$48</f>
        <v>1744</v>
      </c>
      <c r="I46" s="136"/>
      <c r="J46" s="136"/>
      <c r="K46" s="136">
        <f>'実質公債費比率（分子）の構造'!N$48</f>
        <v>1626</v>
      </c>
      <c r="L46" s="136"/>
      <c r="M46" s="136"/>
      <c r="N46" s="136">
        <f>'実質公債費比率（分子）の構造'!O$48</f>
        <v>1464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7453</v>
      </c>
      <c r="C49" s="136"/>
      <c r="D49" s="136"/>
      <c r="E49" s="136">
        <f>'実質公債費比率（分子）の構造'!L$45</f>
        <v>7102</v>
      </c>
      <c r="F49" s="136"/>
      <c r="G49" s="136"/>
      <c r="H49" s="136">
        <f>'実質公債費比率（分子）の構造'!M$45</f>
        <v>6754</v>
      </c>
      <c r="I49" s="136"/>
      <c r="J49" s="136"/>
      <c r="K49" s="136">
        <f>'実質公債費比率（分子）の構造'!N$45</f>
        <v>6613</v>
      </c>
      <c r="L49" s="136"/>
      <c r="M49" s="136"/>
      <c r="N49" s="136">
        <f>'実質公債費比率（分子）の構造'!O$45</f>
        <v>6590</v>
      </c>
      <c r="O49" s="136"/>
      <c r="P49" s="136"/>
    </row>
    <row r="50" spans="1:16">
      <c r="A50" s="136" t="s">
        <v>59</v>
      </c>
      <c r="B50" s="136" t="e">
        <f>NA()</f>
        <v>#N/A</v>
      </c>
      <c r="C50" s="136">
        <f>IF(ISNUMBER('実質公債費比率（分子）の構造'!K$53),'実質公債費比率（分子）の構造'!K$53,NA())</f>
        <v>4241</v>
      </c>
      <c r="D50" s="136" t="e">
        <f>NA()</f>
        <v>#N/A</v>
      </c>
      <c r="E50" s="136" t="e">
        <f>NA()</f>
        <v>#N/A</v>
      </c>
      <c r="F50" s="136">
        <f>IF(ISNUMBER('実質公債費比率（分子）の構造'!L$53),'実質公債費比率（分子）の構造'!L$53,NA())</f>
        <v>4215</v>
      </c>
      <c r="G50" s="136" t="e">
        <f>NA()</f>
        <v>#N/A</v>
      </c>
      <c r="H50" s="136" t="e">
        <f>NA()</f>
        <v>#N/A</v>
      </c>
      <c r="I50" s="136">
        <f>IF(ISNUMBER('実質公債費比率（分子）の構造'!M$53),'実質公債費比率（分子）の構造'!M$53,NA())</f>
        <v>3601</v>
      </c>
      <c r="J50" s="136" t="e">
        <f>NA()</f>
        <v>#N/A</v>
      </c>
      <c r="K50" s="136" t="e">
        <f>NA()</f>
        <v>#N/A</v>
      </c>
      <c r="L50" s="136">
        <f>IF(ISNUMBER('実質公債費比率（分子）の構造'!N$53),'実質公債費比率（分子）の構造'!N$53,NA())</f>
        <v>3097</v>
      </c>
      <c r="M50" s="136" t="e">
        <f>NA()</f>
        <v>#N/A</v>
      </c>
      <c r="N50" s="136" t="e">
        <f>NA()</f>
        <v>#N/A</v>
      </c>
      <c r="O50" s="136">
        <f>IF(ISNUMBER('実質公債費比率（分子）の構造'!O$53),'実質公債費比率（分子）の構造'!O$53,NA())</f>
        <v>2593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53833</v>
      </c>
      <c r="E56" s="135"/>
      <c r="F56" s="135"/>
      <c r="G56" s="135">
        <f>'将来負担比率（分子）の構造'!J$51</f>
        <v>57239</v>
      </c>
      <c r="H56" s="135"/>
      <c r="I56" s="135"/>
      <c r="J56" s="135">
        <f>'将来負担比率（分子）の構造'!K$51</f>
        <v>60193</v>
      </c>
      <c r="K56" s="135"/>
      <c r="L56" s="135"/>
      <c r="M56" s="135">
        <f>'将来負担比率（分子）の構造'!L$51</f>
        <v>61767</v>
      </c>
      <c r="N56" s="135"/>
      <c r="O56" s="135"/>
      <c r="P56" s="135">
        <f>'将来負担比率（分子）の構造'!M$51</f>
        <v>62009</v>
      </c>
    </row>
    <row r="57" spans="1:16">
      <c r="A57" s="135" t="s">
        <v>35</v>
      </c>
      <c r="B57" s="135"/>
      <c r="C57" s="135"/>
      <c r="D57" s="135">
        <f>'将来負担比率（分子）の構造'!I$50</f>
        <v>1813</v>
      </c>
      <c r="E57" s="135"/>
      <c r="F57" s="135"/>
      <c r="G57" s="135">
        <f>'将来負担比率（分子）の構造'!J$50</f>
        <v>1630</v>
      </c>
      <c r="H57" s="135"/>
      <c r="I57" s="135"/>
      <c r="J57" s="135">
        <f>'将来負担比率（分子）の構造'!K$50</f>
        <v>1676</v>
      </c>
      <c r="K57" s="135"/>
      <c r="L57" s="135"/>
      <c r="M57" s="135">
        <f>'将来負担比率（分子）の構造'!L$50</f>
        <v>1658</v>
      </c>
      <c r="N57" s="135"/>
      <c r="O57" s="135"/>
      <c r="P57" s="135">
        <f>'将来負担比率（分子）の構造'!M$50</f>
        <v>1829</v>
      </c>
    </row>
    <row r="58" spans="1:16">
      <c r="A58" s="135" t="s">
        <v>34</v>
      </c>
      <c r="B58" s="135"/>
      <c r="C58" s="135"/>
      <c r="D58" s="135">
        <f>'将来負担比率（分子）の構造'!I$49</f>
        <v>5102</v>
      </c>
      <c r="E58" s="135"/>
      <c r="F58" s="135"/>
      <c r="G58" s="135">
        <f>'将来負担比率（分子）の構造'!J$49</f>
        <v>7700</v>
      </c>
      <c r="H58" s="135"/>
      <c r="I58" s="135"/>
      <c r="J58" s="135">
        <f>'将来負担比率（分子）の構造'!K$49</f>
        <v>8778</v>
      </c>
      <c r="K58" s="135"/>
      <c r="L58" s="135"/>
      <c r="M58" s="135">
        <f>'将来負担比率（分子）の構造'!L$49</f>
        <v>11063</v>
      </c>
      <c r="N58" s="135"/>
      <c r="O58" s="135"/>
      <c r="P58" s="135">
        <f>'将来負担比率（分子）の構造'!M$49</f>
        <v>12820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717</v>
      </c>
      <c r="C61" s="135"/>
      <c r="D61" s="135"/>
      <c r="E61" s="135">
        <f>'将来負担比率（分子）の構造'!J$46</f>
        <v>516</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9539</v>
      </c>
      <c r="C62" s="135"/>
      <c r="D62" s="135"/>
      <c r="E62" s="135">
        <f>'将来負担比率（分子）の構造'!J$45</f>
        <v>9083</v>
      </c>
      <c r="F62" s="135"/>
      <c r="G62" s="135"/>
      <c r="H62" s="135">
        <f>'将来負担比率（分子）の構造'!K$45</f>
        <v>8564</v>
      </c>
      <c r="I62" s="135"/>
      <c r="J62" s="135"/>
      <c r="K62" s="135">
        <f>'将来負担比率（分子）の構造'!L$45</f>
        <v>8133</v>
      </c>
      <c r="L62" s="135"/>
      <c r="M62" s="135"/>
      <c r="N62" s="135">
        <f>'将来負担比率（分子）の構造'!M$45</f>
        <v>7563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19356</v>
      </c>
      <c r="C64" s="135"/>
      <c r="D64" s="135"/>
      <c r="E64" s="135">
        <f>'将来負担比率（分子）の構造'!J$43</f>
        <v>19812</v>
      </c>
      <c r="F64" s="135"/>
      <c r="G64" s="135"/>
      <c r="H64" s="135">
        <f>'将来負担比率（分子）の構造'!K$43</f>
        <v>20345</v>
      </c>
      <c r="I64" s="135"/>
      <c r="J64" s="135"/>
      <c r="K64" s="135">
        <f>'将来負担比率（分子）の構造'!L$43</f>
        <v>21934</v>
      </c>
      <c r="L64" s="135"/>
      <c r="M64" s="135"/>
      <c r="N64" s="135">
        <f>'将来負担比率（分子）の構造'!M$43</f>
        <v>19913</v>
      </c>
      <c r="O64" s="135"/>
      <c r="P64" s="135"/>
    </row>
    <row r="65" spans="1:16">
      <c r="A65" s="135" t="s">
        <v>26</v>
      </c>
      <c r="B65" s="135">
        <f>'将来負担比率（分子）の構造'!I$42</f>
        <v>783</v>
      </c>
      <c r="C65" s="135"/>
      <c r="D65" s="135"/>
      <c r="E65" s="135">
        <f>'将来負担比率（分子）の構造'!J$42</f>
        <v>451</v>
      </c>
      <c r="F65" s="135"/>
      <c r="G65" s="135"/>
      <c r="H65" s="135">
        <f>'将来負担比率（分子）の構造'!K$42</f>
        <v>441</v>
      </c>
      <c r="I65" s="135"/>
      <c r="J65" s="135"/>
      <c r="K65" s="135">
        <f>'将来負担比率（分子）の構造'!L$42</f>
        <v>273</v>
      </c>
      <c r="L65" s="135"/>
      <c r="M65" s="135"/>
      <c r="N65" s="135">
        <f>'将来負担比率（分子）の構造'!M$42</f>
        <v>219</v>
      </c>
      <c r="O65" s="135"/>
      <c r="P65" s="135"/>
    </row>
    <row r="66" spans="1:16">
      <c r="A66" s="135" t="s">
        <v>25</v>
      </c>
      <c r="B66" s="135">
        <f>'将来負担比率（分子）の構造'!I$41</f>
        <v>56615</v>
      </c>
      <c r="C66" s="135"/>
      <c r="D66" s="135"/>
      <c r="E66" s="135">
        <f>'将来負担比率（分子）の構造'!J$41</f>
        <v>59298</v>
      </c>
      <c r="F66" s="135"/>
      <c r="G66" s="135"/>
      <c r="H66" s="135">
        <f>'将来負担比率（分子）の構造'!K$41</f>
        <v>61625</v>
      </c>
      <c r="I66" s="135"/>
      <c r="J66" s="135"/>
      <c r="K66" s="135">
        <f>'将来負担比率（分子）の構造'!L$41</f>
        <v>63298</v>
      </c>
      <c r="L66" s="135"/>
      <c r="M66" s="135"/>
      <c r="N66" s="135">
        <f>'将来負担比率（分子）の構造'!M$41</f>
        <v>63069</v>
      </c>
      <c r="O66" s="135"/>
      <c r="P66" s="135"/>
    </row>
    <row r="67" spans="1:16">
      <c r="A67" s="135" t="s">
        <v>63</v>
      </c>
      <c r="B67" s="135" t="e">
        <f>NA()</f>
        <v>#N/A</v>
      </c>
      <c r="C67" s="135">
        <f>IF(ISNUMBER('将来負担比率（分子）の構造'!I$52), IF('将来負担比率（分子）の構造'!I$52 &lt; 0, 0, '将来負担比率（分子）の構造'!I$52), NA())</f>
        <v>26262</v>
      </c>
      <c r="D67" s="135" t="e">
        <f>NA()</f>
        <v>#N/A</v>
      </c>
      <c r="E67" s="135" t="e">
        <f>NA()</f>
        <v>#N/A</v>
      </c>
      <c r="F67" s="135">
        <f>IF(ISNUMBER('将来負担比率（分子）の構造'!J$52), IF('将来負担比率（分子）の構造'!J$52 &lt; 0, 0, '将来負担比率（分子）の構造'!J$52), NA())</f>
        <v>22592</v>
      </c>
      <c r="G67" s="135" t="e">
        <f>NA()</f>
        <v>#N/A</v>
      </c>
      <c r="H67" s="135" t="e">
        <f>NA()</f>
        <v>#N/A</v>
      </c>
      <c r="I67" s="135">
        <f>IF(ISNUMBER('将来負担比率（分子）の構造'!K$52), IF('将来負担比率（分子）の構造'!K$52 &lt; 0, 0, '将来負担比率（分子）の構造'!K$52), NA())</f>
        <v>20329</v>
      </c>
      <c r="J67" s="135" t="e">
        <f>NA()</f>
        <v>#N/A</v>
      </c>
      <c r="K67" s="135" t="e">
        <f>NA()</f>
        <v>#N/A</v>
      </c>
      <c r="L67" s="135">
        <f>IF(ISNUMBER('将来負担比率（分子）の構造'!L$52), IF('将来負担比率（分子）の構造'!L$52 &lt; 0, 0, '将来負担比率（分子）の構造'!L$52), NA())</f>
        <v>19151</v>
      </c>
      <c r="M67" s="135" t="e">
        <f>NA()</f>
        <v>#N/A</v>
      </c>
      <c r="N67" s="135" t="e">
        <f>NA()</f>
        <v>#N/A</v>
      </c>
      <c r="O67" s="135">
        <f>IF(ISNUMBER('将来負担比率（分子）の構造'!M$52), IF('将来負担比率（分子）の構造'!M$52 &lt; 0, 0, '将来負担比率（分子）の構造'!M$52), NA())</f>
        <v>14106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2015-04-07T01:40:05Z</cp:lastPrinted>
  <dcterms:created xsi:type="dcterms:W3CDTF">2015-02-17T06:04:26Z</dcterms:created>
  <dcterms:modified xsi:type="dcterms:W3CDTF">2015-04-23T04:13:09Z</dcterms:modified>
  <cp:category/>
</cp:coreProperties>
</file>