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1">'利用延人員数計算シート（通所介護）'!$A$1:$T$28</definedName>
    <definedName name="_xlnm.Print_Area" localSheetId="2">'利用延人員数計算シート（通所リハビリ）'!$A$1:$T$30</definedName>
  </definedNames>
  <calcPr calcId="191029" refMode="R1C1"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<sst xmlns="http://schemas.openxmlformats.org/spreadsheetml/2006/main" xmlns:r="http://schemas.openxmlformats.org/officeDocument/2006/relationships" count="130" uniqueCount="130">
  <si>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</si>
  <si>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</si>
  <si>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</si>
  <si>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</si>
  <si>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</si>
  <si>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</si>
  <si>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</si>
  <si>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</si>
  <si>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</si>
  <si>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</si>
  <si>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</si>
  <si>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</si>
  <si>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</si>
  <si>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</si>
  <si>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</si>
  <si>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</si>
  <si>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</si>
  <si>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</si>
  <si>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</si>
  <si>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</si>
  <si>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</si>
  <si>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</si>
  <si>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</si>
  <si>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</si>
  <si>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</si>
  <si>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</si>
  <si>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</si>
  <si>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</si>
  <si>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</si>
  <si>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</si>
  <si>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</si>
  <si>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</si>
  <si>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</si>
  <si>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</si>
  <si>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</si>
  <si>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</si>
  <si>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</si>
  <si>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</si>
  <si>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</si>
  <si>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</si>
  <si>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</si>
  <si>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</si>
  <si>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</si>
  <si>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</si>
  <si>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</si>
  <si>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</si>
  <si>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</si>
  <si>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</si>
  <si>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</si>
  <si>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</si>
  <si>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</si>
  <si>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</si>
  <si>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</si>
  <si>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</si>
  <si>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</si>
  <si>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</si>
  <si>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</si>
  <si>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</si>
  <si>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</si>
  <si>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</si>
  <si>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</si>
  <si>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</si>
  <si>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</si>
  <si>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</si>
  <si>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</si>
  <si>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</si>
  <si>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</si>
  <si>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</si>
  <si>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</si>
  <si>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</si>
  <si>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</si>
  <si>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</si>
  <si>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</si>
  <si>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</si>
  <si>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</si>
  <si>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</si>
  <si>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</si>
  <si>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</si>
  <si>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</si>
  <si>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</si>
  <si>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</si>
  <si>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</si>
  <si>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</si>
  <si>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</si>
  <si>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</si>
  <si>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</si>
  <si>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</si>
  <si>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</si>
  <si>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</si>
  <si>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</si>
  <si>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</si>
  <si>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</si>
  <si>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</si>
  <si>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</si>
  <si>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</si>
  <si>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</si>
  <si>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</si>
  <si>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</si>
  <si>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</si>
  <si>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</si>
  <si>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</si>
  <si>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</si>
  <si>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</si>
  <si>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</si>
  <si>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</si>
  <si>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</si>
  <si>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</si>
  <si>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</si>
  <si>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</si>
  <si>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</si>
  <si>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</si>
  <si>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</si>
  <si>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</si>
  <si>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</si>
  <si>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</si>
  <si>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</si>
  <si>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</si>
  <si>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</si>
  <si>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</si>
  <si>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</si>
  <si>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</si>
  <si>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</si>
  <si>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</si>
  <si>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</si>
  <si>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</si>
  <si>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</si>
  <si>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</si>
  <si>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</si>
  <si>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</si>
  <si>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利用延人員数計算シート（通所介護）</t>
    <rPh sb="0" eb="2">
      <t>リヨウ</t>
    </rPh>
    <rPh sb="2" eb="3">
      <t>ノ</t>
    </rPh>
    <rPh sb="3" eb="5">
      <t>ジンイン</t>
    </rPh>
    <rPh sb="5" eb="6">
      <t>スウ</t>
    </rPh>
    <rPh sb="6" eb="8">
      <t>ケイサン</t>
    </rPh>
    <rPh sb="12" eb="14">
      <t>ツウショ</t>
    </rPh>
    <rPh sb="14" eb="16">
      <t>カイゴ</t>
    </rPh>
    <phoneticPr fontId="2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</si>
</sst>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9" formatCode="&quot;令&quot;&quot;和&quot;0&quot;年&quot;"/>
    <numFmt numFmtId="177" formatCode="#,##0.000000;[Red]\-#,##0.000000"/>
    <numFmt numFmtId="178" formatCode="#,##0_ ;[Red]\-#,##0\ "/>
    <numFmt numFmtId="180" formatCode="0.000"/>
    <numFmt numFmtId="181" formatCode="0_ ;[Red]\-0\ "/>
    <numFmt numFmtId="176" formatCode="[$-411]ggge&quot;年&quot;m&quot;月&quot;;@"/>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1">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7" fillId="0" borderId="19" xfId="4" applyFont="1" applyBorder="1" applyAlignment="1" applyProtection="1">
      <alignment horizontal="center" vertical="center" wrapText="1" readingOrder="1"/>
    </xf>
    <xf numFmtId="0" fontId="15" fillId="6" borderId="1" xfId="4" applyFont="1" applyFill="1" applyBorder="1" applyAlignment="1" applyProtection="1">
      <alignment horizontal="center" vertical="center" textRotation="255"/>
    </xf>
    <xf numFmtId="0" fontId="1" fillId="0" borderId="5"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 fillId="0" borderId="10"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sqref="A1:AG1"/>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66</v>
      </c>
      <c r="AJ2" s="89" t="str">
        <f>IF(G11="","",VLOOKUP(G11,AI3:AJ7,2,FALSE))</f>
        <v/>
      </c>
    </row>
    <row r="3" spans="1:37" ht="26.25" customHeight="1">
      <c r="B3" s="3" t="s">
        <v>126</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21</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58</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I5" s="1" t="s">
        <v>4</v>
      </c>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I6" s="1" t="s">
        <v>13</v>
      </c>
      <c r="AJ6" s="91">
        <v>4</v>
      </c>
    </row>
    <row r="7" spans="1:37" ht="21.95" customHeight="1">
      <c r="AI7" s="1" t="s">
        <v>3</v>
      </c>
      <c r="AJ7" s="91">
        <v>5</v>
      </c>
    </row>
    <row r="8" spans="1:37" ht="21.95" customHeight="1">
      <c r="B8" s="7" t="s">
        <v>27</v>
      </c>
      <c r="U8" s="1"/>
      <c r="AI8" s="85" t="s">
        <v>46</v>
      </c>
      <c r="AJ8" s="90" t="str">
        <f>IF(AND(COUNTIF(V11,"*")=1,OR(AJ2=1,AJ2=2,)),VLOOKUP(V11,AI9:AJ11,2,FALSE),"")</f>
        <v/>
      </c>
    </row>
    <row r="9" spans="1:37" ht="21.95" customHeight="1">
      <c r="B9" s="8" t="s">
        <v>0</v>
      </c>
      <c r="C9" s="8"/>
      <c r="D9" s="8"/>
      <c r="E9" s="8"/>
      <c r="F9" s="8"/>
      <c r="G9" s="30"/>
      <c r="H9" s="30"/>
      <c r="I9" s="30"/>
      <c r="J9" s="30"/>
      <c r="K9" s="8" t="s">
        <v>17</v>
      </c>
      <c r="L9" s="8"/>
      <c r="M9" s="8"/>
      <c r="N9" s="8"/>
      <c r="O9" s="51"/>
      <c r="P9" s="51"/>
      <c r="Q9" s="51"/>
      <c r="R9" s="51"/>
      <c r="S9" s="51"/>
      <c r="T9" s="51"/>
      <c r="U9" s="51"/>
      <c r="V9" s="51"/>
      <c r="W9" s="51"/>
      <c r="X9" s="51"/>
      <c r="Y9" s="76"/>
      <c r="Z9" s="76"/>
      <c r="AA9" s="76"/>
      <c r="AB9" s="76"/>
      <c r="AI9" s="85" t="s">
        <v>33</v>
      </c>
      <c r="AJ9" s="91">
        <v>6</v>
      </c>
    </row>
    <row r="10" spans="1:37" ht="21.95" customHeight="1">
      <c r="B10" s="9" t="s">
        <v>5</v>
      </c>
      <c r="C10" s="25"/>
      <c r="D10" s="25"/>
      <c r="E10" s="25"/>
      <c r="F10" s="29"/>
      <c r="G10" s="31"/>
      <c r="H10" s="33"/>
      <c r="I10" s="33"/>
      <c r="J10" s="40"/>
      <c r="K10" s="9" t="s">
        <v>1</v>
      </c>
      <c r="L10" s="25"/>
      <c r="M10" s="25"/>
      <c r="N10" s="29"/>
      <c r="O10" s="31"/>
      <c r="P10" s="33"/>
      <c r="Q10" s="33"/>
      <c r="R10" s="33"/>
      <c r="S10" s="33"/>
      <c r="T10" s="40"/>
      <c r="U10" s="9" t="s">
        <v>10</v>
      </c>
      <c r="V10" s="25"/>
      <c r="W10" s="25"/>
      <c r="X10" s="29"/>
      <c r="Y10" s="31"/>
      <c r="Z10" s="33"/>
      <c r="AA10" s="33"/>
      <c r="AB10" s="33"/>
      <c r="AC10" s="33"/>
      <c r="AD10" s="33"/>
      <c r="AE10" s="33"/>
      <c r="AF10" s="40"/>
      <c r="AI10" s="85" t="s">
        <v>52</v>
      </c>
      <c r="AJ10" s="91">
        <v>7</v>
      </c>
    </row>
    <row r="11" spans="1:37" ht="21.95" customHeight="1">
      <c r="B11" s="8" t="s">
        <v>11</v>
      </c>
      <c r="C11" s="8"/>
      <c r="D11" s="8"/>
      <c r="E11" s="8"/>
      <c r="F11" s="8"/>
      <c r="G11" s="32"/>
      <c r="H11" s="34"/>
      <c r="I11" s="34"/>
      <c r="J11" s="34"/>
      <c r="K11" s="34"/>
      <c r="L11" s="34"/>
      <c r="M11" s="34"/>
      <c r="N11" s="34"/>
      <c r="O11" s="34"/>
      <c r="P11" s="34"/>
      <c r="Q11" s="54"/>
      <c r="R11" s="9" t="s">
        <v>57</v>
      </c>
      <c r="S11" s="25"/>
      <c r="T11" s="25"/>
      <c r="U11" s="29"/>
      <c r="V11" s="32"/>
      <c r="W11" s="34"/>
      <c r="X11" s="34"/>
      <c r="Y11" s="34"/>
      <c r="Z11" s="34"/>
      <c r="AA11" s="34"/>
      <c r="AB11" s="54"/>
      <c r="AI11" s="85" t="s">
        <v>55</v>
      </c>
      <c r="AJ11" s="91">
        <v>8</v>
      </c>
    </row>
    <row r="12" spans="1:37" ht="17.25" customHeight="1">
      <c r="B12" s="10" t="s">
        <v>59</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
      <c r="AI13" s="85"/>
    </row>
    <row r="14" spans="1:37" ht="18" customHeight="1">
      <c r="U14" s="1"/>
      <c r="AI14" s="85"/>
    </row>
    <row r="15" spans="1:37" ht="21.95" customHeight="1">
      <c r="B15" s="7" t="s">
        <v>47</v>
      </c>
      <c r="U15" s="1"/>
      <c r="AI15" s="85" t="s">
        <v>12</v>
      </c>
    </row>
    <row r="16" spans="1:37" ht="21.95" customHeight="1">
      <c r="B16" s="11" t="s">
        <v>38</v>
      </c>
      <c r="C16" s="26"/>
      <c r="D16" s="26"/>
      <c r="E16" s="26"/>
      <c r="F16" s="26"/>
      <c r="G16" s="26"/>
      <c r="H16" s="26"/>
      <c r="I16" s="26"/>
      <c r="J16" s="26"/>
      <c r="K16" s="43"/>
      <c r="L16" s="9" t="s">
        <v>60</v>
      </c>
      <c r="M16" s="25"/>
      <c r="N16" s="33"/>
      <c r="O16" s="33"/>
      <c r="P16" s="52" t="s">
        <v>62</v>
      </c>
      <c r="Q16" s="33"/>
      <c r="R16" s="33"/>
      <c r="S16" s="64" t="s">
        <v>64</v>
      </c>
      <c r="T16" s="66"/>
      <c r="U16" s="66"/>
      <c r="AD16" s="66"/>
      <c r="AE16" s="66"/>
      <c r="AI16" s="86" t="str">
        <f>L16&amp;N16&amp;P16&amp;Q16&amp;S16&amp;"１日"</f>
        <v>令和年月１日</v>
      </c>
      <c r="AJ16" s="92"/>
      <c r="AK16" s="92"/>
    </row>
    <row r="17" spans="2:37" ht="21.95" customHeight="1">
      <c r="B17" s="11" t="s">
        <v>37</v>
      </c>
      <c r="C17" s="26"/>
      <c r="D17" s="26"/>
      <c r="E17" s="26"/>
      <c r="F17" s="26"/>
      <c r="G17" s="26"/>
      <c r="H17" s="26"/>
      <c r="I17" s="26"/>
      <c r="J17" s="26"/>
      <c r="K17" s="26"/>
      <c r="L17" s="26"/>
      <c r="M17" s="26"/>
      <c r="N17" s="26"/>
      <c r="O17" s="43"/>
      <c r="P17" s="53"/>
      <c r="Q17" s="55"/>
      <c r="R17" s="55"/>
      <c r="S17" s="65" t="s">
        <v>7</v>
      </c>
      <c r="AI17" s="85" t="s">
        <v>65</v>
      </c>
      <c r="AJ17" s="93" t="s">
        <v>30</v>
      </c>
    </row>
    <row r="18" spans="2:37" ht="21.95" customHeight="1">
      <c r="B18" s="12" t="s">
        <v>73</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7</v>
      </c>
      <c r="AI18" s="87" t="e">
        <f>(Z18-P17)/Z18</f>
        <v>#DIV/0!</v>
      </c>
      <c r="AJ18" s="94" t="e">
        <f>AI18</f>
        <v>#DIV/0!</v>
      </c>
    </row>
    <row r="19" spans="2:37" ht="21.95" customHeight="1">
      <c r="B19" s="13" t="s">
        <v>41</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108</v>
      </c>
      <c r="AJ19" s="95" t="s">
        <v>109</v>
      </c>
    </row>
    <row r="20" spans="2:37" ht="21.95" customHeight="1">
      <c r="B20" s="11" t="s">
        <v>19</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8" t="str">
        <f>IF(P17="","",IF(OR(AND(AJ8=7,P17&lt;=750),(AND(AJ8=8,P17&lt;=900))),"可","否"))</f>
        <v/>
      </c>
      <c r="AJ20" s="96" t="str">
        <f>IF(AND(N16=3,OR(Q16=2,Q16=3)),"否","可")</f>
        <v>可</v>
      </c>
      <c r="AK20" s="66"/>
    </row>
    <row r="21" spans="2:37" ht="20.25" customHeight="1">
      <c r="B21" s="14" t="s">
        <v>39</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c r="N29" s="1"/>
      <c r="O29" s="1"/>
      <c r="P29" s="1"/>
      <c r="Q29" s="1"/>
      <c r="R29" s="1"/>
      <c r="S29" s="1"/>
      <c r="U29" s="1"/>
    </row>
    <row r="30" spans="2:37" ht="21.95" customHeight="1">
      <c r="B30" s="16" t="s">
        <v>36</v>
      </c>
      <c r="C30" s="28"/>
      <c r="D30" s="28"/>
      <c r="E30" s="28"/>
      <c r="F30" s="28"/>
      <c r="G30" s="28"/>
      <c r="H30" s="28"/>
      <c r="I30" s="39"/>
      <c r="K30" s="44" t="s">
        <v>69</v>
      </c>
      <c r="N30" s="1"/>
      <c r="O30" s="1"/>
      <c r="P30" s="1"/>
      <c r="Q30" s="1"/>
      <c r="R30" s="1"/>
      <c r="S30" s="1"/>
      <c r="U30" s="1"/>
    </row>
    <row r="31" spans="2:37" ht="21.95" customHeight="1">
      <c r="B31" s="7" t="s">
        <v>67</v>
      </c>
    </row>
    <row r="32" spans="2:37" ht="21.95" customHeight="1">
      <c r="B32" s="8"/>
      <c r="C32" s="8"/>
      <c r="D32" s="8"/>
      <c r="E32" s="8"/>
      <c r="F32" s="8"/>
      <c r="G32" s="8"/>
      <c r="H32" s="8"/>
      <c r="I32" s="8"/>
      <c r="J32" s="8"/>
      <c r="K32" s="8"/>
      <c r="L32" s="8" t="s">
        <v>23</v>
      </c>
      <c r="M32" s="8"/>
      <c r="N32" s="8"/>
      <c r="O32" s="8"/>
      <c r="P32" s="8"/>
      <c r="Q32" s="56" t="s">
        <v>56</v>
      </c>
      <c r="R32" s="56"/>
      <c r="S32" s="56"/>
      <c r="T32" s="56"/>
      <c r="U32" s="8" t="s">
        <v>16</v>
      </c>
      <c r="V32" s="8"/>
      <c r="W32" s="8"/>
      <c r="X32" s="8"/>
      <c r="Y32" s="69"/>
      <c r="Z32" s="72"/>
      <c r="AA32" s="74" t="s">
        <v>51</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38</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25</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42</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22</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8</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50</v>
      </c>
      <c r="Z38" s="72"/>
      <c r="AA38" s="75" t="str">
        <f t="shared" si="2"/>
        <v/>
      </c>
      <c r="AB38" s="75"/>
      <c r="AC38" s="75"/>
      <c r="AD38" s="75"/>
      <c r="AH38" s="66"/>
      <c r="AI38" s="66"/>
      <c r="AJ38" s="66"/>
      <c r="AK38" s="66"/>
    </row>
    <row r="39" spans="2:37" ht="21.95" customHeight="1">
      <c r="B39" s="11" t="s">
        <v>15</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24</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19.5" customHeight="1">
      <c r="B42" s="17" t="s">
        <v>53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c r="U45" s="1"/>
    </row>
    <row r="46" spans="2:37" ht="21.95" customHeight="1">
      <c r="B46" s="16" t="s">
        <v>45</v>
      </c>
      <c r="C46" s="28"/>
      <c r="D46" s="28"/>
      <c r="E46" s="28"/>
      <c r="F46" s="28"/>
      <c r="G46" s="28"/>
      <c r="H46" s="28"/>
      <c r="I46" s="28"/>
      <c r="J46" s="28"/>
      <c r="K46" s="28"/>
      <c r="L46" s="28"/>
      <c r="M46" s="28"/>
      <c r="N46" s="28"/>
      <c r="O46" s="28"/>
      <c r="P46" s="28"/>
      <c r="Q46" s="28"/>
      <c r="R46" s="28"/>
      <c r="S46" s="28"/>
      <c r="T46" s="28"/>
      <c r="U46" s="28"/>
      <c r="V46" s="28"/>
      <c r="W46" s="39"/>
      <c r="Y46" s="44" t="s">
        <v>120</v>
      </c>
    </row>
    <row r="47" spans="2:37" ht="21.95" customHeight="1">
      <c r="B47" s="7" t="s">
        <v>9</v>
      </c>
    </row>
    <row r="48" spans="2:37" ht="21.95" customHeight="1">
      <c r="B48" s="19" t="s">
        <v>40</v>
      </c>
      <c r="C48" s="19"/>
      <c r="D48" s="19"/>
      <c r="E48" s="19"/>
      <c r="F48" s="19"/>
      <c r="G48" s="19"/>
      <c r="H48" s="19"/>
      <c r="I48" s="19"/>
      <c r="J48" s="19"/>
      <c r="K48" s="45" t="s">
        <v>68</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29</v>
      </c>
      <c r="C52" s="28"/>
      <c r="D52" s="28"/>
      <c r="E52" s="28"/>
      <c r="F52" s="28"/>
      <c r="G52" s="28"/>
      <c r="H52" s="28"/>
      <c r="I52" s="39"/>
      <c r="K52" s="44" t="s">
        <v>70</v>
      </c>
    </row>
    <row r="53" spans="2:32" ht="21.95" customHeight="1">
      <c r="B53" s="7" t="s">
        <v>2</v>
      </c>
    </row>
    <row r="54" spans="2:32" ht="21.95" customHeight="1">
      <c r="B54" s="8"/>
      <c r="C54" s="8"/>
      <c r="D54" s="8"/>
      <c r="E54" s="8"/>
      <c r="F54" s="8"/>
      <c r="G54" s="8"/>
      <c r="H54" s="8"/>
      <c r="I54" s="8"/>
      <c r="J54" s="8"/>
      <c r="K54" s="8"/>
      <c r="L54" s="8" t="s">
        <v>23</v>
      </c>
      <c r="M54" s="8"/>
      <c r="N54" s="8"/>
      <c r="O54" s="8"/>
      <c r="P54" s="8"/>
      <c r="Q54" s="56" t="s">
        <v>56</v>
      </c>
      <c r="R54" s="56"/>
      <c r="S54" s="56"/>
      <c r="T54" s="56"/>
      <c r="U54" s="69"/>
      <c r="V54" s="72"/>
      <c r="W54" s="74" t="s">
        <v>34</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38</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32</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20</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50</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48</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$AI$3:$AI$7</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4"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election activeCell="A3" sqref="A3"/>
    </sheetView>
  </sheetViews>
  <sheetFormatPr defaultRowHeight="13.5"/>
  <cols>
    <col min="1" max="1" width="3.75" style="97" customWidth="1"/>
    <col min="2" max="18" width="9" style="97" customWidth="1"/>
    <col min="19" max="19" width="10.75" style="97" customWidth="1"/>
    <col min="20" max="20" width="3.75" style="97" customWidth="1"/>
    <col min="21" max="21" width="5" style="97" customWidth="1"/>
    <col min="22" max="16384" width="9" style="97" customWidth="1"/>
  </cols>
  <sheetData>
    <row r="1" spans="1:21" ht="14.25">
      <c r="A1" s="98" t="s">
        <v>94</v>
      </c>
      <c r="B1" s="100"/>
      <c r="C1" s="100"/>
      <c r="D1" s="140"/>
      <c r="E1" s="100"/>
      <c r="F1" s="100"/>
      <c r="G1" s="100"/>
      <c r="H1" s="185"/>
      <c r="I1" s="185"/>
      <c r="J1" s="185"/>
      <c r="K1" s="185"/>
      <c r="L1" s="185"/>
      <c r="M1" s="185"/>
      <c r="N1" s="185"/>
      <c r="O1" s="185"/>
      <c r="P1" s="185"/>
      <c r="Q1" s="185"/>
      <c r="R1" s="185"/>
      <c r="S1" s="185"/>
      <c r="T1" s="185"/>
      <c r="U1" s="185"/>
    </row>
    <row r="2" spans="1:21" ht="27.75" customHeight="1">
      <c r="A2" s="99" t="s">
        <v>129</v>
      </c>
      <c r="B2" s="99"/>
      <c r="C2" s="99"/>
      <c r="D2" s="99"/>
      <c r="E2" s="99"/>
      <c r="F2" s="99"/>
      <c r="G2" s="99"/>
      <c r="H2" s="99"/>
      <c r="I2" s="99"/>
      <c r="J2" s="99"/>
      <c r="K2" s="99"/>
      <c r="L2" s="99"/>
      <c r="M2" s="99"/>
      <c r="N2" s="99"/>
      <c r="O2" s="99"/>
      <c r="P2" s="99"/>
      <c r="Q2" s="99"/>
      <c r="R2" s="99"/>
      <c r="S2" s="99"/>
      <c r="T2" s="99"/>
      <c r="U2" s="234"/>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75" customHeight="1">
      <c r="A4" s="98"/>
      <c r="B4" s="102" t="s">
        <v>128</v>
      </c>
      <c r="C4" s="102"/>
      <c r="D4" s="102"/>
      <c r="E4" s="102"/>
      <c r="F4" s="102"/>
      <c r="G4" s="102"/>
      <c r="H4" s="102"/>
      <c r="I4" s="102"/>
      <c r="J4" s="102"/>
      <c r="K4" s="102"/>
      <c r="L4" s="102"/>
      <c r="M4" s="102"/>
      <c r="N4" s="102"/>
      <c r="O4" s="102"/>
      <c r="P4" s="102"/>
      <c r="Q4" s="102"/>
      <c r="R4" s="102"/>
      <c r="S4" s="102"/>
      <c r="T4" s="229"/>
      <c r="U4" s="229"/>
    </row>
    <row r="5" spans="1:21" ht="14.25">
      <c r="A5" s="98"/>
      <c r="B5" s="97"/>
      <c r="C5" s="97"/>
      <c r="D5" s="97"/>
      <c r="E5" s="97"/>
      <c r="F5" s="97"/>
      <c r="G5" s="97"/>
      <c r="H5" s="97"/>
      <c r="I5" s="97"/>
      <c r="J5" s="97"/>
      <c r="K5" s="185"/>
      <c r="L5" s="200"/>
      <c r="M5" s="200"/>
      <c r="N5" s="200"/>
      <c r="O5" s="97"/>
      <c r="P5" s="97"/>
      <c r="Q5" s="215"/>
      <c r="R5" s="215"/>
      <c r="S5" s="215"/>
    </row>
    <row r="6" spans="1:21" ht="18.75" customHeight="1">
      <c r="A6" s="98"/>
      <c r="B6" s="103" t="s">
        <v>111</v>
      </c>
      <c r="C6" s="122"/>
      <c r="D6" s="122"/>
      <c r="E6" s="122"/>
      <c r="F6" s="122"/>
      <c r="G6" s="122"/>
      <c r="H6" s="122"/>
      <c r="I6" s="122"/>
      <c r="J6" s="122"/>
      <c r="K6" s="122"/>
      <c r="L6" s="122"/>
      <c r="M6" s="66"/>
      <c r="N6" s="66"/>
      <c r="O6" s="66"/>
      <c r="P6" s="66"/>
      <c r="Q6" s="66"/>
      <c r="R6" s="66"/>
      <c r="T6" s="230"/>
      <c r="U6" s="230"/>
    </row>
    <row r="7" spans="1:21">
      <c r="A7" s="98"/>
      <c r="B7" s="104"/>
      <c r="C7" s="123"/>
      <c r="D7" s="141"/>
      <c r="E7" s="152"/>
      <c r="F7" s="163" t="s">
        <v>44</v>
      </c>
      <c r="G7" s="174"/>
      <c r="H7" s="186"/>
      <c r="I7" s="186"/>
      <c r="J7" s="194" t="s">
        <v>60</v>
      </c>
      <c r="K7" s="197"/>
      <c r="L7" s="186" t="s">
        <v>62</v>
      </c>
      <c r="M7" s="186"/>
      <c r="N7" s="186"/>
      <c r="O7" s="204"/>
      <c r="P7" s="211">
        <f>K7+1</f>
        <v>1</v>
      </c>
      <c r="Q7" s="216"/>
      <c r="R7" s="218"/>
      <c r="S7" s="221" t="s">
        <v>113</v>
      </c>
      <c r="T7" s="230"/>
      <c r="U7" s="230"/>
    </row>
    <row r="8" spans="1:21">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2"/>
      <c r="T8" s="230"/>
      <c r="U8" s="230"/>
    </row>
    <row r="9" spans="1:21" ht="38.25" customHeight="1">
      <c r="A9" s="98"/>
      <c r="B9" s="106" t="s">
        <v>110</v>
      </c>
      <c r="C9" s="125" t="s">
        <v>97</v>
      </c>
      <c r="D9" s="143"/>
      <c r="E9" s="154"/>
      <c r="F9" s="165">
        <v>0.5</v>
      </c>
      <c r="G9" s="175"/>
      <c r="H9" s="188"/>
      <c r="I9" s="188"/>
      <c r="J9" s="188"/>
      <c r="K9" s="188"/>
      <c r="L9" s="188"/>
      <c r="M9" s="188"/>
      <c r="N9" s="188"/>
      <c r="O9" s="188"/>
      <c r="P9" s="188"/>
      <c r="Q9" s="188"/>
      <c r="R9" s="188"/>
      <c r="S9" s="223"/>
      <c r="T9" s="200"/>
      <c r="U9" s="200"/>
    </row>
    <row r="10" spans="1:21" ht="31.5" customHeight="1">
      <c r="A10" s="98"/>
      <c r="B10" s="107"/>
      <c r="C10" s="126" t="s">
        <v>93</v>
      </c>
      <c r="D10" s="144"/>
      <c r="E10" s="155"/>
      <c r="F10" s="166">
        <v>0.75</v>
      </c>
      <c r="G10" s="176"/>
      <c r="H10" s="189"/>
      <c r="I10" s="189"/>
      <c r="J10" s="189"/>
      <c r="K10" s="189"/>
      <c r="L10" s="189"/>
      <c r="M10" s="189"/>
      <c r="N10" s="189"/>
      <c r="O10" s="189"/>
      <c r="P10" s="189"/>
      <c r="Q10" s="189"/>
      <c r="R10" s="189"/>
      <c r="S10" s="223"/>
      <c r="T10" s="200"/>
      <c r="U10" s="200"/>
    </row>
    <row r="11" spans="1:21" ht="31.5" customHeight="1">
      <c r="A11" s="98"/>
      <c r="B11" s="108"/>
      <c r="C11" s="127" t="s">
        <v>98</v>
      </c>
      <c r="D11" s="145"/>
      <c r="E11" s="156"/>
      <c r="F11" s="167">
        <v>1</v>
      </c>
      <c r="G11" s="177"/>
      <c r="H11" s="190"/>
      <c r="I11" s="190"/>
      <c r="J11" s="190"/>
      <c r="K11" s="190"/>
      <c r="L11" s="190"/>
      <c r="M11" s="190"/>
      <c r="N11" s="190"/>
      <c r="O11" s="190"/>
      <c r="P11" s="190"/>
      <c r="Q11" s="190"/>
      <c r="R11" s="190"/>
      <c r="S11" s="223"/>
      <c r="T11" s="200"/>
      <c r="U11" s="200"/>
    </row>
    <row r="12" spans="1:21" ht="31.5" customHeight="1">
      <c r="A12" s="98"/>
      <c r="B12" s="106" t="s">
        <v>43</v>
      </c>
      <c r="C12" s="128" t="s">
        <v>26</v>
      </c>
      <c r="D12" s="146" t="s">
        <v>31</v>
      </c>
      <c r="E12" s="157"/>
      <c r="F12" s="168">
        <v>0.5</v>
      </c>
      <c r="G12" s="178"/>
      <c r="H12" s="191"/>
      <c r="I12" s="178"/>
      <c r="J12" s="191"/>
      <c r="K12" s="191"/>
      <c r="L12" s="202"/>
      <c r="M12" s="178"/>
      <c r="N12" s="191"/>
      <c r="O12" s="205"/>
      <c r="P12" s="178"/>
      <c r="Q12" s="191"/>
      <c r="R12" s="191"/>
      <c r="S12" s="223"/>
      <c r="T12" s="200"/>
      <c r="U12" s="200"/>
    </row>
    <row r="13" spans="1:21" ht="31.5" customHeight="1">
      <c r="A13" s="98"/>
      <c r="B13" s="107"/>
      <c r="C13" s="129"/>
      <c r="D13" s="147" t="s">
        <v>93</v>
      </c>
      <c r="E13" s="158"/>
      <c r="F13" s="169">
        <v>0.75</v>
      </c>
      <c r="G13" s="179"/>
      <c r="H13" s="189"/>
      <c r="I13" s="179"/>
      <c r="J13" s="189"/>
      <c r="K13" s="189"/>
      <c r="L13" s="176"/>
      <c r="M13" s="179"/>
      <c r="N13" s="189"/>
      <c r="O13" s="189"/>
      <c r="P13" s="179"/>
      <c r="Q13" s="189"/>
      <c r="R13" s="189"/>
      <c r="S13" s="223"/>
      <c r="T13" s="200"/>
      <c r="U13" s="200"/>
    </row>
    <row r="14" spans="1:21" ht="31.5" customHeight="1">
      <c r="A14" s="98"/>
      <c r="B14" s="107"/>
      <c r="C14" s="130"/>
      <c r="D14" s="148" t="s">
        <v>98</v>
      </c>
      <c r="E14" s="159"/>
      <c r="F14" s="170">
        <v>1</v>
      </c>
      <c r="G14" s="180"/>
      <c r="H14" s="190"/>
      <c r="I14" s="180"/>
      <c r="J14" s="190"/>
      <c r="K14" s="190"/>
      <c r="L14" s="177"/>
      <c r="M14" s="180"/>
      <c r="N14" s="190"/>
      <c r="O14" s="190"/>
      <c r="P14" s="180"/>
      <c r="Q14" s="190"/>
      <c r="R14" s="190"/>
      <c r="S14" s="223"/>
      <c r="T14" s="200"/>
      <c r="U14" s="200"/>
    </row>
    <row r="15" spans="1:21" ht="33" customHeight="1">
      <c r="A15" s="98"/>
      <c r="B15" s="108"/>
      <c r="C15" s="131" t="s">
        <v>49</v>
      </c>
      <c r="D15" s="149" t="s">
        <v>72</v>
      </c>
      <c r="E15" s="160"/>
      <c r="F15" s="171">
        <v>1</v>
      </c>
      <c r="G15" s="178"/>
      <c r="H15" s="191"/>
      <c r="I15" s="178"/>
      <c r="J15" s="191"/>
      <c r="K15" s="191"/>
      <c r="L15" s="202"/>
      <c r="M15" s="178"/>
      <c r="N15" s="191"/>
      <c r="O15" s="191"/>
      <c r="P15" s="178"/>
      <c r="Q15" s="191"/>
      <c r="R15" s="191"/>
      <c r="S15" s="223"/>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4"/>
      <c r="T16" s="200"/>
      <c r="U16" s="200"/>
    </row>
    <row r="17" spans="1:21" ht="18" customHeight="1">
      <c r="A17" s="98"/>
      <c r="B17" s="110"/>
      <c r="C17" s="133" t="s">
        <v>84</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3"/>
      <c r="T17" s="200"/>
      <c r="U17" s="200"/>
    </row>
    <row r="18" spans="1:21" ht="18" customHeight="1">
      <c r="A18" s="98"/>
      <c r="B18" s="111" t="s">
        <v>112</v>
      </c>
      <c r="C18" s="134"/>
      <c r="D18" s="134"/>
      <c r="E18" s="161"/>
      <c r="F18" s="168">
        <v>0.8571428571428571</v>
      </c>
      <c r="G18" s="183"/>
      <c r="H18" s="183"/>
      <c r="I18" s="183"/>
      <c r="J18" s="183"/>
      <c r="K18" s="183"/>
      <c r="L18" s="183"/>
      <c r="M18" s="183"/>
      <c r="N18" s="183"/>
      <c r="O18" s="183"/>
      <c r="P18" s="183"/>
      <c r="Q18" s="183"/>
      <c r="R18" s="183"/>
      <c r="S18" s="225"/>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6">
        <f>SUM(G19:Q19)</f>
        <v>0</v>
      </c>
      <c r="T19" s="231" t="s">
        <v>87</v>
      </c>
      <c r="U19" s="232"/>
    </row>
    <row r="20" spans="1:21" ht="45" customHeight="1">
      <c r="A20" s="98"/>
      <c r="B20" s="112" t="s">
        <v>118</v>
      </c>
      <c r="C20" s="135"/>
      <c r="D20" s="135"/>
      <c r="E20" s="135"/>
      <c r="F20" s="135"/>
      <c r="G20" s="135"/>
      <c r="H20" s="135"/>
      <c r="I20" s="135"/>
      <c r="J20" s="135"/>
      <c r="K20" s="135"/>
      <c r="L20" s="135"/>
      <c r="M20" s="135"/>
      <c r="N20" s="135"/>
      <c r="O20" s="206"/>
      <c r="P20" s="212" t="s">
        <v>104</v>
      </c>
      <c r="Q20" s="212"/>
      <c r="R20" s="219"/>
      <c r="S20" s="227">
        <f>COUNTIF(G19:Q19,"&gt;0")</f>
        <v>0</v>
      </c>
      <c r="T20" s="232" t="s">
        <v>71</v>
      </c>
      <c r="U20" s="232"/>
    </row>
    <row r="21" spans="1:21" ht="45" customHeight="1">
      <c r="A21" s="98"/>
      <c r="B21" s="113"/>
      <c r="C21" s="136"/>
      <c r="D21" s="136"/>
      <c r="E21" s="136"/>
      <c r="F21" s="136"/>
      <c r="G21" s="136"/>
      <c r="H21" s="136"/>
      <c r="I21" s="136"/>
      <c r="J21" s="136"/>
      <c r="K21" s="136"/>
      <c r="L21" s="136"/>
      <c r="M21" s="136"/>
      <c r="N21" s="136"/>
      <c r="O21" s="207"/>
      <c r="P21" s="213" t="s">
        <v>114</v>
      </c>
      <c r="Q21" s="213"/>
      <c r="R21" s="220"/>
      <c r="S21" s="228" t="str">
        <f>IF(S20&lt;1,"",S19/S20)</f>
        <v/>
      </c>
      <c r="T21" s="233" t="s">
        <v>86</v>
      </c>
      <c r="U21" s="233"/>
    </row>
    <row r="22" spans="1:21" ht="125.25" customHeight="1">
      <c r="A22" s="98"/>
      <c r="B22" s="114"/>
      <c r="C22" s="137"/>
      <c r="D22" s="137"/>
      <c r="E22" s="137"/>
      <c r="F22" s="137"/>
      <c r="G22" s="137"/>
      <c r="H22" s="137"/>
      <c r="I22" s="137"/>
      <c r="J22" s="137"/>
      <c r="K22" s="137"/>
      <c r="L22" s="137"/>
      <c r="M22" s="137"/>
      <c r="N22" s="137"/>
      <c r="O22" s="208"/>
      <c r="P22" s="214" t="s">
        <v>54</v>
      </c>
      <c r="Q22" s="217"/>
      <c r="R22" s="217"/>
      <c r="S22" s="217"/>
      <c r="T22" s="200"/>
      <c r="U22" s="200"/>
    </row>
    <row r="23" spans="1:21">
      <c r="A23" s="98"/>
      <c r="B23" s="115"/>
      <c r="C23" s="115"/>
      <c r="D23" s="115"/>
      <c r="E23" s="115"/>
      <c r="F23" s="115"/>
      <c r="G23" s="115"/>
      <c r="H23" s="115"/>
      <c r="I23" s="115"/>
      <c r="J23" s="115"/>
      <c r="K23" s="115"/>
      <c r="L23" s="115"/>
      <c r="M23" s="115"/>
      <c r="N23" s="115"/>
      <c r="O23" s="209"/>
      <c r="P23" s="97"/>
      <c r="Q23" s="97"/>
      <c r="R23" s="97"/>
      <c r="S23" s="97"/>
    </row>
    <row r="24" spans="1:21" ht="18.75" customHeight="1">
      <c r="A24" s="98"/>
      <c r="B24" s="116" t="s">
        <v>92</v>
      </c>
      <c r="C24" s="117"/>
      <c r="D24" s="117"/>
      <c r="E24" s="117"/>
      <c r="F24" s="117"/>
      <c r="G24" s="117"/>
      <c r="H24" s="117"/>
      <c r="I24" s="117"/>
      <c r="J24" s="117"/>
      <c r="K24" s="117"/>
      <c r="L24" s="117"/>
      <c r="M24" s="117"/>
      <c r="N24" s="117"/>
      <c r="O24" s="210"/>
      <c r="P24" s="97"/>
      <c r="Q24" s="97"/>
      <c r="R24" s="97"/>
      <c r="S24" s="97"/>
    </row>
    <row r="25" spans="1:21" ht="6" customHeight="1">
      <c r="A25" s="98"/>
      <c r="B25" s="117"/>
      <c r="C25" s="117"/>
      <c r="D25" s="117"/>
      <c r="E25" s="117"/>
      <c r="F25" s="117"/>
      <c r="G25" s="117"/>
      <c r="H25" s="117"/>
      <c r="I25" s="117"/>
      <c r="J25" s="117"/>
      <c r="K25" s="117"/>
      <c r="L25" s="117"/>
      <c r="M25" s="117"/>
      <c r="N25" s="117"/>
      <c r="O25" s="97"/>
      <c r="P25" s="97"/>
      <c r="Q25" s="97"/>
      <c r="R25" s="97"/>
      <c r="S25" s="97"/>
    </row>
    <row r="26" spans="1:21" ht="13.5" customHeight="1">
      <c r="A26" s="98"/>
      <c r="B26" s="118" t="s">
        <v>121</v>
      </c>
      <c r="C26" s="138"/>
      <c r="D26" s="117"/>
      <c r="E26" s="117"/>
      <c r="F26" s="117"/>
      <c r="G26" s="184" t="s">
        <v>122</v>
      </c>
      <c r="H26" s="193"/>
      <c r="I26" s="117"/>
      <c r="J26" s="195" t="s">
        <v>124</v>
      </c>
      <c r="K26" s="198"/>
      <c r="M26" s="117"/>
      <c r="N26" s="117"/>
      <c r="O26" s="97"/>
      <c r="P26" s="97"/>
      <c r="Q26" s="97"/>
      <c r="R26" s="97"/>
      <c r="S26" s="97"/>
    </row>
    <row r="27" spans="1:21" ht="29.25" customHeight="1">
      <c r="A27" s="98"/>
      <c r="B27" s="119"/>
      <c r="C27" s="139"/>
      <c r="D27" s="151" t="s">
        <v>90</v>
      </c>
      <c r="E27" s="162">
        <v>0.9</v>
      </c>
      <c r="F27" s="151" t="s">
        <v>90</v>
      </c>
      <c r="G27" s="119"/>
      <c r="H27" s="139"/>
      <c r="I27" s="151" t="s">
        <v>91</v>
      </c>
      <c r="J27" s="196">
        <f>B27*E27*G27</f>
        <v>0</v>
      </c>
      <c r="K27" s="199"/>
      <c r="L27" s="203" t="s">
        <v>123</v>
      </c>
      <c r="M27" s="117"/>
      <c r="N27" s="117"/>
      <c r="O27" s="97"/>
      <c r="P27" s="97"/>
      <c r="Q27" s="97"/>
      <c r="R27" s="97"/>
      <c r="S27" s="97"/>
    </row>
    <row r="28" spans="1:21" ht="70.5" customHeight="1">
      <c r="A28" s="98"/>
      <c r="B28" s="120" t="s">
        <v>125</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c r="O29" s="97"/>
      <c r="P29" s="97"/>
      <c r="Q29" s="97"/>
      <c r="R29" s="97"/>
      <c r="S29" s="97"/>
    </row>
    <row r="30" spans="1:21">
      <c r="A30" s="98"/>
      <c r="B30" s="117"/>
      <c r="C30" s="117"/>
      <c r="D30" s="117"/>
      <c r="E30" s="117"/>
      <c r="F30" s="117"/>
      <c r="G30" s="117"/>
      <c r="H30" s="117"/>
      <c r="I30" s="117"/>
      <c r="J30" s="117"/>
      <c r="K30" s="117"/>
      <c r="L30" s="117"/>
      <c r="M30" s="117"/>
      <c r="N30" s="117"/>
      <c r="O30" s="97"/>
      <c r="P30" s="97"/>
      <c r="Q30" s="97"/>
      <c r="R30" s="97"/>
      <c r="S30" s="97"/>
    </row>
    <row r="31" spans="1:21">
      <c r="B31" s="121"/>
      <c r="C31" s="121"/>
      <c r="D31" s="121"/>
      <c r="E31" s="121"/>
      <c r="F31" s="121"/>
      <c r="G31" s="121"/>
      <c r="H31" s="121"/>
      <c r="I31" s="121"/>
      <c r="J31" s="121"/>
      <c r="K31" s="121"/>
      <c r="L31" s="121"/>
      <c r="M31" s="121"/>
      <c r="N31" s="121"/>
      <c r="O31" s="121"/>
      <c r="P31" s="121"/>
      <c r="Q31" s="121"/>
      <c r="R31" s="121"/>
      <c r="S31" s="121"/>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70" zoomScaleNormal="90" zoomScaleSheetLayoutView="70" workbookViewId="0"/>
  </sheetViews>
  <sheetFormatPr defaultRowHeight="13.5"/>
  <cols>
    <col min="1" max="1" width="5" style="97" customWidth="1"/>
    <col min="2" max="18" width="9" style="97" customWidth="1"/>
    <col min="19" max="19" width="10.75" style="97" customWidth="1"/>
    <col min="20" max="21" width="5" style="97" customWidth="1"/>
    <col min="22" max="16384" width="9" style="97" customWidth="1"/>
  </cols>
  <sheetData>
    <row r="1" spans="1:23" ht="14.25">
      <c r="A1" s="98" t="s">
        <v>94</v>
      </c>
      <c r="B1" s="100"/>
      <c r="C1" s="100"/>
      <c r="D1" s="140"/>
      <c r="E1" s="100"/>
      <c r="F1" s="100"/>
      <c r="G1" s="100"/>
      <c r="H1" s="185"/>
      <c r="I1" s="185"/>
      <c r="J1" s="185"/>
      <c r="K1" s="185"/>
      <c r="L1" s="185"/>
      <c r="M1" s="185"/>
      <c r="N1" s="185"/>
      <c r="O1" s="185"/>
      <c r="P1" s="185"/>
      <c r="Q1" s="185"/>
      <c r="R1" s="185"/>
      <c r="S1" s="185"/>
      <c r="T1" s="185"/>
      <c r="U1" s="185"/>
    </row>
    <row r="2" spans="1:23" ht="27.75" customHeight="1">
      <c r="A2" s="99" t="s">
        <v>107</v>
      </c>
      <c r="B2" s="99"/>
      <c r="C2" s="99"/>
      <c r="D2" s="99"/>
      <c r="E2" s="99"/>
      <c r="F2" s="99"/>
      <c r="G2" s="99"/>
      <c r="H2" s="99"/>
      <c r="I2" s="99"/>
      <c r="J2" s="99"/>
      <c r="K2" s="99"/>
      <c r="L2" s="99"/>
      <c r="M2" s="99"/>
      <c r="N2" s="99"/>
      <c r="O2" s="99"/>
      <c r="P2" s="99"/>
      <c r="Q2" s="99"/>
      <c r="R2" s="99"/>
      <c r="S2" s="99"/>
      <c r="T2" s="99"/>
      <c r="U2" s="234"/>
    </row>
    <row r="3" spans="1:23" ht="5.25" customHeight="1">
      <c r="A3" s="98"/>
      <c r="B3" s="101"/>
      <c r="C3" s="101"/>
      <c r="D3" s="101"/>
      <c r="E3" s="101"/>
      <c r="F3" s="101"/>
      <c r="G3" s="101"/>
      <c r="H3" s="101"/>
      <c r="I3" s="101"/>
      <c r="J3" s="101"/>
      <c r="K3" s="101"/>
      <c r="L3" s="101"/>
      <c r="M3" s="101"/>
      <c r="N3" s="101"/>
      <c r="O3" s="101"/>
      <c r="P3" s="101"/>
      <c r="Q3" s="101"/>
      <c r="R3" s="101"/>
      <c r="S3" s="185"/>
      <c r="T3" s="101"/>
      <c r="U3" s="101"/>
    </row>
    <row r="4" spans="1:23" ht="78" customHeight="1">
      <c r="A4" s="98"/>
      <c r="B4" s="102" t="s">
        <v>127</v>
      </c>
      <c r="C4" s="102"/>
      <c r="D4" s="102"/>
      <c r="E4" s="102"/>
      <c r="F4" s="102"/>
      <c r="G4" s="102"/>
      <c r="H4" s="102"/>
      <c r="I4" s="102"/>
      <c r="J4" s="102"/>
      <c r="K4" s="102"/>
      <c r="L4" s="102"/>
      <c r="M4" s="102"/>
      <c r="N4" s="102"/>
      <c r="O4" s="102"/>
      <c r="P4" s="102"/>
      <c r="Q4" s="102"/>
      <c r="R4" s="102"/>
      <c r="S4" s="102"/>
      <c r="T4" s="229"/>
      <c r="U4" s="229"/>
    </row>
    <row r="5" spans="1:23" ht="14.25">
      <c r="A5" s="98"/>
      <c r="B5" s="97"/>
      <c r="C5" s="97"/>
      <c r="D5" s="97"/>
      <c r="E5" s="97"/>
      <c r="F5" s="97"/>
      <c r="G5" s="97"/>
      <c r="H5" s="97"/>
      <c r="I5" s="97"/>
      <c r="J5" s="97"/>
      <c r="K5" s="185"/>
      <c r="L5" s="200"/>
      <c r="M5" s="200"/>
      <c r="N5" s="200"/>
      <c r="O5" s="97"/>
      <c r="P5" s="97"/>
      <c r="Q5" s="215"/>
      <c r="R5" s="215"/>
      <c r="S5" s="215"/>
      <c r="W5" s="97" t="s">
        <v>83</v>
      </c>
    </row>
    <row r="6" spans="1:23" ht="18.75" customHeight="1">
      <c r="A6" s="98"/>
      <c r="B6" s="103" t="s">
        <v>106</v>
      </c>
      <c r="C6" s="122"/>
      <c r="D6" s="122"/>
      <c r="E6" s="122"/>
      <c r="F6" s="122"/>
      <c r="G6" s="122"/>
      <c r="H6" s="122"/>
      <c r="I6" s="122"/>
      <c r="J6" s="122"/>
      <c r="K6" s="122"/>
      <c r="L6" s="122"/>
      <c r="M6" s="66"/>
      <c r="N6" s="66"/>
      <c r="O6" s="66"/>
      <c r="P6" s="66"/>
      <c r="Q6" s="66"/>
      <c r="R6" s="66"/>
      <c r="T6" s="230"/>
      <c r="U6" s="230"/>
    </row>
    <row r="7" spans="1:23">
      <c r="A7" s="98"/>
      <c r="B7" s="104"/>
      <c r="C7" s="123"/>
      <c r="D7" s="141"/>
      <c r="E7" s="152"/>
      <c r="F7" s="163" t="s">
        <v>44</v>
      </c>
      <c r="G7" s="174"/>
      <c r="H7" s="186"/>
      <c r="I7" s="186"/>
      <c r="J7" s="194" t="s">
        <v>60</v>
      </c>
      <c r="K7" s="197"/>
      <c r="L7" s="186" t="s">
        <v>62</v>
      </c>
      <c r="M7" s="186"/>
      <c r="N7" s="186"/>
      <c r="O7" s="204"/>
      <c r="P7" s="211">
        <f>K7+1</f>
        <v>1</v>
      </c>
      <c r="Q7" s="216"/>
      <c r="R7" s="218"/>
      <c r="S7" s="221" t="s">
        <v>89</v>
      </c>
      <c r="T7" s="230"/>
      <c r="U7" s="230"/>
    </row>
    <row r="8" spans="1:23">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2"/>
      <c r="T8" s="230"/>
      <c r="U8" s="230"/>
    </row>
    <row r="9" spans="1:23" ht="29.25" customHeight="1">
      <c r="A9" s="98"/>
      <c r="B9" s="106" t="s">
        <v>95</v>
      </c>
      <c r="C9" s="125" t="s">
        <v>96</v>
      </c>
      <c r="D9" s="143"/>
      <c r="E9" s="154"/>
      <c r="F9" s="165">
        <v>0.25</v>
      </c>
      <c r="G9" s="205"/>
      <c r="H9" s="205"/>
      <c r="I9" s="205"/>
      <c r="J9" s="205"/>
      <c r="K9" s="205"/>
      <c r="L9" s="205"/>
      <c r="M9" s="205"/>
      <c r="N9" s="205"/>
      <c r="O9" s="205"/>
      <c r="P9" s="205"/>
      <c r="Q9" s="205"/>
      <c r="R9" s="205"/>
      <c r="S9" s="223"/>
      <c r="T9" s="200"/>
      <c r="U9" s="200"/>
    </row>
    <row r="10" spans="1:23" ht="29.25" customHeight="1">
      <c r="A10" s="98"/>
      <c r="B10" s="235"/>
      <c r="C10" s="126" t="s">
        <v>99</v>
      </c>
      <c r="D10" s="144"/>
      <c r="E10" s="155"/>
      <c r="F10" s="166">
        <v>0.5</v>
      </c>
      <c r="G10" s="189"/>
      <c r="H10" s="189"/>
      <c r="I10" s="189"/>
      <c r="J10" s="189"/>
      <c r="K10" s="189"/>
      <c r="L10" s="189"/>
      <c r="M10" s="189"/>
      <c r="N10" s="189"/>
      <c r="O10" s="189"/>
      <c r="P10" s="189"/>
      <c r="Q10" s="189"/>
      <c r="R10" s="189"/>
      <c r="S10" s="223"/>
      <c r="T10" s="200"/>
      <c r="U10" s="200"/>
    </row>
    <row r="11" spans="1:23" ht="29.25" customHeight="1">
      <c r="A11" s="98"/>
      <c r="B11" s="107"/>
      <c r="C11" s="126" t="s">
        <v>100</v>
      </c>
      <c r="D11" s="144"/>
      <c r="E11" s="155"/>
      <c r="F11" s="166">
        <v>0.75</v>
      </c>
      <c r="G11" s="189"/>
      <c r="H11" s="189"/>
      <c r="I11" s="189"/>
      <c r="J11" s="189"/>
      <c r="K11" s="189"/>
      <c r="L11" s="189"/>
      <c r="M11" s="189"/>
      <c r="N11" s="189"/>
      <c r="O11" s="189"/>
      <c r="P11" s="189"/>
      <c r="Q11" s="189"/>
      <c r="R11" s="189"/>
      <c r="S11" s="223"/>
      <c r="T11" s="200"/>
      <c r="U11" s="200"/>
    </row>
    <row r="12" spans="1:23" ht="29.25" customHeight="1">
      <c r="A12" s="98"/>
      <c r="B12" s="108"/>
      <c r="C12" s="127" t="s">
        <v>101</v>
      </c>
      <c r="D12" s="145"/>
      <c r="E12" s="156"/>
      <c r="F12" s="167">
        <v>1</v>
      </c>
      <c r="G12" s="244"/>
      <c r="H12" s="244"/>
      <c r="I12" s="244"/>
      <c r="J12" s="244"/>
      <c r="K12" s="244"/>
      <c r="L12" s="244"/>
      <c r="M12" s="244"/>
      <c r="N12" s="244"/>
      <c r="O12" s="244"/>
      <c r="P12" s="244"/>
      <c r="Q12" s="244"/>
      <c r="R12" s="244"/>
      <c r="S12" s="223"/>
      <c r="T12" s="200"/>
      <c r="U12" s="200"/>
    </row>
    <row r="13" spans="1:23" ht="29.25" customHeight="1">
      <c r="A13" s="98"/>
      <c r="B13" s="106" t="s">
        <v>115</v>
      </c>
      <c r="C13" s="128" t="s">
        <v>26</v>
      </c>
      <c r="D13" s="146" t="s">
        <v>102</v>
      </c>
      <c r="E13" s="157"/>
      <c r="F13" s="168">
        <v>0.25</v>
      </c>
      <c r="G13" s="178"/>
      <c r="H13" s="191"/>
      <c r="I13" s="178"/>
      <c r="J13" s="191"/>
      <c r="K13" s="191"/>
      <c r="L13" s="202"/>
      <c r="M13" s="178"/>
      <c r="N13" s="191"/>
      <c r="O13" s="205"/>
      <c r="P13" s="178"/>
      <c r="Q13" s="191"/>
      <c r="R13" s="191"/>
      <c r="S13" s="223"/>
      <c r="T13" s="200"/>
      <c r="U13" s="200"/>
    </row>
    <row r="14" spans="1:23" ht="29.25" customHeight="1">
      <c r="A14" s="98"/>
      <c r="B14" s="235"/>
      <c r="C14" s="129"/>
      <c r="D14" s="147" t="s">
        <v>18</v>
      </c>
      <c r="E14" s="158"/>
      <c r="F14" s="169">
        <v>0.5</v>
      </c>
      <c r="G14" s="179"/>
      <c r="H14" s="189"/>
      <c r="I14" s="179"/>
      <c r="J14" s="189"/>
      <c r="K14" s="189"/>
      <c r="L14" s="176"/>
      <c r="M14" s="179"/>
      <c r="N14" s="189"/>
      <c r="O14" s="189"/>
      <c r="P14" s="179"/>
      <c r="Q14" s="189"/>
      <c r="R14" s="189"/>
      <c r="S14" s="223"/>
      <c r="T14" s="200"/>
      <c r="U14" s="200"/>
    </row>
    <row r="15" spans="1:23" ht="29.25" customHeight="1">
      <c r="A15" s="98"/>
      <c r="B15" s="107"/>
      <c r="C15" s="129"/>
      <c r="D15" s="147" t="s">
        <v>103</v>
      </c>
      <c r="E15" s="158"/>
      <c r="F15" s="169">
        <v>0.75</v>
      </c>
      <c r="G15" s="179"/>
      <c r="H15" s="189"/>
      <c r="I15" s="179"/>
      <c r="J15" s="189"/>
      <c r="K15" s="189"/>
      <c r="L15" s="176"/>
      <c r="M15" s="179"/>
      <c r="N15" s="189"/>
      <c r="O15" s="189"/>
      <c r="P15" s="179"/>
      <c r="Q15" s="189"/>
      <c r="R15" s="189"/>
      <c r="S15" s="223"/>
      <c r="T15" s="200"/>
      <c r="U15" s="200"/>
    </row>
    <row r="16" spans="1:23" ht="29.25" customHeight="1">
      <c r="A16" s="98"/>
      <c r="B16" s="107"/>
      <c r="C16" s="130"/>
      <c r="D16" s="148" t="s">
        <v>105</v>
      </c>
      <c r="E16" s="159"/>
      <c r="F16" s="170">
        <v>1</v>
      </c>
      <c r="G16" s="180"/>
      <c r="H16" s="190"/>
      <c r="I16" s="180"/>
      <c r="J16" s="190"/>
      <c r="K16" s="190"/>
      <c r="L16" s="177"/>
      <c r="M16" s="180"/>
      <c r="N16" s="190"/>
      <c r="O16" s="190"/>
      <c r="P16" s="180"/>
      <c r="Q16" s="190"/>
      <c r="R16" s="190"/>
      <c r="S16" s="223"/>
      <c r="T16" s="200"/>
      <c r="U16" s="200"/>
    </row>
    <row r="17" spans="1:21" ht="29.25" customHeight="1">
      <c r="A17" s="98"/>
      <c r="B17" s="108"/>
      <c r="C17" s="131" t="s">
        <v>49</v>
      </c>
      <c r="D17" s="149" t="s">
        <v>72</v>
      </c>
      <c r="E17" s="160"/>
      <c r="F17" s="171">
        <v>1</v>
      </c>
      <c r="G17" s="178"/>
      <c r="H17" s="191"/>
      <c r="I17" s="178"/>
      <c r="J17" s="191"/>
      <c r="K17" s="191"/>
      <c r="L17" s="202"/>
      <c r="M17" s="178"/>
      <c r="N17" s="191"/>
      <c r="O17" s="191"/>
      <c r="P17" s="178"/>
      <c r="Q17" s="191"/>
      <c r="R17" s="191"/>
      <c r="S17" s="223"/>
      <c r="T17" s="200"/>
      <c r="U17" s="200"/>
    </row>
    <row r="18" spans="1:21" ht="3.75" customHeight="1">
      <c r="A18" s="98"/>
      <c r="B18" s="109"/>
      <c r="C18" s="132"/>
      <c r="D18" s="150"/>
      <c r="E18" s="150"/>
      <c r="F18" s="172"/>
      <c r="G18" s="181"/>
      <c r="H18" s="192"/>
      <c r="I18" s="192"/>
      <c r="J18" s="192"/>
      <c r="K18" s="192"/>
      <c r="L18" s="192"/>
      <c r="M18" s="192"/>
      <c r="N18" s="192"/>
      <c r="O18" s="192"/>
      <c r="P18" s="192"/>
      <c r="Q18" s="192"/>
      <c r="R18" s="192"/>
      <c r="S18" s="224"/>
      <c r="T18" s="200"/>
      <c r="U18" s="200"/>
    </row>
    <row r="19" spans="1:21" ht="18" customHeight="1">
      <c r="A19" s="98"/>
      <c r="B19" s="110"/>
      <c r="C19" s="133" t="s">
        <v>84</v>
      </c>
      <c r="D19" s="133"/>
      <c r="E19" s="133"/>
      <c r="F19" s="173"/>
      <c r="G19" s="182">
        <f t="shared" ref="G19:R19" si="0">$F$9*G9+$F$11*G11+$F$10*G10+$F$12*G12+$F$13*G13+$F$14*G14+$F$15*G15+$F$16*G16+$F$17*G17</f>
        <v>0</v>
      </c>
      <c r="H19" s="182">
        <f t="shared" si="0"/>
        <v>0</v>
      </c>
      <c r="I19" s="182">
        <f t="shared" si="0"/>
        <v>0</v>
      </c>
      <c r="J19" s="182">
        <f t="shared" si="0"/>
        <v>0</v>
      </c>
      <c r="K19" s="182">
        <f t="shared" si="0"/>
        <v>0</v>
      </c>
      <c r="L19" s="182">
        <f t="shared" si="0"/>
        <v>0</v>
      </c>
      <c r="M19" s="182">
        <f t="shared" si="0"/>
        <v>0</v>
      </c>
      <c r="N19" s="182">
        <f t="shared" si="0"/>
        <v>0</v>
      </c>
      <c r="O19" s="182">
        <f t="shared" si="0"/>
        <v>0</v>
      </c>
      <c r="P19" s="182">
        <f t="shared" si="0"/>
        <v>0</v>
      </c>
      <c r="Q19" s="182">
        <f t="shared" si="0"/>
        <v>0</v>
      </c>
      <c r="R19" s="182">
        <f t="shared" si="0"/>
        <v>0</v>
      </c>
      <c r="S19" s="223"/>
      <c r="T19" s="200"/>
      <c r="U19" s="200"/>
    </row>
    <row r="20" spans="1:21" ht="18" customHeight="1">
      <c r="A20" s="98"/>
      <c r="B20" s="111" t="s">
        <v>116</v>
      </c>
      <c r="C20" s="134"/>
      <c r="D20" s="134"/>
      <c r="E20" s="161"/>
      <c r="F20" s="168">
        <v>0.8571428571428571</v>
      </c>
      <c r="G20" s="183"/>
      <c r="H20" s="183"/>
      <c r="I20" s="183"/>
      <c r="J20" s="183"/>
      <c r="K20" s="183"/>
      <c r="L20" s="183"/>
      <c r="M20" s="183"/>
      <c r="N20" s="183"/>
      <c r="O20" s="183"/>
      <c r="P20" s="183"/>
      <c r="Q20" s="183"/>
      <c r="R20" s="183"/>
      <c r="S20" s="225"/>
      <c r="T20" s="200"/>
      <c r="U20" s="200"/>
    </row>
    <row r="21" spans="1:21" ht="18" customHeight="1">
      <c r="A21" s="98"/>
      <c r="B21" s="236"/>
      <c r="C21" s="240" t="s">
        <v>6</v>
      </c>
      <c r="D21" s="240"/>
      <c r="E21" s="240"/>
      <c r="F21" s="243"/>
      <c r="G21" s="245">
        <f t="shared" ref="G21:R21" si="1">IF(G20="",G19,ROUND(G19*6/7,2))</f>
        <v>0</v>
      </c>
      <c r="H21" s="245">
        <f t="shared" si="1"/>
        <v>0</v>
      </c>
      <c r="I21" s="246">
        <f t="shared" si="1"/>
        <v>0</v>
      </c>
      <c r="J21" s="246">
        <f t="shared" si="1"/>
        <v>0</v>
      </c>
      <c r="K21" s="246">
        <f t="shared" si="1"/>
        <v>0</v>
      </c>
      <c r="L21" s="246">
        <f t="shared" si="1"/>
        <v>0</v>
      </c>
      <c r="M21" s="246">
        <f t="shared" si="1"/>
        <v>0</v>
      </c>
      <c r="N21" s="246">
        <f t="shared" si="1"/>
        <v>0</v>
      </c>
      <c r="O21" s="246">
        <f t="shared" si="1"/>
        <v>0</v>
      </c>
      <c r="P21" s="182">
        <f t="shared" si="1"/>
        <v>0</v>
      </c>
      <c r="Q21" s="182">
        <f t="shared" si="1"/>
        <v>0</v>
      </c>
      <c r="R21" s="182">
        <f t="shared" si="1"/>
        <v>0</v>
      </c>
      <c r="S21" s="250">
        <f>SUM(G21:Q21)</f>
        <v>0</v>
      </c>
      <c r="T21" s="231" t="s">
        <v>87</v>
      </c>
      <c r="U21" s="232"/>
    </row>
    <row r="22" spans="1:21" ht="45" customHeight="1">
      <c r="A22" s="98"/>
      <c r="B22" s="237" t="s">
        <v>119</v>
      </c>
      <c r="C22" s="241"/>
      <c r="D22" s="241"/>
      <c r="E22" s="241"/>
      <c r="F22" s="241"/>
      <c r="G22" s="241"/>
      <c r="H22" s="241"/>
      <c r="I22" s="241"/>
      <c r="J22" s="241"/>
      <c r="K22" s="241"/>
      <c r="L22" s="241"/>
      <c r="M22" s="241"/>
      <c r="N22" s="241"/>
      <c r="O22" s="247"/>
      <c r="P22" s="212" t="s">
        <v>28</v>
      </c>
      <c r="Q22" s="212"/>
      <c r="R22" s="219"/>
      <c r="S22" s="227">
        <f>COUNTIF(G21:Q21,"&gt;0")</f>
        <v>0</v>
      </c>
      <c r="T22" s="232" t="s">
        <v>71</v>
      </c>
      <c r="U22" s="232"/>
    </row>
    <row r="23" spans="1:21" ht="45" customHeight="1">
      <c r="A23" s="98"/>
      <c r="B23" s="238"/>
      <c r="C23" s="120"/>
      <c r="D23" s="120"/>
      <c r="E23" s="120"/>
      <c r="F23" s="120"/>
      <c r="G23" s="120"/>
      <c r="H23" s="120"/>
      <c r="I23" s="120"/>
      <c r="J23" s="120"/>
      <c r="K23" s="120"/>
      <c r="L23" s="120"/>
      <c r="M23" s="120"/>
      <c r="N23" s="120"/>
      <c r="O23" s="248"/>
      <c r="P23" s="213" t="s">
        <v>117</v>
      </c>
      <c r="Q23" s="213"/>
      <c r="R23" s="220"/>
      <c r="S23" s="228" t="str">
        <f>IF(S22&lt;1,"",S21/S22)</f>
        <v/>
      </c>
      <c r="T23" s="233" t="s">
        <v>86</v>
      </c>
      <c r="U23" s="233"/>
    </row>
    <row r="24" spans="1:21" ht="126.75" customHeight="1">
      <c r="A24" s="98"/>
      <c r="B24" s="239"/>
      <c r="C24" s="242"/>
      <c r="D24" s="242"/>
      <c r="E24" s="242"/>
      <c r="F24" s="242"/>
      <c r="G24" s="242"/>
      <c r="H24" s="242"/>
      <c r="I24" s="242"/>
      <c r="J24" s="242"/>
      <c r="K24" s="242"/>
      <c r="L24" s="242"/>
      <c r="M24" s="242"/>
      <c r="N24" s="242"/>
      <c r="O24" s="249"/>
      <c r="P24" s="214" t="s">
        <v>85</v>
      </c>
      <c r="Q24" s="217"/>
      <c r="R24" s="217"/>
      <c r="S24" s="217"/>
      <c r="T24" s="200"/>
      <c r="U24" s="200"/>
    </row>
    <row r="25" spans="1:21">
      <c r="A25" s="98"/>
      <c r="B25" s="117"/>
      <c r="C25" s="117"/>
      <c r="D25" s="117"/>
      <c r="E25" s="117"/>
      <c r="F25" s="117"/>
      <c r="G25" s="117"/>
      <c r="H25" s="117"/>
      <c r="I25" s="117"/>
      <c r="J25" s="117"/>
      <c r="K25" s="117"/>
      <c r="L25" s="117"/>
      <c r="M25" s="117"/>
      <c r="N25" s="117"/>
      <c r="O25" s="97"/>
      <c r="P25" s="97"/>
      <c r="Q25" s="97"/>
      <c r="R25" s="97"/>
      <c r="S25" s="97"/>
    </row>
    <row r="26" spans="1:21" ht="14.25">
      <c r="A26" s="98"/>
      <c r="B26" s="103" t="s">
        <v>92</v>
      </c>
      <c r="C26" s="117"/>
      <c r="D26" s="117"/>
      <c r="E26" s="117"/>
      <c r="F26" s="117"/>
      <c r="G26" s="117"/>
      <c r="H26" s="117"/>
      <c r="I26" s="117"/>
      <c r="J26" s="117"/>
      <c r="K26" s="117"/>
      <c r="L26" s="117"/>
      <c r="M26" s="117"/>
      <c r="N26" s="117"/>
      <c r="O26" s="97"/>
      <c r="P26" s="97"/>
      <c r="Q26" s="97"/>
      <c r="R26" s="97"/>
      <c r="S26" s="97"/>
    </row>
    <row r="27" spans="1:21" ht="6" customHeight="1">
      <c r="A27" s="98"/>
      <c r="B27" s="117"/>
      <c r="C27" s="117"/>
      <c r="D27" s="117"/>
      <c r="E27" s="117"/>
      <c r="F27" s="117"/>
      <c r="G27" s="117"/>
      <c r="H27" s="117"/>
      <c r="I27" s="117"/>
      <c r="J27" s="117"/>
      <c r="K27" s="117"/>
      <c r="L27" s="117"/>
      <c r="M27" s="117"/>
      <c r="N27" s="117"/>
      <c r="O27" s="97"/>
      <c r="P27" s="97"/>
      <c r="Q27" s="97"/>
      <c r="R27" s="97"/>
      <c r="S27" s="97"/>
    </row>
    <row r="28" spans="1:21" ht="13.5" customHeight="1">
      <c r="A28" s="98"/>
      <c r="B28" s="118" t="s">
        <v>121</v>
      </c>
      <c r="C28" s="138"/>
      <c r="D28" s="117"/>
      <c r="E28" s="117"/>
      <c r="F28" s="117"/>
      <c r="G28" s="184" t="s">
        <v>122</v>
      </c>
      <c r="H28" s="193"/>
      <c r="I28" s="117"/>
      <c r="J28" s="195" t="s">
        <v>124</v>
      </c>
      <c r="K28" s="198"/>
      <c r="M28" s="117"/>
      <c r="N28" s="117"/>
      <c r="O28" s="97"/>
      <c r="P28" s="97"/>
      <c r="Q28" s="97"/>
      <c r="R28" s="97"/>
      <c r="S28" s="97"/>
    </row>
    <row r="29" spans="1:21" ht="27.75" customHeight="1">
      <c r="A29" s="98"/>
      <c r="B29" s="119"/>
      <c r="C29" s="139"/>
      <c r="D29" s="151" t="s">
        <v>90</v>
      </c>
      <c r="E29" s="162">
        <v>0.9</v>
      </c>
      <c r="F29" s="151" t="s">
        <v>90</v>
      </c>
      <c r="G29" s="119"/>
      <c r="H29" s="139"/>
      <c r="I29" s="151" t="s">
        <v>91</v>
      </c>
      <c r="J29" s="196">
        <f>B29*E29*G29</f>
        <v>0</v>
      </c>
      <c r="K29" s="199"/>
      <c r="M29" s="117"/>
      <c r="N29" s="117"/>
      <c r="O29" s="97"/>
      <c r="P29" s="97"/>
      <c r="Q29" s="97"/>
      <c r="R29" s="97"/>
      <c r="S29" s="97"/>
    </row>
    <row r="30" spans="1:21" ht="71.25" customHeight="1">
      <c r="A30" s="98"/>
      <c r="B30" s="120" t="s">
        <v>125</v>
      </c>
      <c r="C30" s="120"/>
      <c r="D30" s="120"/>
      <c r="E30" s="120"/>
      <c r="F30" s="120"/>
      <c r="G30" s="120"/>
      <c r="H30" s="120"/>
      <c r="I30" s="120"/>
      <c r="J30" s="120"/>
      <c r="K30" s="120"/>
      <c r="L30" s="120"/>
      <c r="M30" s="120"/>
      <c r="N30" s="120"/>
      <c r="O30" s="120"/>
      <c r="P30" s="120"/>
      <c r="Q30" s="120"/>
      <c r="R30" s="120"/>
      <c r="S30" s="120"/>
    </row>
    <row r="31" spans="1:21">
      <c r="A31" s="98"/>
      <c r="B31" s="117"/>
      <c r="C31" s="117"/>
      <c r="D31" s="117"/>
      <c r="E31" s="117"/>
      <c r="F31" s="117"/>
      <c r="G31" s="117"/>
      <c r="H31" s="117"/>
      <c r="I31" s="117"/>
      <c r="J31" s="117"/>
      <c r="K31" s="117"/>
      <c r="L31" s="117"/>
      <c r="M31" s="117"/>
      <c r="N31" s="117"/>
      <c r="O31" s="97"/>
      <c r="P31" s="97"/>
      <c r="Q31" s="97"/>
      <c r="R31" s="97"/>
      <c r="S31" s="97"/>
    </row>
    <row r="32" spans="1:21">
      <c r="A32" s="98"/>
      <c r="B32" s="117"/>
      <c r="C32" s="117"/>
      <c r="D32" s="117"/>
      <c r="E32" s="117"/>
      <c r="F32" s="117"/>
      <c r="G32" s="117"/>
      <c r="H32" s="117"/>
      <c r="I32" s="117"/>
      <c r="J32" s="117"/>
      <c r="K32" s="117"/>
      <c r="L32" s="117"/>
      <c r="M32" s="117"/>
      <c r="N32" s="117"/>
      <c r="O32" s="97"/>
      <c r="P32" s="97"/>
      <c r="Q32" s="97"/>
      <c r="R32" s="97"/>
      <c r="S32" s="97"/>
    </row>
    <row r="33" spans="2:19">
      <c r="B33" s="121"/>
      <c r="C33" s="121"/>
      <c r="D33" s="121"/>
      <c r="E33" s="121"/>
      <c r="F33" s="121"/>
      <c r="G33" s="121"/>
      <c r="H33" s="121"/>
      <c r="I33" s="121"/>
      <c r="J33" s="121"/>
      <c r="K33" s="121"/>
      <c r="L33" s="121"/>
      <c r="M33" s="121"/>
      <c r="N33" s="121"/>
      <c r="O33" s="121"/>
      <c r="P33" s="121"/>
      <c r="Q33" s="121"/>
      <c r="R33" s="121"/>
      <c r="S33" s="121"/>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申請様式</vt:lpstr>
      <vt:lpstr>利用延人員数計算シート（通所介護）</vt:lpstr>
      <vt:lpstr>利用延人員数計算シート（通所リハビリ）</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伊藤　裕介</cp:lastModifiedBy>
  <dcterms:created xsi:type="dcterms:W3CDTF">2021-03-18T10:31:56Z</dcterms:created>
  <dcterms:modified xsi:type="dcterms:W3CDTF">2021-03-18T10:31:56Z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2021-03-18T10:31:56Z</vt:filetime>
  </property>
</Properties>
</file>