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1.7.2\disk1\温対g2026\03 調整・省エネルギーチーム\A-6-2 条例計画書制度\02　提出依頼\"/>
    </mc:Choice>
  </mc:AlternateContent>
  <xr:revisionPtr revIDLastSave="0" documentId="13_ncr:1_{8095E0F5-A561-4486-A676-4B06041B43F7}" xr6:coauthVersionLast="47" xr6:coauthVersionMax="47" xr10:uidLastSave="{00000000-0000-0000-0000-000000000000}"/>
  <bookViews>
    <workbookView xWindow="-120" yWindow="-120" windowWidth="29040" windowHeight="15720" activeTab="1" xr2:uid="{8085350F-A6AA-46DF-87A5-6528A502B550}"/>
  </bookViews>
  <sheets>
    <sheet name="(別紙1) 事業活動に伴う原油換算エネルギー使用量算定表" sheetId="4" r:id="rId1"/>
    <sheet name="(別紙2) 温室効果ガス排出量算定表" sheetId="1" r:id="rId2"/>
    <sheet name="(参考１)単位あたりの発熱量・排出係数" sheetId="6" r:id="rId3"/>
    <sheet name="（参考２）日本標準産業分類" sheetId="7" r:id="rId4"/>
  </sheets>
  <definedNames>
    <definedName name="_xlnm._FilterDatabase" localSheetId="2" hidden="1">'(参考１)単位あたりの発熱量・排出係数'!$B$4:$I$70</definedName>
    <definedName name="_xlnm._FilterDatabase" localSheetId="0" hidden="1">'(別紙1) 事業活動に伴う原油換算エネルギー使用量算定表'!$B$8:$K$84</definedName>
    <definedName name="Excel_BuiltIn_Print_Area">#REF!</definedName>
    <definedName name="Excel_BuiltIn_Print_Area_2">#REF!</definedName>
    <definedName name="Excel_BuiltIn_Print_Area_3">#REF!</definedName>
    <definedName name="Excel_BuiltIn_Print_Area1">#REF!</definedName>
    <definedName name="_xlnm.Print_Area" localSheetId="2">'(参考１)単位あたりの発熱量・排出係数'!$A$1:$L$71</definedName>
    <definedName name="_xlnm.Print_Area" localSheetId="0">'(別紙1) 事業活動に伴う原油換算エネルギー使用量算定表'!$A$1:$M$85</definedName>
    <definedName name="_xlnm.Print_Area" localSheetId="1">'(別紙2) 温室効果ガス排出量算定表'!$A$1:$P$84</definedName>
    <definedName name="_xlnm.Print_Titles" localSheetId="3">'（参考２）日本標準産業分類'!$1:$4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G73" i="1"/>
  <c r="N73" i="1" s="1"/>
  <c r="P73" i="1" s="1"/>
  <c r="G72" i="1"/>
  <c r="N72" i="1" s="1"/>
  <c r="P72" i="1" s="1"/>
  <c r="G71" i="1"/>
  <c r="N71" i="1" s="1"/>
  <c r="P71" i="1" s="1"/>
  <c r="G70" i="1"/>
  <c r="N70" i="1" s="1"/>
  <c r="P70" i="1" s="1"/>
  <c r="P76" i="1" s="1"/>
  <c r="J66" i="4"/>
  <c r="J67" i="4"/>
  <c r="I66" i="4" s="1"/>
  <c r="I57" i="1"/>
  <c r="M57" i="1" s="1"/>
  <c r="I56" i="1"/>
  <c r="M56" i="1" s="1"/>
  <c r="G51" i="1"/>
  <c r="G52" i="1"/>
  <c r="J52" i="1" s="1"/>
  <c r="G53" i="1"/>
  <c r="G54" i="1"/>
  <c r="G55" i="1"/>
  <c r="J55" i="1" s="1"/>
  <c r="G56" i="1"/>
  <c r="J56" i="1" s="1"/>
  <c r="N75" i="1"/>
  <c r="P75" i="1"/>
  <c r="J73" i="4"/>
  <c r="J76" i="4" s="1"/>
  <c r="I76" i="4" s="1"/>
  <c r="J74" i="4"/>
  <c r="I74" i="4" s="1"/>
  <c r="J69" i="4"/>
  <c r="I69" i="4" s="1"/>
  <c r="J70" i="4"/>
  <c r="I70" i="4" s="1"/>
  <c r="J71" i="4"/>
  <c r="I71" i="4" s="1"/>
  <c r="J68" i="4"/>
  <c r="I68" i="4" s="1"/>
  <c r="J65" i="4"/>
  <c r="I65" i="4" s="1"/>
  <c r="J64" i="4"/>
  <c r="I64" i="4"/>
  <c r="H70" i="1"/>
  <c r="H73" i="1" s="1"/>
  <c r="L73" i="1" s="1"/>
  <c r="H75" i="1"/>
  <c r="L75" i="1" s="1"/>
  <c r="H71" i="1"/>
  <c r="L71" i="1" s="1"/>
  <c r="H66" i="1"/>
  <c r="L66" i="1" s="1"/>
  <c r="H67" i="1"/>
  <c r="L67" i="1"/>
  <c r="H68" i="1"/>
  <c r="L68" i="1"/>
  <c r="H65" i="1"/>
  <c r="L65" i="1" s="1"/>
  <c r="H59" i="1"/>
  <c r="L59" i="1" s="1"/>
  <c r="H60" i="1"/>
  <c r="L60" i="1" s="1"/>
  <c r="H61" i="1"/>
  <c r="L61" i="1" s="1"/>
  <c r="H62" i="1"/>
  <c r="L62" i="1"/>
  <c r="H63" i="1"/>
  <c r="L63" i="1"/>
  <c r="H58" i="1"/>
  <c r="L58" i="1" s="1"/>
  <c r="H46" i="1"/>
  <c r="L46" i="1" s="1"/>
  <c r="H47" i="1"/>
  <c r="L47" i="1" s="1"/>
  <c r="H48" i="1"/>
  <c r="L48" i="1" s="1"/>
  <c r="H49" i="1"/>
  <c r="L49" i="1"/>
  <c r="H50" i="1"/>
  <c r="L50" i="1"/>
  <c r="H51" i="1"/>
  <c r="L51" i="1" s="1"/>
  <c r="H52" i="1"/>
  <c r="L52" i="1" s="1"/>
  <c r="H53" i="1"/>
  <c r="L53" i="1" s="1"/>
  <c r="H54" i="1"/>
  <c r="L54" i="1" s="1"/>
  <c r="H55" i="1"/>
  <c r="L55" i="1"/>
  <c r="H56" i="1"/>
  <c r="L56" i="1"/>
  <c r="H39" i="1"/>
  <c r="L39" i="1" s="1"/>
  <c r="H40" i="1"/>
  <c r="L40" i="1" s="1"/>
  <c r="H41" i="1"/>
  <c r="L41" i="1" s="1"/>
  <c r="H42" i="1"/>
  <c r="L42" i="1" s="1"/>
  <c r="H43" i="1"/>
  <c r="L43" i="1"/>
  <c r="H44" i="1"/>
  <c r="L44" i="1"/>
  <c r="H45" i="1"/>
  <c r="L45" i="1" s="1"/>
  <c r="H38" i="1"/>
  <c r="L38" i="1" s="1"/>
  <c r="H37" i="1"/>
  <c r="L37" i="1" s="1"/>
  <c r="H36" i="1"/>
  <c r="L36" i="1" s="1"/>
  <c r="H35" i="1"/>
  <c r="L35" i="1"/>
  <c r="H34" i="1"/>
  <c r="L34" i="1"/>
  <c r="H33" i="1"/>
  <c r="L33" i="1" s="1"/>
  <c r="H32" i="1"/>
  <c r="L32" i="1" s="1"/>
  <c r="H31" i="1"/>
  <c r="L31" i="1" s="1"/>
  <c r="H30" i="1"/>
  <c r="L30" i="1" s="1"/>
  <c r="H29" i="1"/>
  <c r="L29" i="1"/>
  <c r="H28" i="1"/>
  <c r="L28" i="1"/>
  <c r="H27" i="1"/>
  <c r="L27" i="1" s="1"/>
  <c r="H26" i="1"/>
  <c r="L26" i="1" s="1"/>
  <c r="H25" i="1"/>
  <c r="L25" i="1" s="1"/>
  <c r="H24" i="1"/>
  <c r="L24" i="1" s="1"/>
  <c r="H23" i="1"/>
  <c r="L23" i="1"/>
  <c r="G74" i="1"/>
  <c r="N74" i="1"/>
  <c r="P74" i="1"/>
  <c r="O52" i="1"/>
  <c r="O53" i="1"/>
  <c r="O51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23" i="1"/>
  <c r="J79" i="4"/>
  <c r="I79" i="4"/>
  <c r="J80" i="4"/>
  <c r="I80" i="4" s="1"/>
  <c r="J81" i="4"/>
  <c r="I81" i="4"/>
  <c r="J78" i="4"/>
  <c r="I78" i="4"/>
  <c r="K73" i="4"/>
  <c r="K76" i="4" s="1"/>
  <c r="K81" i="4"/>
  <c r="K65" i="4"/>
  <c r="K66" i="4"/>
  <c r="K67" i="4"/>
  <c r="K68" i="4"/>
  <c r="K69" i="4"/>
  <c r="K70" i="4"/>
  <c r="K71" i="4"/>
  <c r="K64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45" i="4"/>
  <c r="K38" i="4"/>
  <c r="K39" i="4"/>
  <c r="K40" i="4"/>
  <c r="K41" i="4"/>
  <c r="K42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J47" i="4"/>
  <c r="I47" i="4"/>
  <c r="J48" i="4"/>
  <c r="I48" i="4"/>
  <c r="J49" i="4"/>
  <c r="I49" i="4" s="1"/>
  <c r="J50" i="4"/>
  <c r="I50" i="4"/>
  <c r="J51" i="4"/>
  <c r="I51" i="4"/>
  <c r="J52" i="4"/>
  <c r="I52" i="4"/>
  <c r="J53" i="4"/>
  <c r="I53" i="4"/>
  <c r="J54" i="4"/>
  <c r="J55" i="4"/>
  <c r="I55" i="4"/>
  <c r="J56" i="4"/>
  <c r="I56" i="4"/>
  <c r="J57" i="4"/>
  <c r="I57" i="4" s="1"/>
  <c r="J58" i="4"/>
  <c r="I58" i="4"/>
  <c r="J59" i="4"/>
  <c r="I59" i="4" s="1"/>
  <c r="J60" i="4"/>
  <c r="I60" i="4" s="1"/>
  <c r="J61" i="4"/>
  <c r="I61" i="4"/>
  <c r="J46" i="4"/>
  <c r="I46" i="4"/>
  <c r="J45" i="4"/>
  <c r="I45" i="4" s="1"/>
  <c r="J42" i="4"/>
  <c r="I42" i="4" s="1"/>
  <c r="I55" i="1"/>
  <c r="M55" i="1" s="1"/>
  <c r="J40" i="4"/>
  <c r="I53" i="1" s="1"/>
  <c r="J41" i="4"/>
  <c r="I41" i="4" s="1"/>
  <c r="J38" i="4"/>
  <c r="I38" i="4" s="1"/>
  <c r="I51" i="1"/>
  <c r="J51" i="1" s="1"/>
  <c r="N51" i="1" s="1"/>
  <c r="P51" i="1" s="1"/>
  <c r="M51" i="1"/>
  <c r="J39" i="4"/>
  <c r="J37" i="4"/>
  <c r="I50" i="1" s="1"/>
  <c r="I37" i="4"/>
  <c r="J11" i="4"/>
  <c r="I11" i="4" s="1"/>
  <c r="J12" i="4"/>
  <c r="I12" i="4"/>
  <c r="I25" i="1"/>
  <c r="J13" i="4"/>
  <c r="I26" i="1"/>
  <c r="M26" i="1"/>
  <c r="I13" i="4"/>
  <c r="J14" i="4"/>
  <c r="I14" i="4" s="1"/>
  <c r="I27" i="1"/>
  <c r="M27" i="1"/>
  <c r="J15" i="4"/>
  <c r="I28" i="1" s="1"/>
  <c r="I15" i="4"/>
  <c r="J16" i="4"/>
  <c r="I29" i="1"/>
  <c r="M29" i="1"/>
  <c r="I16" i="4"/>
  <c r="J17" i="4"/>
  <c r="I30" i="1"/>
  <c r="M30" i="1" s="1"/>
  <c r="I17" i="4"/>
  <c r="J18" i="4"/>
  <c r="I18" i="4" s="1"/>
  <c r="I31" i="1"/>
  <c r="M31" i="1" s="1"/>
  <c r="J19" i="4"/>
  <c r="I19" i="4"/>
  <c r="J20" i="4"/>
  <c r="I33" i="1"/>
  <c r="M33" i="1"/>
  <c r="I20" i="4"/>
  <c r="J21" i="4"/>
  <c r="I21" i="4" s="1"/>
  <c r="I34" i="1"/>
  <c r="J34" i="1" s="1"/>
  <c r="N34" i="1" s="1"/>
  <c r="P34" i="1" s="1"/>
  <c r="M34" i="1"/>
  <c r="J22" i="4"/>
  <c r="I35" i="1" s="1"/>
  <c r="M35" i="1" s="1"/>
  <c r="J23" i="4"/>
  <c r="I36" i="1" s="1"/>
  <c r="J24" i="4"/>
  <c r="I37" i="1"/>
  <c r="M37" i="1"/>
  <c r="J25" i="4"/>
  <c r="I38" i="1"/>
  <c r="J38" i="1" s="1"/>
  <c r="N38" i="1" s="1"/>
  <c r="P38" i="1" s="1"/>
  <c r="M38" i="1"/>
  <c r="J26" i="4"/>
  <c r="I39" i="1" s="1"/>
  <c r="J27" i="4"/>
  <c r="I40" i="1" s="1"/>
  <c r="I27" i="4"/>
  <c r="J28" i="4"/>
  <c r="I28" i="4" s="1"/>
  <c r="J29" i="4"/>
  <c r="I42" i="1" s="1"/>
  <c r="I29" i="4"/>
  <c r="J30" i="4"/>
  <c r="I30" i="4" s="1"/>
  <c r="J31" i="4"/>
  <c r="I31" i="4"/>
  <c r="I44" i="1"/>
  <c r="M44" i="1" s="1"/>
  <c r="J32" i="4"/>
  <c r="I45" i="1" s="1"/>
  <c r="M45" i="1" s="1"/>
  <c r="I32" i="4"/>
  <c r="J33" i="4"/>
  <c r="I46" i="1"/>
  <c r="M46" i="1"/>
  <c r="J34" i="4"/>
  <c r="I47" i="1" s="1"/>
  <c r="M47" i="1" s="1"/>
  <c r="J35" i="4"/>
  <c r="I48" i="1"/>
  <c r="M48" i="1" s="1"/>
  <c r="I35" i="4"/>
  <c r="J36" i="4"/>
  <c r="I36" i="4" s="1"/>
  <c r="I49" i="1"/>
  <c r="J49" i="1" s="1"/>
  <c r="N49" i="1" s="1"/>
  <c r="P49" i="1" s="1"/>
  <c r="M49" i="1"/>
  <c r="J10" i="4"/>
  <c r="I23" i="1" s="1"/>
  <c r="E21" i="1"/>
  <c r="G23" i="1"/>
  <c r="G24" i="1"/>
  <c r="G25" i="1"/>
  <c r="J25" i="1"/>
  <c r="N25" i="1" s="1"/>
  <c r="P25" i="1" s="1"/>
  <c r="G26" i="1"/>
  <c r="J26" i="1" s="1"/>
  <c r="N26" i="1" s="1"/>
  <c r="P26" i="1" s="1"/>
  <c r="G27" i="1"/>
  <c r="J27" i="1" s="1"/>
  <c r="N27" i="1" s="1"/>
  <c r="P27" i="1" s="1"/>
  <c r="G28" i="1"/>
  <c r="G29" i="1"/>
  <c r="J29" i="1"/>
  <c r="N29" i="1"/>
  <c r="P29" i="1" s="1"/>
  <c r="G30" i="1"/>
  <c r="G31" i="1"/>
  <c r="G32" i="1"/>
  <c r="G33" i="1"/>
  <c r="G34" i="1"/>
  <c r="G35" i="1"/>
  <c r="G36" i="1"/>
  <c r="G37" i="1"/>
  <c r="J37" i="1"/>
  <c r="N37" i="1"/>
  <c r="P37" i="1"/>
  <c r="G38" i="1"/>
  <c r="G39" i="1"/>
  <c r="G40" i="1"/>
  <c r="G41" i="1"/>
  <c r="G42" i="1"/>
  <c r="G43" i="1"/>
  <c r="G44" i="1"/>
  <c r="J44" i="1" s="1"/>
  <c r="N44" i="1" s="1"/>
  <c r="P44" i="1" s="1"/>
  <c r="G45" i="1"/>
  <c r="G46" i="1"/>
  <c r="J46" i="1" s="1"/>
  <c r="N46" i="1" s="1"/>
  <c r="P46" i="1" s="1"/>
  <c r="G47" i="1"/>
  <c r="J47" i="1" s="1"/>
  <c r="N47" i="1" s="1"/>
  <c r="P47" i="1" s="1"/>
  <c r="G48" i="1"/>
  <c r="G49" i="1"/>
  <c r="G50" i="1"/>
  <c r="E57" i="1"/>
  <c r="G57" i="1"/>
  <c r="J57" i="1"/>
  <c r="N57" i="1" s="1"/>
  <c r="P57" i="1" s="1"/>
  <c r="H57" i="1"/>
  <c r="L57" i="1"/>
  <c r="C58" i="1"/>
  <c r="G58" i="1"/>
  <c r="J58" i="1"/>
  <c r="N58" i="1" s="1"/>
  <c r="P58" i="1" s="1"/>
  <c r="M58" i="1"/>
  <c r="C59" i="1"/>
  <c r="G59" i="1"/>
  <c r="J59" i="1" s="1"/>
  <c r="N59" i="1" s="1"/>
  <c r="P59" i="1" s="1"/>
  <c r="M59" i="1"/>
  <c r="C60" i="1"/>
  <c r="G60" i="1"/>
  <c r="J60" i="1" s="1"/>
  <c r="N60" i="1" s="1"/>
  <c r="P60" i="1" s="1"/>
  <c r="M60" i="1"/>
  <c r="C61" i="1"/>
  <c r="G61" i="1"/>
  <c r="J61" i="1" s="1"/>
  <c r="N61" i="1" s="1"/>
  <c r="P61" i="1" s="1"/>
  <c r="M61" i="1"/>
  <c r="C62" i="1"/>
  <c r="G62" i="1"/>
  <c r="J62" i="1" s="1"/>
  <c r="N62" i="1" s="1"/>
  <c r="P62" i="1" s="1"/>
  <c r="M62" i="1"/>
  <c r="C63" i="1"/>
  <c r="G63" i="1"/>
  <c r="J63" i="1"/>
  <c r="N63" i="1" s="1"/>
  <c r="P63" i="1" s="1"/>
  <c r="M63" i="1"/>
  <c r="G65" i="1"/>
  <c r="N65" i="1"/>
  <c r="P65" i="1"/>
  <c r="G66" i="1"/>
  <c r="N66" i="1" s="1"/>
  <c r="P66" i="1" s="1"/>
  <c r="G67" i="1"/>
  <c r="N67" i="1"/>
  <c r="P67" i="1"/>
  <c r="G68" i="1"/>
  <c r="N68" i="1"/>
  <c r="P68" i="1"/>
  <c r="I54" i="4"/>
  <c r="I33" i="4"/>
  <c r="K74" i="4"/>
  <c r="K78" i="4"/>
  <c r="I32" i="1"/>
  <c r="J32" i="1"/>
  <c r="M32" i="1"/>
  <c r="N32" i="1" s="1"/>
  <c r="P32" i="1" s="1"/>
  <c r="I22" i="4"/>
  <c r="L70" i="1"/>
  <c r="M25" i="1"/>
  <c r="I25" i="4"/>
  <c r="I24" i="4"/>
  <c r="J77" i="4"/>
  <c r="I77" i="4"/>
  <c r="H74" i="1"/>
  <c r="L74" i="1"/>
  <c r="J33" i="1"/>
  <c r="N33" i="1" s="1"/>
  <c r="P33" i="1" s="1"/>
  <c r="J31" i="1"/>
  <c r="J48" i="1"/>
  <c r="I73" i="4"/>
  <c r="J75" i="4"/>
  <c r="I75" i="4" s="1"/>
  <c r="I39" i="4"/>
  <c r="I52" i="1"/>
  <c r="M52" i="1" s="1"/>
  <c r="H72" i="1"/>
  <c r="L72" i="1"/>
  <c r="K79" i="4"/>
  <c r="N52" i="1" l="1"/>
  <c r="P52" i="1" s="1"/>
  <c r="M28" i="1"/>
  <c r="J28" i="1"/>
  <c r="J50" i="1"/>
  <c r="M50" i="1"/>
  <c r="J36" i="1"/>
  <c r="M36" i="1"/>
  <c r="J23" i="1"/>
  <c r="M23" i="1"/>
  <c r="J54" i="1"/>
  <c r="N54" i="1" s="1"/>
  <c r="P54" i="1" s="1"/>
  <c r="J35" i="1"/>
  <c r="N35" i="1" s="1"/>
  <c r="P35" i="1" s="1"/>
  <c r="N48" i="1"/>
  <c r="P48" i="1" s="1"/>
  <c r="N31" i="1"/>
  <c r="P31" i="1" s="1"/>
  <c r="J43" i="1"/>
  <c r="N43" i="1" s="1"/>
  <c r="P43" i="1" s="1"/>
  <c r="J45" i="1"/>
  <c r="N45" i="1" s="1"/>
  <c r="P45" i="1" s="1"/>
  <c r="P69" i="1"/>
  <c r="J40" i="1"/>
  <c r="M40" i="1"/>
  <c r="J53" i="1"/>
  <c r="M53" i="1"/>
  <c r="N56" i="1"/>
  <c r="P56" i="1" s="1"/>
  <c r="I82" i="4"/>
  <c r="J42" i="1"/>
  <c r="M42" i="1"/>
  <c r="J39" i="1"/>
  <c r="M39" i="1"/>
  <c r="N55" i="1"/>
  <c r="P55" i="1" s="1"/>
  <c r="K77" i="4"/>
  <c r="I10" i="4"/>
  <c r="I34" i="4"/>
  <c r="I26" i="4"/>
  <c r="I54" i="1"/>
  <c r="M54" i="1" s="1"/>
  <c r="I67" i="4"/>
  <c r="I72" i="4" s="1"/>
  <c r="K75" i="4"/>
  <c r="I41" i="1"/>
  <c r="I43" i="1"/>
  <c r="M43" i="1" s="1"/>
  <c r="I24" i="1"/>
  <c r="I40" i="4"/>
  <c r="K80" i="4"/>
  <c r="J30" i="1"/>
  <c r="N30" i="1" s="1"/>
  <c r="P30" i="1" s="1"/>
  <c r="I23" i="4"/>
  <c r="N50" i="1" l="1"/>
  <c r="P50" i="1" s="1"/>
  <c r="N23" i="1"/>
  <c r="P23" i="1" s="1"/>
  <c r="N53" i="1"/>
  <c r="P53" i="1" s="1"/>
  <c r="N28" i="1"/>
  <c r="P28" i="1" s="1"/>
  <c r="J41" i="1"/>
  <c r="M41" i="1"/>
  <c r="N42" i="1"/>
  <c r="P42" i="1" s="1"/>
  <c r="I63" i="4"/>
  <c r="I83" i="4" s="1"/>
  <c r="I84" i="4" s="1"/>
  <c r="K84" i="4" s="1"/>
  <c r="N36" i="1"/>
  <c r="P36" i="1" s="1"/>
  <c r="N40" i="1"/>
  <c r="P40" i="1" s="1"/>
  <c r="J24" i="1"/>
  <c r="M24" i="1"/>
  <c r="N39" i="1"/>
  <c r="P39" i="1" s="1"/>
  <c r="N24" i="1" l="1"/>
  <c r="P24" i="1" s="1"/>
  <c r="P64" i="1" s="1"/>
  <c r="P77" i="1" s="1"/>
  <c r="B81" i="1" s="1"/>
  <c r="N82" i="1" s="1"/>
  <c r="N41" i="1"/>
  <c r="P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秀平</author>
    <author/>
  </authors>
  <commentList>
    <comment ref="H9" authorId="0" shapeId="0" xr:uid="{2C243A1B-1CC4-42CD-BB35-0C0D6DD3B199}">
      <text>
        <r>
          <rPr>
            <sz val="9"/>
            <color indexed="81"/>
            <rFont val="MS P ゴシック"/>
            <family val="3"/>
            <charset val="128"/>
          </rPr>
          <t>エネルギーの種類別の使用量を入力してください。</t>
        </r>
      </text>
    </comment>
    <comment ref="I9" authorId="1" shapeId="0" xr:uid="{582003C4-66AB-4C8C-AA84-6AE3DE1AD32A}">
      <text>
        <r>
          <rPr>
            <sz val="9"/>
            <color indexed="8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秀平</author>
    <author/>
  </authors>
  <commentList>
    <comment ref="N21" authorId="0" shapeId="0" xr:uid="{4E8DFB69-FE57-4028-AD05-E24E753A735E}">
      <text>
        <r>
          <rPr>
            <b/>
            <sz val="9"/>
            <color indexed="81"/>
            <rFont val="MS P ゴシック"/>
            <family val="3"/>
            <charset val="128"/>
          </rPr>
          <t>熱については、
Ｅ＝Ａ－Ｃとする。</t>
        </r>
      </text>
    </comment>
    <comment ref="P21" authorId="1" shapeId="0" xr:uid="{7EABAAE6-FD8E-4BB1-B42F-98468279A04B}">
      <text>
        <r>
          <rPr>
            <b/>
            <sz val="9"/>
            <color indexed="8"/>
            <rFont val="ＭＳ Ｐゴシック"/>
            <family val="3"/>
            <charset val="128"/>
          </rPr>
          <t>計算式
　燃料：Ｅ×排出係数×（44÷12）
　熱　：Ｅ×排出係数
　電気：Ｅ×排出係数</t>
        </r>
      </text>
    </comment>
    <comment ref="J22" authorId="0" shapeId="0" xr:uid="{2EB77194-D8D6-4993-B621-98C7F376D05B}">
      <text>
        <r>
          <rPr>
            <b/>
            <sz val="9"/>
            <color indexed="81"/>
            <rFont val="MS P ゴシック"/>
            <family val="3"/>
            <charset val="128"/>
          </rPr>
          <t>計算式
燃料：
数量Ａ✕単位発熱量ａ</t>
        </r>
      </text>
    </comment>
    <comment ref="M22" authorId="1" shapeId="0" xr:uid="{4AC51E59-724C-40DD-B1C0-D5AD906CEDD3}">
      <text>
        <r>
          <rPr>
            <b/>
            <sz val="9"/>
            <color indexed="8"/>
            <rFont val="ＭＳ Ｐゴシック"/>
            <family val="3"/>
            <charset val="128"/>
          </rPr>
          <t>計算式
燃料：
数値C×単位発熱量ａ</t>
        </r>
      </text>
    </comment>
    <comment ref="O50" authorId="0" shapeId="0" xr:uid="{CE933CD3-2A4C-4D05-8FD5-D9ED384D3DF1}">
      <text>
        <r>
          <rPr>
            <sz val="9"/>
            <color indexed="81"/>
            <rFont val="MS P ゴシック"/>
            <family val="3"/>
            <charset val="128"/>
          </rPr>
          <t xml:space="preserve">国から排出係数の公表があった場合は、国の公表値を優先して算定に用いてください。
</t>
        </r>
      </text>
    </comment>
    <comment ref="O56" authorId="0" shapeId="0" xr:uid="{26EE3F07-2A6C-41BF-81B6-6F1D69904E1D}">
      <text>
        <r>
          <rPr>
            <sz val="9"/>
            <color indexed="81"/>
            <rFont val="MS P ゴシック"/>
            <family val="3"/>
            <charset val="128"/>
          </rPr>
          <t>実際の排出係数を記入してください。</t>
        </r>
      </text>
    </comment>
    <comment ref="O57" authorId="0" shapeId="0" xr:uid="{365CCBEC-EB27-4BB0-BC0B-CF3B46C5D697}">
      <text>
        <r>
          <rPr>
            <sz val="9"/>
            <color indexed="81"/>
            <rFont val="MS P ゴシック"/>
            <family val="3"/>
            <charset val="128"/>
          </rPr>
          <t>実際の排出係数を記入してください。</t>
        </r>
      </text>
    </comment>
    <comment ref="N75" authorId="1" shapeId="0" xr:uid="{BB7911FB-574C-4CE9-A33B-38726FF98299}">
      <text>
        <r>
          <rPr>
            <b/>
            <sz val="9"/>
            <color indexed="8"/>
            <rFont val="ＭＳ Ｐゴシック"/>
            <family val="3"/>
            <charset val="128"/>
          </rPr>
          <t>数値C×－１</t>
        </r>
      </text>
    </comment>
    <comment ref="B81" authorId="1" shapeId="0" xr:uid="{1A7502E5-5222-45FA-AA0A-B3C6F8D3A63C}">
      <text>
        <r>
          <rPr>
            <b/>
            <sz val="9"/>
            <color indexed="8"/>
            <rFont val="ＭＳ Ｐゴシック"/>
            <family val="3"/>
            <charset val="128"/>
          </rPr>
          <t>上記の合計④の数値が、自動入力されます。</t>
        </r>
      </text>
    </comment>
  </commentList>
</comments>
</file>

<file path=xl/sharedStrings.xml><?xml version="1.0" encoding="utf-8"?>
<sst xmlns="http://schemas.openxmlformats.org/spreadsheetml/2006/main" count="906" uniqueCount="362">
  <si>
    <t>数値
Ｃ</t>
    <phoneticPr fontId="25"/>
  </si>
  <si>
    <t>Ｂ・Ｃ重油</t>
  </si>
  <si>
    <t>バイオガス</t>
  </si>
  <si>
    <t>原油のうちコンデンセート（ＮＧＬ）</t>
  </si>
  <si>
    <t>バイオエタノール</t>
  </si>
  <si>
    <t>事業活動に伴う原油換算エネルギー使用量算定表</t>
  </si>
  <si>
    <t>廃棄物ガス</t>
    <rPh sb="0" eb="3">
      <t>はいきぶつ</t>
    </rPh>
    <phoneticPr fontId="27" type="Hiragana"/>
  </si>
  <si>
    <t>揮発油（ガソリン）</t>
  </si>
  <si>
    <t>エネルギー使用量</t>
  </si>
  <si>
    <t>千㎥</t>
  </si>
  <si>
    <t>地熱</t>
    <rPh sb="0" eb="2">
      <t>チネツ</t>
    </rPh>
    <phoneticPr fontId="25"/>
  </si>
  <si>
    <t>石油アスファルト</t>
  </si>
  <si>
    <t>エネルギーの種類</t>
  </si>
  <si>
    <t>GＪ/ｔ</t>
  </si>
  <si>
    <t>石炭コークス</t>
  </si>
  <si>
    <t>ｔ</t>
  </si>
  <si>
    <t>木質廃材</t>
    <rPh sb="0" eb="2">
      <t>モクシツ</t>
    </rPh>
    <rPh sb="2" eb="4">
      <t>ハイザイ</t>
    </rPh>
    <phoneticPr fontId="25"/>
  </si>
  <si>
    <t>原料炭</t>
    <rPh sb="0" eb="2">
      <t>ゲンリョウ</t>
    </rPh>
    <rPh sb="2" eb="3">
      <t>スミ</t>
    </rPh>
    <phoneticPr fontId="25"/>
  </si>
  <si>
    <t>ナフサ</t>
  </si>
  <si>
    <t>単位発熱量</t>
  </si>
  <si>
    <t>アンモニア</t>
  </si>
  <si>
    <t>木材</t>
    <rPh sb="0" eb="2">
      <t>もくざい</t>
    </rPh>
    <phoneticPr fontId="27" type="Hiragana"/>
  </si>
  <si>
    <t>GＪ/千㎥</t>
  </si>
  <si>
    <t>単位</t>
  </si>
  <si>
    <t>輸入原料炭</t>
    <rPh sb="0" eb="2">
      <t>ユニュウ</t>
    </rPh>
    <rPh sb="2" eb="4">
      <t>ゲンリョウ</t>
    </rPh>
    <rPh sb="4" eb="5">
      <t>スミ</t>
    </rPh>
    <phoneticPr fontId="25"/>
  </si>
  <si>
    <t>数値
Ａ</t>
  </si>
  <si>
    <t>熱量(GＪ)
（Ｂ＝Ａ×Ｃ）</t>
    <phoneticPr fontId="25"/>
  </si>
  <si>
    <t>廃油</t>
    <rPh sb="0" eb="2">
      <t>はいゆ</t>
    </rPh>
    <phoneticPr fontId="27" type="Hiragana"/>
  </si>
  <si>
    <t>木質廃材</t>
    <rPh sb="0" eb="2">
      <t>もくしつ</t>
    </rPh>
    <rPh sb="2" eb="4">
      <t>はいざい</t>
    </rPh>
    <phoneticPr fontId="27" type="Hiragana"/>
  </si>
  <si>
    <t>その他可燃性天然ガス</t>
  </si>
  <si>
    <t>化石燃料</t>
    <rPh sb="0" eb="2">
      <t>カセキ</t>
    </rPh>
    <rPh sb="2" eb="4">
      <t>ネンリョウ</t>
    </rPh>
    <phoneticPr fontId="25"/>
  </si>
  <si>
    <t>ｋＬ</t>
  </si>
  <si>
    <t>原油（コンデンセートを除く）</t>
  </si>
  <si>
    <t>GＪ/ｋＬ</t>
  </si>
  <si>
    <t>バイオディーゼル</t>
  </si>
  <si>
    <t>可燃性天然ガス</t>
  </si>
  <si>
    <t>その他バイオマス</t>
    <rPh sb="2" eb="3">
      <t>た</t>
    </rPh>
    <phoneticPr fontId="27" type="Hiragana"/>
  </si>
  <si>
    <t>水素</t>
    <rPh sb="0" eb="2">
      <t>すいそ</t>
    </rPh>
    <phoneticPr fontId="27" type="Hiragana"/>
  </si>
  <si>
    <t>廃タイヤ</t>
    <rPh sb="0" eb="1">
      <t>はい</t>
    </rPh>
    <phoneticPr fontId="27" type="Hiragana"/>
  </si>
  <si>
    <t>ジェット燃料油</t>
    <rPh sb="4" eb="7">
      <t>ネンリョウユ</t>
    </rPh>
    <phoneticPr fontId="25"/>
  </si>
  <si>
    <t>RDF</t>
  </si>
  <si>
    <t>灯油</t>
  </si>
  <si>
    <t>RPF</t>
  </si>
  <si>
    <t>軽油</t>
  </si>
  <si>
    <t>Ａ重油</t>
  </si>
  <si>
    <t>廃プラスチック(一般廃棄物)</t>
    <rPh sb="0" eb="1">
      <t>はい</t>
    </rPh>
    <rPh sb="8" eb="10">
      <t>いっぱん</t>
    </rPh>
    <rPh sb="10" eb="13">
      <t>はいきぶつ</t>
    </rPh>
    <phoneticPr fontId="27" type="Hiragana"/>
  </si>
  <si>
    <t>液化天然ガス(ＬＮＧ)</t>
  </si>
  <si>
    <t>廃棄物ガス</t>
    <rPh sb="0" eb="3">
      <t>ハイキブツ</t>
    </rPh>
    <phoneticPr fontId="25"/>
  </si>
  <si>
    <t>石油コークス</t>
  </si>
  <si>
    <t>廃プラスチック(産業廃棄物)</t>
    <rPh sb="0" eb="1">
      <t>はい</t>
    </rPh>
    <rPh sb="8" eb="10">
      <t>さんぎょう</t>
    </rPh>
    <rPh sb="10" eb="13">
      <t>はいきぶつ</t>
    </rPh>
    <phoneticPr fontId="27" type="Hiragana"/>
  </si>
  <si>
    <t>輸入無煙炭</t>
    <rPh sb="0" eb="2">
      <t>ユニュウ</t>
    </rPh>
    <rPh sb="2" eb="4">
      <t>ムエン</t>
    </rPh>
    <rPh sb="4" eb="5">
      <t>スミ</t>
    </rPh>
    <phoneticPr fontId="25"/>
  </si>
  <si>
    <t>小　　計　②</t>
  </si>
  <si>
    <t>石油ガス</t>
  </si>
  <si>
    <t>液化石油ガス(ＬＰＧ)</t>
  </si>
  <si>
    <t>国産一般炭</t>
    <rPh sb="0" eb="2">
      <t>コクサン</t>
    </rPh>
    <rPh sb="2" eb="4">
      <t>イッパン</t>
    </rPh>
    <rPh sb="4" eb="5">
      <t>スミ</t>
    </rPh>
    <phoneticPr fontId="25"/>
  </si>
  <si>
    <t>混合廃材</t>
    <rPh sb="0" eb="2">
      <t>こんごう</t>
    </rPh>
    <rPh sb="2" eb="4">
      <t>はいざい</t>
    </rPh>
    <phoneticPr fontId="27" type="Hiragana"/>
  </si>
  <si>
    <t>石油系炭化水素ガス</t>
  </si>
  <si>
    <t>吹込用原料炭</t>
    <rPh sb="0" eb="2">
      <t>フキコミ</t>
    </rPh>
    <rPh sb="2" eb="3">
      <t>ヨウ</t>
    </rPh>
    <rPh sb="3" eb="5">
      <t>ゲンリョウ</t>
    </rPh>
    <rPh sb="5" eb="6">
      <t>スミ</t>
    </rPh>
    <phoneticPr fontId="25"/>
  </si>
  <si>
    <t>コークス用原料炭</t>
    <rPh sb="4" eb="5">
      <t>ヨウ</t>
    </rPh>
    <rPh sb="5" eb="7">
      <t>ゲンリョウ</t>
    </rPh>
    <rPh sb="7" eb="8">
      <t>スミ</t>
    </rPh>
    <phoneticPr fontId="25"/>
  </si>
  <si>
    <t>石炭</t>
    <rPh sb="0" eb="2">
      <t>セキタン</t>
    </rPh>
    <phoneticPr fontId="25"/>
  </si>
  <si>
    <t>コークス炉ガス</t>
  </si>
  <si>
    <t>一般炭</t>
    <rPh sb="0" eb="2">
      <t>イッパン</t>
    </rPh>
    <rPh sb="2" eb="3">
      <t>スミ</t>
    </rPh>
    <phoneticPr fontId="25"/>
  </si>
  <si>
    <t>輸入一般炭</t>
    <rPh sb="0" eb="2">
      <t>ユニュウ</t>
    </rPh>
    <rPh sb="2" eb="4">
      <t>イッパン</t>
    </rPh>
    <rPh sb="4" eb="5">
      <t>スミ</t>
    </rPh>
    <phoneticPr fontId="25"/>
  </si>
  <si>
    <t>コールタール</t>
  </si>
  <si>
    <t>高炉ガス</t>
  </si>
  <si>
    <t>転炉ガス</t>
  </si>
  <si>
    <t>発電用高炉ガス</t>
    <rPh sb="0" eb="2">
      <t>ハツデン</t>
    </rPh>
    <rPh sb="2" eb="3">
      <t>ヨウ</t>
    </rPh>
    <rPh sb="3" eb="5">
      <t>コウロ</t>
    </rPh>
    <phoneticPr fontId="25"/>
  </si>
  <si>
    <t>都市ガス</t>
  </si>
  <si>
    <t>非化石燃料</t>
    <rPh sb="0" eb="3">
      <t>ヒカセキ</t>
    </rPh>
    <rPh sb="3" eb="5">
      <t>ネンリョウ</t>
    </rPh>
    <phoneticPr fontId="25"/>
  </si>
  <si>
    <t>黒液</t>
  </si>
  <si>
    <t>木材</t>
    <rPh sb="0" eb="2">
      <t>モクザイ</t>
    </rPh>
    <phoneticPr fontId="25"/>
  </si>
  <si>
    <t>炭素排出係数</t>
    <rPh sb="0" eb="2">
      <t>タンソ</t>
    </rPh>
    <rPh sb="2" eb="4">
      <t>ハイシュツ</t>
    </rPh>
    <rPh sb="4" eb="6">
      <t>ケイスウ</t>
    </rPh>
    <phoneticPr fontId="25"/>
  </si>
  <si>
    <t>その他バイオマス</t>
    <rPh sb="2" eb="3">
      <t>タ</t>
    </rPh>
    <phoneticPr fontId="25"/>
  </si>
  <si>
    <t>廃タイヤ</t>
  </si>
  <si>
    <t>廃プラスチック(一般廃棄物)</t>
  </si>
  <si>
    <t>廃プラスチック(産業廃棄物)</t>
  </si>
  <si>
    <t>廃油</t>
  </si>
  <si>
    <t>液化石油ガス（ＬＰＧ）</t>
    <phoneticPr fontId="25"/>
  </si>
  <si>
    <t>混合廃材</t>
    <rPh sb="0" eb="2">
      <t>コンゴウ</t>
    </rPh>
    <rPh sb="2" eb="4">
      <t>ハイザイ</t>
    </rPh>
    <phoneticPr fontId="25"/>
  </si>
  <si>
    <t>水素</t>
    <rPh sb="0" eb="2">
      <t>スイソ</t>
    </rPh>
    <phoneticPr fontId="25"/>
  </si>
  <si>
    <t>小　計　①</t>
    <rPh sb="0" eb="1">
      <t>ショウ</t>
    </rPh>
    <rPh sb="2" eb="3">
      <t>ケイ</t>
    </rPh>
    <phoneticPr fontId="25"/>
  </si>
  <si>
    <t>熱</t>
    <rPh sb="0" eb="1">
      <t>ネツ</t>
    </rPh>
    <phoneticPr fontId="25"/>
  </si>
  <si>
    <t>産業用蒸気</t>
  </si>
  <si>
    <t>GＪ</t>
  </si>
  <si>
    <t>産業用以外の蒸気</t>
  </si>
  <si>
    <t>温水</t>
  </si>
  <si>
    <t>冷水</t>
  </si>
  <si>
    <t>温泉熱</t>
    <rPh sb="0" eb="3">
      <t>オンセンネツ</t>
    </rPh>
    <phoneticPr fontId="25"/>
  </si>
  <si>
    <t>太陽熱</t>
    <rPh sb="0" eb="3">
      <t>タイヨウネツ</t>
    </rPh>
    <phoneticPr fontId="25"/>
  </si>
  <si>
    <t>雪氷熱</t>
    <rPh sb="0" eb="2">
      <t>セッピョウ</t>
    </rPh>
    <rPh sb="2" eb="3">
      <t>ネツ</t>
    </rPh>
    <phoneticPr fontId="25"/>
  </si>
  <si>
    <t>小　計　②</t>
  </si>
  <si>
    <t>電気</t>
    <rPh sb="0" eb="2">
      <t>デンキ</t>
    </rPh>
    <phoneticPr fontId="25"/>
  </si>
  <si>
    <t>昼間・夜間買電</t>
    <rPh sb="0" eb="2">
      <t>ヒルマ</t>
    </rPh>
    <rPh sb="3" eb="5">
      <t>ヤカン</t>
    </rPh>
    <rPh sb="5" eb="7">
      <t>バイデン</t>
    </rPh>
    <phoneticPr fontId="25"/>
  </si>
  <si>
    <t>自己託送(非燃料由来を除く)</t>
    <rPh sb="0" eb="2">
      <t>ジコ</t>
    </rPh>
    <rPh sb="2" eb="4">
      <t>タクソウ</t>
    </rPh>
    <rPh sb="5" eb="6">
      <t>ヒ</t>
    </rPh>
    <rPh sb="6" eb="8">
      <t>ネンリョウ</t>
    </rPh>
    <rPh sb="8" eb="10">
      <t>ユライ</t>
    </rPh>
    <rPh sb="11" eb="12">
      <t>ノゾ</t>
    </rPh>
    <phoneticPr fontId="25"/>
  </si>
  <si>
    <t>上記以外の買電</t>
    <rPh sb="0" eb="2">
      <t>ジョウキ</t>
    </rPh>
    <rPh sb="2" eb="4">
      <t>イガイ</t>
    </rPh>
    <rPh sb="5" eb="7">
      <t>バイデン</t>
    </rPh>
    <phoneticPr fontId="25"/>
  </si>
  <si>
    <t>エネルギー種類</t>
    <rPh sb="5" eb="7">
      <t>シュルイ</t>
    </rPh>
    <phoneticPr fontId="25"/>
  </si>
  <si>
    <t>太陽光</t>
    <rPh sb="0" eb="3">
      <t>タイヨウコウ</t>
    </rPh>
    <phoneticPr fontId="25"/>
  </si>
  <si>
    <t>水力</t>
    <rPh sb="0" eb="2">
      <t>スイリョク</t>
    </rPh>
    <phoneticPr fontId="25"/>
  </si>
  <si>
    <t>風力</t>
    <rPh sb="0" eb="2">
      <t>フウリョク</t>
    </rPh>
    <phoneticPr fontId="25"/>
  </si>
  <si>
    <t>その他</t>
    <rPh sb="2" eb="3">
      <t>タ</t>
    </rPh>
    <phoneticPr fontId="25"/>
  </si>
  <si>
    <t>小　計　③　　　　</t>
  </si>
  <si>
    <t>合   計(GJ)　④＝①＋②＋③</t>
  </si>
  <si>
    <t>温室効果ガス排出量算定表</t>
  </si>
  <si>
    <t>１　エネルギーの使用に伴って発生する二酸化炭素排出量</t>
  </si>
  <si>
    <t>エネルギーの使用量</t>
  </si>
  <si>
    <t>Ｅ=Ｂ-Ｄ</t>
  </si>
  <si>
    <t>数値
Ｃ</t>
  </si>
  <si>
    <t>原油のうちコンデンセート（ＮＧＬ）</t>
    <phoneticPr fontId="25"/>
  </si>
  <si>
    <t>ジェット燃料</t>
    <rPh sb="4" eb="6">
      <t>ネンリョウ</t>
    </rPh>
    <phoneticPr fontId="25"/>
  </si>
  <si>
    <t>液化天然ガス（ＬＮＧ）</t>
    <phoneticPr fontId="25"/>
  </si>
  <si>
    <t>石炭</t>
  </si>
  <si>
    <t>昼間・夜間買取</t>
    <rPh sb="0" eb="2">
      <t>ヒルマ</t>
    </rPh>
    <rPh sb="3" eb="5">
      <t>ヤカン</t>
    </rPh>
    <rPh sb="5" eb="7">
      <t>カイトリ</t>
    </rPh>
    <phoneticPr fontId="25"/>
  </si>
  <si>
    <t>輸入無煙炭</t>
    <rPh sb="0" eb="2">
      <t>ユニュウ</t>
    </rPh>
    <rPh sb="2" eb="3">
      <t>ム</t>
    </rPh>
    <rPh sb="3" eb="4">
      <t>ケム</t>
    </rPh>
    <rPh sb="4" eb="5">
      <t>スミ</t>
    </rPh>
    <phoneticPr fontId="25"/>
  </si>
  <si>
    <t>その他の燃料</t>
    <phoneticPr fontId="25"/>
  </si>
  <si>
    <t>小　　計　①</t>
    <rPh sb="0" eb="1">
      <t>ショウ</t>
    </rPh>
    <rPh sb="3" eb="4">
      <t>ケイ</t>
    </rPh>
    <phoneticPr fontId="25"/>
  </si>
  <si>
    <t>電気</t>
  </si>
  <si>
    <t>t-CO2/千kWh</t>
    <rPh sb="6" eb="7">
      <t>セン</t>
    </rPh>
    <phoneticPr fontId="25"/>
  </si>
  <si>
    <t>その他</t>
  </si>
  <si>
    <t>上記以外の買電</t>
  </si>
  <si>
    <t>小　　計　③</t>
  </si>
  <si>
    <t>単位あたりの発熱量・炭素排出係数</t>
    <rPh sb="0" eb="2">
      <t>タンイ</t>
    </rPh>
    <rPh sb="6" eb="9">
      <t>ハツネツリョウ</t>
    </rPh>
    <rPh sb="10" eb="12">
      <t>タンソ</t>
    </rPh>
    <rPh sb="12" eb="14">
      <t>ハイシュツ</t>
    </rPh>
    <rPh sb="14" eb="16">
      <t>ケイスウ</t>
    </rPh>
    <phoneticPr fontId="25"/>
  </si>
  <si>
    <t>t-C/GJ</t>
  </si>
  <si>
    <t>都市ガス</t>
    <rPh sb="0" eb="2">
      <t>トシ</t>
    </rPh>
    <phoneticPr fontId="25"/>
  </si>
  <si>
    <t>事業者により
異なる</t>
    <rPh sb="0" eb="3">
      <t>ジギョウシャ</t>
    </rPh>
    <rPh sb="7" eb="8">
      <t>コト</t>
    </rPh>
    <phoneticPr fontId="25"/>
  </si>
  <si>
    <t>-</t>
  </si>
  <si>
    <t>電気事業者(買電)</t>
    <rPh sb="6" eb="8">
      <t>バイデン</t>
    </rPh>
    <phoneticPr fontId="25"/>
  </si>
  <si>
    <t>&lt;再エネ&gt;
自家発電/消費
自己託送
PPA</t>
    <rPh sb="1" eb="2">
      <t>サイ</t>
    </rPh>
    <rPh sb="6" eb="8">
      <t>ジカ</t>
    </rPh>
    <rPh sb="8" eb="10">
      <t>ハツデン</t>
    </rPh>
    <rPh sb="11" eb="13">
      <t>ショウヒ</t>
    </rPh>
    <rPh sb="14" eb="16">
      <t>ジコ</t>
    </rPh>
    <rPh sb="16" eb="18">
      <t>タクソウ</t>
    </rPh>
    <phoneticPr fontId="25"/>
  </si>
  <si>
    <t>大分類</t>
    <rPh sb="0" eb="3">
      <t>だいぶんるい</t>
    </rPh>
    <phoneticPr fontId="30" type="Hiragana"/>
  </si>
  <si>
    <t>中分類</t>
    <rPh sb="0" eb="3">
      <t>ちゅうぶんるい</t>
    </rPh>
    <phoneticPr fontId="30" type="Hiragana"/>
  </si>
  <si>
    <t>A</t>
  </si>
  <si>
    <t>農業、林業</t>
  </si>
  <si>
    <t>農業</t>
  </si>
  <si>
    <t>林業</t>
  </si>
  <si>
    <t>Ｂ</t>
  </si>
  <si>
    <t>漁業</t>
  </si>
  <si>
    <t>漁業（水産養殖業を除く）</t>
  </si>
  <si>
    <t>Ｃ</t>
  </si>
  <si>
    <t>鉱業、採石業、砂利採取業</t>
  </si>
  <si>
    <t>鉱業，採石業，砂利採取業</t>
  </si>
  <si>
    <t>Ｄ</t>
  </si>
  <si>
    <t>建設業</t>
  </si>
  <si>
    <t>総合工事業</t>
  </si>
  <si>
    <t>職別工事業（設備工事業を除く）</t>
  </si>
  <si>
    <t>E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</si>
  <si>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</si>
  <si>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</si>
  <si>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</si>
  <si>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</si>
  <si>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</si>
  <si>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</si>
  <si>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</si>
  <si>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</si>
  <si>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</si>
  <si>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</si>
  <si>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</si>
  <si>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</si>
  <si>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</si>
  <si>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</si>
  <si>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</si>
  <si>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</si>
  <si>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</si>
  <si>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</si>
  <si>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</si>
  <si>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</si>
  <si>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</si>
  <si>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</si>
  <si>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</si>
  <si>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</si>
  <si>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</si>
  <si>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</si>
  <si>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</si>
  <si>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</si>
  <si>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</si>
  <si>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</si>
  <si>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</si>
  <si>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G</t>
  </si>
  <si>
    <t>情報通信業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</si>
  <si>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</si>
  <si>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</si>
  <si>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</si>
  <si>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</si>
  <si>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</si>
  <si>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</si>
  <si>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</si>
  <si>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</si>
  <si>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</si>
  <si>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</si>
  <si>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</si>
  <si>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</si>
  <si>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</si>
  <si>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</si>
  <si>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</si>
  <si>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Ｉ</t>
  </si>
  <si>
    <t>卸売業、小売業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</si>
  <si>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</si>
  <si>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</si>
  <si>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</si>
  <si>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</si>
  <si>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</si>
  <si>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</si>
  <si>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</si>
  <si>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</si>
  <si>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</si>
  <si>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</si>
  <si>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</si>
  <si>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</si>
  <si>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Ｊ</t>
  </si>
  <si>
    <t>金融業、保険業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</si>
  <si>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</si>
  <si>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</si>
  <si>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</si>
  <si>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</si>
  <si>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</si>
  <si>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保険業（保険媒介代理業，保険サ－ビス業を含む）</t>
  </si>
  <si>
    <t>Ｋ</t>
  </si>
  <si>
    <t>不動産業、物品賃貸業</t>
  </si>
  <si>
    <t>不動産取引業</t>
  </si>
  <si>
    <t>不動産賃貸業・管理業</t>
  </si>
  <si>
    <t>物品賃貸業</t>
  </si>
  <si>
    <t>Ｌ</t>
  </si>
  <si>
    <t>学術研究、専門・技術サービス業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</si>
  <si>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</si>
  <si>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</si>
  <si>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</si>
  <si>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</si>
  <si>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M</t>
  </si>
  <si>
    <t>宿泊業、飲食サービス業</t>
  </si>
  <si>
    <t>宿泊業</t>
  </si>
  <si>
    <t>飲食店</t>
  </si>
  <si>
    <t>持ち帰り・配達飲食サービス業</t>
  </si>
  <si>
    <t>Ｎ</t>
  </si>
  <si>
    <t>生活関連サービス業、娯楽業</t>
  </si>
  <si>
    <t>洗濯・理容･美容･浴場業</t>
  </si>
  <si>
    <t>その他の生活関連サービス業</t>
  </si>
  <si>
    <t>娯楽業</t>
  </si>
  <si>
    <t>O</t>
  </si>
  <si>
    <t>教育、学習支援業</t>
  </si>
  <si>
    <t>学校教育</t>
  </si>
  <si>
    <t>その他の教育，学習支援業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</si>
  <si>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</si>
  <si>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</si>
  <si>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</si>
  <si>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</si>
  <si>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</si>
  <si>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</si>
  <si>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</si>
  <si>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</si>
  <si>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</si>
  <si>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</si>
  <si>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</si>
  <si>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</si>
  <si>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</si>
  <si>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</si>
  <si>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</si>
  <si>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</si>
  <si>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</si>
  <si>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</si>
  <si>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</si>
  <si>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</si>
  <si>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Ｓ</t>
  </si>
  <si>
    <t>公務（他に分類されるものを除く）</t>
  </si>
  <si>
    <t>国家公務</t>
  </si>
  <si>
    <t>地方公務</t>
  </si>
  <si>
    <t>Ｔ</t>
  </si>
  <si>
    <t>分類不能の産業</t>
  </si>
  <si>
    <t>A</t>
    <phoneticPr fontId="29"/>
  </si>
  <si>
    <t>東部ガス㈱</t>
    <rPh sb="0" eb="2">
      <t>とうぶ</t>
    </rPh>
    <phoneticPr fontId="30" type="Hiragana"/>
  </si>
  <si>
    <t>のしろエネルギーサービス㈱</t>
  </si>
  <si>
    <t>男鹿市</t>
    <rPh sb="0" eb="3">
      <t>おがし</t>
    </rPh>
    <phoneticPr fontId="30" type="Hiragana"/>
  </si>
  <si>
    <t>にかほガス</t>
  </si>
  <si>
    <t>由利本荘市</t>
    <rPh sb="0" eb="2">
      <t>ゆり</t>
    </rPh>
    <rPh sb="2" eb="5">
      <t>ほんじょうし</t>
    </rPh>
    <phoneticPr fontId="30" type="Hiragana"/>
  </si>
  <si>
    <t>代替値</t>
    <rPh sb="0" eb="2">
      <t>だいが</t>
    </rPh>
    <rPh sb="2" eb="3">
      <t>あたい</t>
    </rPh>
    <phoneticPr fontId="30" type="Hiragana"/>
  </si>
  <si>
    <t>実測値</t>
    <rPh sb="0" eb="3">
      <t>じっそくち</t>
    </rPh>
    <phoneticPr fontId="30" type="Hiragana"/>
  </si>
  <si>
    <t>その他の燃料等</t>
    <phoneticPr fontId="25"/>
  </si>
  <si>
    <t>－</t>
    <phoneticPr fontId="25"/>
  </si>
  <si>
    <t>その他燃料</t>
    <rPh sb="2" eb="3">
      <t>タ</t>
    </rPh>
    <rPh sb="3" eb="5">
      <t>ネンリョウ</t>
    </rPh>
    <phoneticPr fontId="25"/>
  </si>
  <si>
    <t>電気事業者（東北電力）</t>
    <rPh sb="6" eb="8">
      <t>トウホク</t>
    </rPh>
    <rPh sb="8" eb="10">
      <t>デンリョク</t>
    </rPh>
    <phoneticPr fontId="25"/>
  </si>
  <si>
    <t>昼間・夜間買電の計</t>
    <rPh sb="0" eb="2">
      <t>ヒルマ</t>
    </rPh>
    <rPh sb="3" eb="5">
      <t>ヤカン</t>
    </rPh>
    <rPh sb="5" eb="7">
      <t>バイデン</t>
    </rPh>
    <rPh sb="8" eb="9">
      <t>ケイ</t>
    </rPh>
    <phoneticPr fontId="25"/>
  </si>
  <si>
    <t>その他の再エネ</t>
    <rPh sb="2" eb="3">
      <t>タ</t>
    </rPh>
    <rPh sb="4" eb="5">
      <t>サイ</t>
    </rPh>
    <phoneticPr fontId="25"/>
  </si>
  <si>
    <t>原油換算エネルギー使用量（ｋL)　⑤＝④×0.0258kL/GJ</t>
    <phoneticPr fontId="25"/>
  </si>
  <si>
    <t>kL</t>
    <phoneticPr fontId="25"/>
  </si>
  <si>
    <t>年度実績）</t>
    <rPh sb="0" eb="2">
      <t>ネンド</t>
    </rPh>
    <rPh sb="2" eb="4">
      <t>ジッセキ</t>
    </rPh>
    <phoneticPr fontId="25"/>
  </si>
  <si>
    <t>備考</t>
    <rPh sb="0" eb="2">
      <t>ビコウ</t>
    </rPh>
    <phoneticPr fontId="25"/>
  </si>
  <si>
    <t>● 着色された欄に、県内に設置している事業所のエネルギーの種類ごとの使用量の合計等を入力すると、</t>
    <rPh sb="2" eb="4">
      <t>チャクショク</t>
    </rPh>
    <rPh sb="40" eb="41">
      <t>トウ</t>
    </rPh>
    <phoneticPr fontId="25"/>
  </si>
  <si>
    <t>　 原油換算エネルギー使用量が自動計算されます。</t>
    <phoneticPr fontId="25"/>
  </si>
  <si>
    <t>● この様式にエネルギー使用量を入力することにより、原油換算エネルギー使用量を算定できます。</t>
    <phoneticPr fontId="25"/>
  </si>
  <si>
    <t xml:space="preserve">
　燃料にLPGを使用しており、使用量が㎥（立法メートル）単位で示されている場合には、供給業者にｔ（トン）に換算する係数を確認し、換算して記入してください。
　なお、確認が困難な場合は、以下の係数を使用してください。
プロパン：1／502（t／㎥）
ブ タ ン：1／355（t／㎥）
プロパン・ブタン混合：1／458（t／㎥）</t>
    <phoneticPr fontId="25"/>
  </si>
  <si>
    <t xml:space="preserve">
　バイオマス等の非化石燃料を用いた燃焼発電（自家消費、供給）を行っている場合は、該当するエネルギー種類のエネルギー使用量の数値Ａ欄に、使用した燃料の数量を記入したください。</t>
    <rPh sb="7" eb="8">
      <t>トウ</t>
    </rPh>
    <rPh sb="9" eb="12">
      <t>ヒカセキ</t>
    </rPh>
    <rPh sb="12" eb="14">
      <t>ネンリョウ</t>
    </rPh>
    <rPh sb="15" eb="16">
      <t>モチ</t>
    </rPh>
    <rPh sb="18" eb="20">
      <t>ネンショウ</t>
    </rPh>
    <rPh sb="20" eb="22">
      <t>ハツデン</t>
    </rPh>
    <rPh sb="23" eb="25">
      <t>ジカ</t>
    </rPh>
    <rPh sb="25" eb="27">
      <t>ショウヒ</t>
    </rPh>
    <rPh sb="28" eb="30">
      <t>キョウキュウ</t>
    </rPh>
    <rPh sb="32" eb="33">
      <t>オコナ</t>
    </rPh>
    <rPh sb="37" eb="39">
      <t>バアイ</t>
    </rPh>
    <rPh sb="41" eb="43">
      <t>ガイトウ</t>
    </rPh>
    <rPh sb="50" eb="52">
      <t>シュルイ</t>
    </rPh>
    <rPh sb="58" eb="60">
      <t>シヨウ</t>
    </rPh>
    <rPh sb="60" eb="61">
      <t>リョウ</t>
    </rPh>
    <rPh sb="62" eb="64">
      <t>スウチ</t>
    </rPh>
    <rPh sb="65" eb="66">
      <t>ラン</t>
    </rPh>
    <rPh sb="68" eb="70">
      <t>シヨウ</t>
    </rPh>
    <rPh sb="72" eb="74">
      <t>ネンリョウ</t>
    </rPh>
    <rPh sb="75" eb="76">
      <t>スウ</t>
    </rPh>
    <rPh sb="76" eb="77">
      <t>リョウ</t>
    </rPh>
    <rPh sb="78" eb="80">
      <t>キニュウ</t>
    </rPh>
    <phoneticPr fontId="25"/>
  </si>
  <si>
    <t>GJ/千㎥</t>
  </si>
  <si>
    <t>GJ/GJ</t>
  </si>
  <si>
    <t>GJ/千kWh</t>
  </si>
  <si>
    <t>GJ/t</t>
  </si>
  <si>
    <t>GJ/kL</t>
  </si>
  <si>
    <t>千kWh</t>
  </si>
  <si>
    <t>kL</t>
  </si>
  <si>
    <t>t</t>
  </si>
  <si>
    <t>事業者ごとに異なる</t>
    <rPh sb="0" eb="3">
      <t>ジギョウシャ</t>
    </rPh>
    <rPh sb="6" eb="7">
      <t>コト</t>
    </rPh>
    <phoneticPr fontId="25"/>
  </si>
  <si>
    <t>東部ガス㈱</t>
    <phoneticPr fontId="25"/>
  </si>
  <si>
    <t>県内の供給事業者</t>
    <rPh sb="0" eb="2">
      <t>ケンナイ</t>
    </rPh>
    <rPh sb="3" eb="5">
      <t>キョウキュウ</t>
    </rPh>
    <rPh sb="5" eb="8">
      <t>ジギョウシャ</t>
    </rPh>
    <phoneticPr fontId="25"/>
  </si>
  <si>
    <t>のしろエネルギーサービス㈱</t>
    <phoneticPr fontId="25"/>
  </si>
  <si>
    <t>男鹿市</t>
    <phoneticPr fontId="25"/>
  </si>
  <si>
    <t>にかほガス</t>
    <phoneticPr fontId="25"/>
  </si>
  <si>
    <t>由利本荘市</t>
    <phoneticPr fontId="25"/>
  </si>
  <si>
    <t>自家発電(自家消費)
自己託送(非燃料由来)、オフサイト型PPA</t>
    <rPh sb="0" eb="2">
      <t>ジカ</t>
    </rPh>
    <rPh sb="2" eb="4">
      <t>ハツデン</t>
    </rPh>
    <rPh sb="5" eb="7">
      <t>ジカ</t>
    </rPh>
    <rPh sb="7" eb="9">
      <t>ショウヒ</t>
    </rPh>
    <rPh sb="11" eb="13">
      <t>ジコ</t>
    </rPh>
    <rPh sb="13" eb="15">
      <t>タクソウ</t>
    </rPh>
    <rPh sb="16" eb="17">
      <t>ヒ</t>
    </rPh>
    <rPh sb="17" eb="19">
      <t>ネンリョウ</t>
    </rPh>
    <rPh sb="19" eb="21">
      <t>ユライ</t>
    </rPh>
    <rPh sb="28" eb="29">
      <t>ガタ</t>
    </rPh>
    <phoneticPr fontId="25"/>
  </si>
  <si>
    <t>電気事業者（その他①）</t>
    <rPh sb="8" eb="9">
      <t>タ</t>
    </rPh>
    <phoneticPr fontId="25"/>
  </si>
  <si>
    <t>電気事業者（その他②）</t>
    <rPh sb="8" eb="9">
      <t>タ</t>
    </rPh>
    <phoneticPr fontId="25"/>
  </si>
  <si>
    <r>
      <rPr>
        <sz val="10"/>
        <color indexed="53"/>
        <rFont val="ＭＳ 明朝"/>
        <family val="1"/>
        <charset val="128"/>
      </rPr>
      <t xml:space="preserve">
　産業用以外の蒸気、温水、冷水については、換算係数の数値として熱供給業者が独自の数値を提供する場合は、その提供値を用いてエネルギー使用量を算定することができます。その場合には計算表に記入されている値を修正してください。</t>
    </r>
    <r>
      <rPr>
        <sz val="10"/>
        <color indexed="8"/>
        <rFont val="ＭＳ 明朝"/>
        <family val="1"/>
        <charset val="128"/>
      </rPr>
      <t xml:space="preserve">
　なお、非化石熱を使用されている場合は、省エネ法の基準に倣い、その使用量を入力ください。</t>
    </r>
    <rPh sb="54" eb="56">
      <t>テイキョウ</t>
    </rPh>
    <rPh sb="66" eb="69">
      <t>シヨウリョウ</t>
    </rPh>
    <rPh sb="70" eb="72">
      <t>サンテイ</t>
    </rPh>
    <phoneticPr fontId="25"/>
  </si>
  <si>
    <t>（令和</t>
    <rPh sb="1" eb="3">
      <t>レイワ</t>
    </rPh>
    <phoneticPr fontId="25"/>
  </si>
  <si>
    <t>代替値</t>
    <rPh sb="0" eb="3">
      <t>ダイガエアタイ</t>
    </rPh>
    <phoneticPr fontId="25"/>
  </si>
  <si>
    <t>販売した副生エネルギーの量</t>
    <phoneticPr fontId="25"/>
  </si>
  <si>
    <t>電気事業者（東北電力）</t>
    <phoneticPr fontId="25"/>
  </si>
  <si>
    <t>電気事業者（その他①）</t>
    <phoneticPr fontId="25"/>
  </si>
  <si>
    <t>電気事業者（その他②）</t>
    <phoneticPr fontId="25"/>
  </si>
  <si>
    <t>自家発電</t>
    <phoneticPr fontId="25"/>
  </si>
  <si>
    <t>● この算定表は、計画書及び報告書に別紙として添付する「事業活動に伴うエネルギー使用量」の算定様式です。</t>
    <rPh sb="4" eb="6">
      <t>サンテイ</t>
    </rPh>
    <rPh sb="18" eb="20">
      <t>ベッシ</t>
    </rPh>
    <rPh sb="23" eb="25">
      <t>テンプ</t>
    </rPh>
    <rPh sb="47" eb="49">
      <t>ヨウシキ</t>
    </rPh>
    <phoneticPr fontId="25"/>
  </si>
  <si>
    <t>(別紙２)</t>
    <phoneticPr fontId="25"/>
  </si>
  <si>
    <t>● この算定表は、計画書及び報告書に別紙として添付する「温室効果ガス排出量」の簡易算定様式です。</t>
    <rPh sb="4" eb="6">
      <t>サンテイ</t>
    </rPh>
    <rPh sb="18" eb="20">
      <t>ベッシ</t>
    </rPh>
    <rPh sb="23" eb="25">
      <t>テンプ</t>
    </rPh>
    <rPh sb="28" eb="32">
      <t>オンシツコウカ</t>
    </rPh>
    <rPh sb="34" eb="37">
      <t>ハイシュツリョウ</t>
    </rPh>
    <rPh sb="39" eb="41">
      <t>カンイ</t>
    </rPh>
    <rPh sb="43" eb="45">
      <t>ヨウシキ</t>
    </rPh>
    <phoneticPr fontId="25"/>
  </si>
  <si>
    <t>＜算定手順＞</t>
    <rPh sb="1" eb="3">
      <t>サンテイ</t>
    </rPh>
    <rPh sb="3" eb="5">
      <t>テジュン</t>
    </rPh>
    <phoneticPr fontId="25"/>
  </si>
  <si>
    <t>　 なお、この場合は、計画書（報告書）の特記事項にこの旨を記載するとともに、根拠資料を添付してください。</t>
    <phoneticPr fontId="25"/>
  </si>
  <si>
    <t>単位発熱量
ａ</t>
    <rPh sb="0" eb="2">
      <t>タンイ</t>
    </rPh>
    <rPh sb="2" eb="5">
      <t>ハツネツリョウ</t>
    </rPh>
    <phoneticPr fontId="25"/>
  </si>
  <si>
    <t>排出係数
ｂ</t>
    <rPh sb="0" eb="2">
      <t>ハイシュツ</t>
    </rPh>
    <rPh sb="2" eb="4">
      <t>ケイスウ</t>
    </rPh>
    <phoneticPr fontId="25"/>
  </si>
  <si>
    <r>
      <t>● この様式にエネルギー使用量を入力することで、エネルギー起源二酸化炭素（以下「ＣＯ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」という。）の排出量を算定できます。</t>
    </r>
    <rPh sb="50" eb="53">
      <t>ハイシュツリョウ</t>
    </rPh>
    <phoneticPr fontId="25"/>
  </si>
  <si>
    <r>
      <t>　 入力</t>
    </r>
    <r>
      <rPr>
        <b/>
        <u val="double"/>
        <sz val="11"/>
        <color indexed="8"/>
        <rFont val="ＭＳ ゴシック"/>
        <family val="3"/>
        <charset val="128"/>
      </rPr>
      <t>（先に別紙１で入力・算定した数値は自動反映）</t>
    </r>
    <r>
      <rPr>
        <sz val="11"/>
        <color indexed="8"/>
        <rFont val="ＭＳ ゴシック"/>
        <family val="3"/>
        <charset val="128"/>
      </rPr>
      <t>します。</t>
    </r>
    <rPh sb="5" eb="6">
      <t>サキ</t>
    </rPh>
    <rPh sb="7" eb="9">
      <t>ベッシ</t>
    </rPh>
    <rPh sb="11" eb="13">
      <t>ニュウリョク</t>
    </rPh>
    <rPh sb="14" eb="16">
      <t>サンテイ</t>
    </rPh>
    <rPh sb="18" eb="20">
      <t>スウチ</t>
    </rPh>
    <rPh sb="21" eb="23">
      <t>ジドウ</t>
    </rPh>
    <rPh sb="23" eb="25">
      <t>ハンエイ</t>
    </rPh>
    <phoneticPr fontId="25"/>
  </si>
  <si>
    <r>
      <t>① 県内に設置している事業所において使用した種類ごとのエネルギー（化石燃料、非化石燃料、熱、電気）の使用量を</t>
    </r>
    <r>
      <rPr>
        <u/>
        <sz val="11"/>
        <color indexed="49"/>
        <rFont val="ＭＳ ゴシック"/>
        <family val="3"/>
        <charset val="128"/>
      </rPr>
      <t>淡青色の欄</t>
    </r>
    <r>
      <rPr>
        <sz val="11"/>
        <color indexed="8"/>
        <rFont val="ＭＳ ゴシック"/>
        <family val="3"/>
        <charset val="128"/>
      </rPr>
      <t>に</t>
    </r>
    <rPh sb="18" eb="20">
      <t>シヨウ</t>
    </rPh>
    <rPh sb="33" eb="35">
      <t>カセキ</t>
    </rPh>
    <rPh sb="35" eb="37">
      <t>ネンリョウ</t>
    </rPh>
    <rPh sb="38" eb="41">
      <t>ヒカセキ</t>
    </rPh>
    <rPh sb="41" eb="43">
      <t>ネンリョウ</t>
    </rPh>
    <rPh sb="44" eb="45">
      <t>ネツ</t>
    </rPh>
    <rPh sb="46" eb="48">
      <t>デンキ</t>
    </rPh>
    <phoneticPr fontId="25"/>
  </si>
  <si>
    <r>
      <t>● 特定規模電気事業者が供給する電気の使用に伴うＣＯ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排出量の算定では、国が毎年度更新・公表する</t>
    </r>
    <r>
      <rPr>
        <u/>
        <sz val="11"/>
        <color indexed="8"/>
        <rFont val="ＭＳ ゴシック"/>
        <family val="3"/>
        <charset val="128"/>
      </rPr>
      <t>未調整排出係数（R6までの</t>
    </r>
    <rPh sb="12" eb="14">
      <t>キョウキュウ</t>
    </rPh>
    <rPh sb="19" eb="21">
      <t>シヨウ</t>
    </rPh>
    <rPh sb="38" eb="41">
      <t>マイネンド</t>
    </rPh>
    <rPh sb="41" eb="43">
      <t>コウシン</t>
    </rPh>
    <rPh sb="48" eb="51">
      <t>ミチョウセイ</t>
    </rPh>
    <rPh sb="51" eb="53">
      <t>ハイシュツ</t>
    </rPh>
    <rPh sb="53" eb="55">
      <t>ケイスウ</t>
    </rPh>
    <phoneticPr fontId="25"/>
  </si>
  <si>
    <t>③ その他の燃料に関する算定のほか、都市ガスと電気の排出量の算定で「(参考１)単位あたりの発熱量・排出係数」から単位発熱量や</t>
    <rPh sb="4" eb="5">
      <t>タ</t>
    </rPh>
    <rPh sb="6" eb="8">
      <t>ネンリョウ</t>
    </rPh>
    <rPh sb="9" eb="10">
      <t>カン</t>
    </rPh>
    <rPh sb="12" eb="14">
      <t>サンテイ</t>
    </rPh>
    <rPh sb="18" eb="20">
      <t>トシ</t>
    </rPh>
    <rPh sb="23" eb="25">
      <t>デンキ</t>
    </rPh>
    <rPh sb="26" eb="29">
      <t>ハイシュツリョウ</t>
    </rPh>
    <rPh sb="30" eb="32">
      <t>サンテイ</t>
    </rPh>
    <phoneticPr fontId="25"/>
  </si>
  <si>
    <t>https://policies.env.go.jp/earth/ghg-santeikohyo/calc.html</t>
    <phoneticPr fontId="25"/>
  </si>
  <si>
    <r>
      <t xml:space="preserve">   </t>
    </r>
    <r>
      <rPr>
        <u/>
        <sz val="11"/>
        <color indexed="8"/>
        <rFont val="ＭＳ ゴシック"/>
        <family val="3"/>
        <charset val="128"/>
      </rPr>
      <t>基礎排出係数に該当）</t>
    </r>
    <r>
      <rPr>
        <sz val="11"/>
        <color indexed="8"/>
        <rFont val="ＭＳ ゴシック"/>
        <family val="3"/>
        <charset val="128"/>
      </rPr>
      <t>を用います。これ以外の場合は、実測に基づく係数を入力し、実測値が不明の場合は代替値を用います。</t>
    </r>
    <rPh sb="45" eb="47">
      <t>フメイ</t>
    </rPh>
    <phoneticPr fontId="25"/>
  </si>
  <si>
    <t>　 ※未調整排出係数等は環境省公式サイト（右のURL）で確認できます。</t>
    <rPh sb="3" eb="6">
      <t>ミチョウセイ</t>
    </rPh>
    <rPh sb="6" eb="8">
      <t>ハイシュツ</t>
    </rPh>
    <rPh sb="8" eb="10">
      <t>ケイスウ</t>
    </rPh>
    <rPh sb="10" eb="11">
      <t>トウ</t>
    </rPh>
    <rPh sb="12" eb="15">
      <t>カンキョウショウ</t>
    </rPh>
    <rPh sb="15" eb="17">
      <t>コウシキ</t>
    </rPh>
    <rPh sb="28" eb="30">
      <t>カクニン</t>
    </rPh>
    <phoneticPr fontId="25"/>
  </si>
  <si>
    <r>
      <t>●「東部ガス株式会社」「由利本荘市」が供給する都市ガスの使用に伴うＣＯ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排出量の算定で用いる排出係数は、供給事業者に</t>
    </r>
    <rPh sb="23" eb="25">
      <t>トシ</t>
    </rPh>
    <rPh sb="28" eb="30">
      <t>シヨウ</t>
    </rPh>
    <rPh sb="31" eb="32">
      <t>トモナ</t>
    </rPh>
    <rPh sb="36" eb="38">
      <t>ハイシュツ</t>
    </rPh>
    <rPh sb="38" eb="39">
      <t>リョウ</t>
    </rPh>
    <rPh sb="40" eb="42">
      <t>サンテイ</t>
    </rPh>
    <rPh sb="43" eb="44">
      <t>モチ</t>
    </rPh>
    <rPh sb="46" eb="48">
      <t>ハイシュツ</t>
    </rPh>
    <rPh sb="52" eb="54">
      <t>キョウキュウ</t>
    </rPh>
    <rPh sb="54" eb="57">
      <t>ジギョウシャ</t>
    </rPh>
    <phoneticPr fontId="25"/>
  </si>
  <si>
    <t>２　エネルギー起源以外の温室効果ガスを含めた温室効果ガスの総排出量</t>
    <rPh sb="19" eb="20">
      <t>フク</t>
    </rPh>
    <phoneticPr fontId="25"/>
  </si>
  <si>
    <t xml:space="preserve">   ※ただし、エネルギー起源以外の温室効果ガス（メタン、一酸化二窒素等）の排出量は個別・入力に算定する必要があります。</t>
    <rPh sb="29" eb="32">
      <t>イッサンカ</t>
    </rPh>
    <rPh sb="32" eb="35">
      <t>ニチッソ</t>
    </rPh>
    <rPh sb="35" eb="36">
      <t>トウ</t>
    </rPh>
    <rPh sb="45" eb="47">
      <t>ニュウリョク</t>
    </rPh>
    <phoneticPr fontId="25"/>
  </si>
  <si>
    <t>(ウ) メタンの排出量</t>
    <phoneticPr fontId="25"/>
  </si>
  <si>
    <t>(エ) 一酸化二窒素の排出量</t>
    <phoneticPr fontId="25"/>
  </si>
  <si>
    <t>(オ) ハイドロフルオロカーボンの排出量</t>
    <phoneticPr fontId="25"/>
  </si>
  <si>
    <t>(カ) パーフルオロカーボンの排出量</t>
    <phoneticPr fontId="25"/>
  </si>
  <si>
    <t>(キ) 六ふっ化硫黄の排出量</t>
    <phoneticPr fontId="25"/>
  </si>
  <si>
    <t>(ク) 三ふっ化窒素の排出量</t>
    <rPh sb="4" eb="5">
      <t>サン</t>
    </rPh>
    <rPh sb="7" eb="8">
      <t>カ</t>
    </rPh>
    <rPh sb="8" eb="10">
      <t>チッソ</t>
    </rPh>
    <phoneticPr fontId="25"/>
  </si>
  <si>
    <t>(別紙１)</t>
    <phoneticPr fontId="25"/>
  </si>
  <si>
    <t>日本標準産業分類</t>
    <phoneticPr fontId="29"/>
  </si>
  <si>
    <t>大分類記号</t>
    <rPh sb="0" eb="3">
      <t>だいぶんるい</t>
    </rPh>
    <rPh sb="3" eb="5">
      <t>きごう</t>
    </rPh>
    <phoneticPr fontId="30" type="Hiragana"/>
  </si>
  <si>
    <t>中分類番号</t>
    <rPh sb="0" eb="3">
      <t>ちゅうぶんるい</t>
    </rPh>
    <rPh sb="3" eb="5">
      <t>ばんごう</t>
    </rPh>
    <phoneticPr fontId="30" type="Hiragana"/>
  </si>
  <si>
    <t>E</t>
    <phoneticPr fontId="29"/>
  </si>
  <si>
    <t>Ｄ</t>
    <phoneticPr fontId="29"/>
  </si>
  <si>
    <t>設備工事業</t>
    <phoneticPr fontId="29"/>
  </si>
  <si>
    <r>
      <t>＜電気・都市ガスの使用に伴うＣＯ</t>
    </r>
    <r>
      <rPr>
        <sz val="8"/>
        <color indexed="8"/>
        <rFont val="ＭＳ ゴシック"/>
        <family val="3"/>
        <charset val="128"/>
      </rPr>
      <t>２</t>
    </r>
    <r>
      <rPr>
        <sz val="11"/>
        <color indexed="8"/>
        <rFont val="ＭＳ ゴシック"/>
        <family val="3"/>
        <charset val="128"/>
      </rPr>
      <t>の排出量算定に当たっての留意点＞</t>
    </r>
    <rPh sb="1" eb="3">
      <t>デンキ</t>
    </rPh>
    <rPh sb="4" eb="6">
      <t>トシ</t>
    </rPh>
    <rPh sb="9" eb="11">
      <t>シヨウ</t>
    </rPh>
    <rPh sb="12" eb="13">
      <t>トモナ</t>
    </rPh>
    <rPh sb="18" eb="20">
      <t>ハイシュツ</t>
    </rPh>
    <rPh sb="20" eb="21">
      <t>リョウ</t>
    </rPh>
    <rPh sb="21" eb="23">
      <t>サンテイ</t>
    </rPh>
    <rPh sb="24" eb="25">
      <t>ア</t>
    </rPh>
    <rPh sb="29" eb="32">
      <t>リュウイテン</t>
    </rPh>
    <phoneticPr fontId="25"/>
  </si>
  <si>
    <r>
      <t>② 販売した副生エネルギーがある場合は、</t>
    </r>
    <r>
      <rPr>
        <b/>
        <u/>
        <sz val="11"/>
        <color indexed="51"/>
        <rFont val="ＭＳ ゴシック"/>
        <family val="3"/>
        <charset val="128"/>
      </rPr>
      <t>淡黄色の欄</t>
    </r>
    <r>
      <rPr>
        <sz val="11"/>
        <color indexed="8"/>
        <rFont val="ＭＳ ゴシック"/>
        <family val="3"/>
        <charset val="128"/>
      </rPr>
      <t>に販売量を入力します。</t>
    </r>
    <rPh sb="6" eb="7">
      <t>フク</t>
    </rPh>
    <rPh sb="7" eb="8">
      <t>セイ</t>
    </rPh>
    <rPh sb="26" eb="29">
      <t>ハンバイリョウ</t>
    </rPh>
    <phoneticPr fontId="25"/>
  </si>
  <si>
    <r>
      <t>　 排出係数を引用する以外の方法による場合は、適宜、該当する</t>
    </r>
    <r>
      <rPr>
        <b/>
        <u/>
        <sz val="11"/>
        <color indexed="57"/>
        <rFont val="ＭＳ ゴシック"/>
        <family val="3"/>
        <charset val="128"/>
      </rPr>
      <t>薄緑色の欄</t>
    </r>
    <r>
      <rPr>
        <sz val="11"/>
        <color indexed="8"/>
        <rFont val="ＭＳ ゴシック"/>
        <family val="3"/>
        <charset val="128"/>
      </rPr>
      <t>を修正又は追加入力してください。</t>
    </r>
    <rPh sb="14" eb="16">
      <t>ホウホウ</t>
    </rPh>
    <rPh sb="26" eb="28">
      <t>ガイトウ</t>
    </rPh>
    <rPh sb="30" eb="32">
      <t>ウスミドリ</t>
    </rPh>
    <rPh sb="32" eb="33">
      <t>イロ</t>
    </rPh>
    <rPh sb="34" eb="35">
      <t>ラン</t>
    </rPh>
    <rPh sb="40" eb="42">
      <t>ツイカ</t>
    </rPh>
    <rPh sb="42" eb="44">
      <t>ニュウリョク</t>
    </rPh>
    <phoneticPr fontId="25"/>
  </si>
  <si>
    <r>
      <t>エネルギーの使用に伴って発生するＣＯ</t>
    </r>
    <r>
      <rPr>
        <b/>
        <sz val="6"/>
        <rFont val="ＭＳ ゴシック"/>
        <family val="3"/>
        <charset val="128"/>
      </rPr>
      <t>２</t>
    </r>
    <r>
      <rPr>
        <b/>
        <sz val="10"/>
        <rFont val="ＭＳ ゴシック"/>
        <family val="3"/>
        <charset val="128"/>
      </rPr>
      <t>排出量の合計　④（＝①＋②＋③）</t>
    </r>
    <rPh sb="6" eb="8">
      <t>シヨウ</t>
    </rPh>
    <rPh sb="9" eb="10">
      <t>トモナ</t>
    </rPh>
    <rPh sb="12" eb="14">
      <t>ハッセイ</t>
    </rPh>
    <rPh sb="19" eb="22">
      <t>ハイシュツリョウ</t>
    </rPh>
    <phoneticPr fontId="25"/>
  </si>
  <si>
    <r>
      <t>(ア)　エネルギー起源のＣＯ</t>
    </r>
    <r>
      <rPr>
        <sz val="6"/>
        <rFont val="ＭＳ ゴシック"/>
        <family val="3"/>
        <charset val="128"/>
      </rPr>
      <t>２</t>
    </r>
    <r>
      <rPr>
        <sz val="10"/>
        <rFont val="ＭＳ ゴシック"/>
        <family val="3"/>
        <charset val="128"/>
      </rPr>
      <t>排出量</t>
    </r>
    <rPh sb="9" eb="11">
      <t>キゲン</t>
    </rPh>
    <rPh sb="15" eb="18">
      <t>ハイシュツリョウ</t>
    </rPh>
    <phoneticPr fontId="25"/>
  </si>
  <si>
    <r>
      <t>(イ) エネルギー起源以外のＣＯ</t>
    </r>
    <r>
      <rPr>
        <sz val="6"/>
        <rFont val="ＭＳ ゴシック"/>
        <family val="3"/>
        <charset val="128"/>
      </rPr>
      <t>２</t>
    </r>
    <r>
      <rPr>
        <sz val="10"/>
        <rFont val="ＭＳ ゴシック"/>
        <family val="3"/>
        <charset val="128"/>
      </rPr>
      <t>排出量</t>
    </r>
    <rPh sb="17" eb="19">
      <t>ハイシュツ</t>
    </rPh>
    <rPh sb="19" eb="20">
      <t>リョウ</t>
    </rPh>
    <phoneticPr fontId="25"/>
  </si>
  <si>
    <r>
      <t>t-CO</t>
    </r>
    <r>
      <rPr>
        <sz val="8"/>
        <rFont val="ＭＳ ゴシック"/>
        <family val="3"/>
        <charset val="128"/>
      </rPr>
      <t>2</t>
    </r>
  </si>
  <si>
    <t>水産養殖業</t>
    <phoneticPr fontId="29"/>
  </si>
  <si>
    <r>
      <t>熱量(GＪ)
Ｂ</t>
    </r>
    <r>
      <rPr>
        <sz val="6"/>
        <rFont val="ＭＳ ゴシック"/>
        <family val="3"/>
        <charset val="128"/>
      </rPr>
      <t>[Ａ✕ａ]</t>
    </r>
    <phoneticPr fontId="25"/>
  </si>
  <si>
    <r>
      <t>熱量(GＪ)
Ｄ</t>
    </r>
    <r>
      <rPr>
        <sz val="6"/>
        <rFont val="ＭＳ ゴシック"/>
        <family val="3"/>
        <charset val="128"/>
      </rPr>
      <t>[Ｃ✕ａ]</t>
    </r>
    <phoneticPr fontId="25"/>
  </si>
  <si>
    <r>
      <t>二酸化炭素排出量
（単位：</t>
    </r>
    <r>
      <rPr>
        <sz val="8"/>
        <rFont val="ＭＳ ゴシック"/>
        <family val="3"/>
        <charset val="128"/>
      </rPr>
      <t>t-CO</t>
    </r>
    <r>
      <rPr>
        <sz val="6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>）</t>
    </r>
    <r>
      <rPr>
        <sz val="7.5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[Ｅ✕ｂ]</t>
    </r>
    <rPh sb="10" eb="12">
      <t>タンイ</t>
    </rPh>
    <phoneticPr fontId="25"/>
  </si>
  <si>
    <r>
      <t>　 直接問合せ、確認した排出係数を入力してください</t>
    </r>
    <r>
      <rPr>
        <u/>
        <sz val="11"/>
        <color indexed="10"/>
        <rFont val="ＭＳ ゴシック"/>
        <family val="3"/>
        <charset val="128"/>
      </rPr>
      <t>（※入力忘れが多い項目ですので注意してください）</t>
    </r>
    <r>
      <rPr>
        <sz val="11"/>
        <color indexed="8"/>
        <rFont val="ＭＳ ゴシック"/>
        <family val="3"/>
        <charset val="128"/>
      </rPr>
      <t>。</t>
    </r>
    <rPh sb="4" eb="6">
      <t>トイアワ</t>
    </rPh>
    <rPh sb="27" eb="29">
      <t>ニュウリョク</t>
    </rPh>
    <rPh sb="29" eb="30">
      <t>ワス</t>
    </rPh>
    <rPh sb="32" eb="33">
      <t>オオ</t>
    </rPh>
    <rPh sb="34" eb="36">
      <t>コウモク</t>
    </rPh>
    <rPh sb="40" eb="42">
      <t>チュウイ</t>
    </rPh>
    <phoneticPr fontId="25"/>
  </si>
  <si>
    <r>
      <rPr>
        <b/>
        <sz val="14"/>
        <rFont val="ＭＳ ゴシック"/>
        <family val="3"/>
        <charset val="128"/>
      </rPr>
      <t>温室効果ガスの排出量</t>
    </r>
    <r>
      <rPr>
        <sz val="10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計画書：様式第１号(第２面)[A]欄へ転記
報告書：様式第２号(第２面)[E]欄へ転記</t>
    </r>
    <rPh sb="12" eb="15">
      <t>ケイカクショ</t>
    </rPh>
    <rPh sb="16" eb="18">
      <t>ヨウシキ</t>
    </rPh>
    <rPh sb="18" eb="19">
      <t>ダイ</t>
    </rPh>
    <rPh sb="20" eb="21">
      <t>ゴウ</t>
    </rPh>
    <rPh sb="22" eb="23">
      <t>ダイ</t>
    </rPh>
    <rPh sb="24" eb="25">
      <t>メン</t>
    </rPh>
    <rPh sb="29" eb="30">
      <t>ラン</t>
    </rPh>
    <rPh sb="31" eb="33">
      <t>テンキ</t>
    </rPh>
    <rPh sb="34" eb="37">
      <t>ホウコクショ</t>
    </rPh>
    <rPh sb="38" eb="40">
      <t>ヨウシキ</t>
    </rPh>
    <rPh sb="40" eb="41">
      <t>ダイ</t>
    </rPh>
    <rPh sb="42" eb="43">
      <t>ゴウ</t>
    </rPh>
    <rPh sb="44" eb="45">
      <t>ダイ</t>
    </rPh>
    <rPh sb="46" eb="47">
      <t>メン</t>
    </rPh>
    <rPh sb="51" eb="52">
      <t>ラン</t>
    </rPh>
    <rPh sb="53" eb="55">
      <t>テンキ</t>
    </rPh>
    <phoneticPr fontId="25"/>
  </si>
  <si>
    <r>
      <t>t-CO</t>
    </r>
    <r>
      <rPr>
        <b/>
        <sz val="8"/>
        <rFont val="ＭＳ ゴシック"/>
        <family val="3"/>
        <charset val="128"/>
      </rPr>
      <t>2</t>
    </r>
    <phoneticPr fontId="25"/>
  </si>
  <si>
    <t xml:space="preserve">
　同一の電気事業者の昼間電力と夜間電力を契約している場合は、その合算値を入力してください。</t>
    <rPh sb="2" eb="4">
      <t>ドウイツ</t>
    </rPh>
    <rPh sb="5" eb="7">
      <t>デンキ</t>
    </rPh>
    <rPh sb="7" eb="10">
      <t>ジギョウシャ</t>
    </rPh>
    <rPh sb="11" eb="13">
      <t>ヒルマ</t>
    </rPh>
    <rPh sb="13" eb="15">
      <t>デンリョク</t>
    </rPh>
    <rPh sb="16" eb="18">
      <t>ヤカン</t>
    </rPh>
    <rPh sb="18" eb="20">
      <t>デンリョク</t>
    </rPh>
    <rPh sb="21" eb="23">
      <t>ケイヤク</t>
    </rPh>
    <rPh sb="27" eb="29">
      <t>バアイ</t>
    </rPh>
    <rPh sb="33" eb="35">
      <t>ガッサン</t>
    </rPh>
    <rPh sb="35" eb="36">
      <t>チ</t>
    </rPh>
    <rPh sb="37" eb="39">
      <t>ニュウリョク</t>
    </rPh>
    <phoneticPr fontId="25"/>
  </si>
  <si>
    <t>電気事業者（その他③）</t>
    <rPh sb="8" eb="9">
      <t>タ</t>
    </rPh>
    <phoneticPr fontId="25"/>
  </si>
  <si>
    <t>熱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</si>
</sst>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;0"/>
    <numFmt numFmtId="177" formatCode="0.0_ "/>
    <numFmt numFmtId="178" formatCode="0.00_ "/>
    <numFmt numFmtId="179" formatCode="#,##0.0;[Red]\-#,##0.0"/>
    <numFmt numFmtId="180" formatCode="#,##0.00;0.00"/>
    <numFmt numFmtId="181" formatCode="#,##0_ "/>
    <numFmt numFmtId="182" formatCode="0.0_);[Red]\(0.0\)"/>
    <numFmt numFmtId="183" formatCode="0.0000_ "/>
    <numFmt numFmtId="184" formatCode="0.0"/>
    <numFmt numFmtId="185" formatCode="0.00_);[Red]\(0.00\)"/>
    <numFmt numFmtId="186" formatCode="0;0"/>
    <numFmt numFmtId="187" formatCode="#,##0.0;0.0"/>
    <numFmt numFmtId="188" formatCode="0.000_ "/>
    <numFmt numFmtId="189" formatCode="#,##0.0000;[Red]\-#,##0.0000"/>
    <numFmt numFmtId="190" formatCode="0.0000"/>
    <numFmt numFmtId="191" formatCode="0.000_);[Red]\(0.000\)"/>
    <numFmt numFmtId="192" formatCode="0.0000_);[Red]\(0.0000\)"/>
    <numFmt numFmtId="193" formatCode="#,##0.0_ "/>
  </numFmts>
  <fonts count="69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0"/>
      <color indexed="53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indexed="4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 val="double"/>
      <sz val="11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b/>
      <u/>
      <sz val="11"/>
      <color indexed="51"/>
      <name val="ＭＳ ゴシック"/>
      <family val="3"/>
      <charset val="128"/>
    </font>
    <font>
      <b/>
      <u/>
      <sz val="11"/>
      <color indexed="57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u/>
      <sz val="11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color theme="5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1"/>
      <color rgb="FF0000FF"/>
      <name val="ＭＳ 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8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4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8" fillId="0" borderId="0" applyFill="0" applyBorder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33" fillId="0" borderId="0" xfId="0" applyFont="1" applyFill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8" fontId="33" fillId="0" borderId="0" xfId="33" applyFont="1" applyFill="1" applyBorder="1" applyAlignment="1" applyProtection="1">
      <alignment vertical="center"/>
    </xf>
    <xf numFmtId="0" fontId="36" fillId="0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33" fillId="0" borderId="0" xfId="0" applyFont="1" applyFill="1" applyAlignment="1">
      <alignment vertical="top" wrapText="1"/>
    </xf>
    <xf numFmtId="179" fontId="33" fillId="0" borderId="0" xfId="33" applyNumberFormat="1" applyFont="1" applyFill="1">
      <alignment vertical="center"/>
    </xf>
    <xf numFmtId="177" fontId="20" fillId="0" borderId="0" xfId="0" applyNumberFormat="1" applyFont="1" applyFill="1" applyAlignment="1">
      <alignment vertical="center"/>
    </xf>
    <xf numFmtId="0" fontId="36" fillId="17" borderId="10" xfId="0" applyFont="1" applyFill="1" applyBorder="1" applyAlignment="1" applyProtection="1">
      <alignment horizontal="center" vertical="center" shrinkToFit="1"/>
      <protection locked="0"/>
    </xf>
    <xf numFmtId="0" fontId="19" fillId="0" borderId="0" xfId="42" applyFont="1" applyFill="1" applyBorder="1" applyAlignment="1">
      <alignment horizontal="left" vertical="top" wrapText="1"/>
    </xf>
    <xf numFmtId="0" fontId="19" fillId="0" borderId="0" xfId="42" applyFont="1" applyFill="1" applyBorder="1" applyAlignment="1">
      <alignment vertical="top" wrapText="1"/>
    </xf>
    <xf numFmtId="0" fontId="33" fillId="0" borderId="0" xfId="0" applyFont="1" applyFill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9" fontId="33" fillId="0" borderId="0" xfId="33" applyNumberFormat="1" applyFont="1" applyFill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179" fontId="33" fillId="0" borderId="0" xfId="33" applyNumberFormat="1" applyFont="1" applyFill="1" applyBorder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1" xfId="0" applyFont="1" applyFill="1" applyBorder="1" applyAlignment="1" applyProtection="1">
      <alignment horizontal="right" vertical="center"/>
    </xf>
    <xf numFmtId="0" fontId="36" fillId="0" borderId="12" xfId="0" applyFont="1" applyFill="1" applyBorder="1" applyAlignment="1" applyProtection="1">
      <alignment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179" fontId="33" fillId="0" borderId="10" xfId="33" applyNumberFormat="1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vertical="center"/>
    </xf>
    <xf numFmtId="0" fontId="36" fillId="0" borderId="10" xfId="0" applyFont="1" applyFill="1" applyBorder="1" applyAlignment="1" applyProtection="1">
      <alignment horizontal="center" vertical="center" shrinkToFit="1"/>
    </xf>
    <xf numFmtId="0" fontId="36" fillId="0" borderId="10" xfId="0" applyFont="1" applyFill="1" applyBorder="1" applyAlignment="1" applyProtection="1">
      <alignment vertical="center" wrapText="1"/>
    </xf>
    <xf numFmtId="179" fontId="34" fillId="0" borderId="10" xfId="33" applyNumberFormat="1" applyFont="1" applyFill="1" applyBorder="1" applyAlignment="1" applyProtection="1">
      <alignment horizontal="center" vertical="center" shrinkToFi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centerContinuous" vertical="center" wrapText="1"/>
    </xf>
    <xf numFmtId="179" fontId="34" fillId="0" borderId="13" xfId="33" applyNumberFormat="1" applyFont="1" applyFill="1" applyBorder="1" applyAlignment="1" applyProtection="1">
      <alignment horizontal="center" vertical="center" shrinkToFit="1"/>
    </xf>
    <xf numFmtId="0" fontId="34" fillId="0" borderId="10" xfId="0" applyFont="1" applyFill="1" applyBorder="1" applyAlignment="1" applyProtection="1">
      <alignment horizontal="center" vertical="center" shrinkToFit="1"/>
    </xf>
    <xf numFmtId="0" fontId="37" fillId="0" borderId="14" xfId="0" applyFont="1" applyFill="1" applyBorder="1" applyAlignment="1" applyProtection="1">
      <alignment horizontal="left" vertical="center" shrinkToFit="1"/>
    </xf>
    <xf numFmtId="0" fontId="34" fillId="0" borderId="14" xfId="0" applyFont="1" applyFill="1" applyBorder="1" applyAlignment="1" applyProtection="1">
      <alignment horizontal="center" vertical="center" shrinkToFit="1"/>
    </xf>
    <xf numFmtId="0" fontId="34" fillId="0" borderId="15" xfId="0" applyFont="1" applyFill="1" applyBorder="1" applyAlignment="1" applyProtection="1">
      <alignment horizontal="centerContinuous" vertical="center" wrapText="1"/>
    </xf>
    <xf numFmtId="0" fontId="34" fillId="0" borderId="16" xfId="0" applyFont="1" applyFill="1" applyBorder="1" applyAlignment="1" applyProtection="1">
      <alignment horizontal="center" vertical="center" shrinkToFit="1"/>
    </xf>
    <xf numFmtId="0" fontId="44" fillId="0" borderId="17" xfId="0" applyFont="1" applyFill="1" applyBorder="1" applyAlignment="1" applyProtection="1">
      <alignment horizontal="centerContinuous" vertical="center" wrapText="1"/>
    </xf>
    <xf numFmtId="0" fontId="34" fillId="0" borderId="18" xfId="0" applyFont="1" applyFill="1" applyBorder="1" applyAlignment="1" applyProtection="1">
      <alignment horizontal="centerContinuous" vertical="center" wrapText="1"/>
    </xf>
    <xf numFmtId="0" fontId="36" fillId="17" borderId="1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center" vertical="center" shrinkToFit="1"/>
    </xf>
    <xf numFmtId="0" fontId="32" fillId="0" borderId="0" xfId="0" applyFont="1" applyFill="1" applyAlignment="1" applyProtection="1">
      <alignment vertical="center"/>
    </xf>
    <xf numFmtId="0" fontId="50" fillId="18" borderId="11" xfId="0" applyFont="1" applyFill="1" applyBorder="1" applyAlignment="1" applyProtection="1">
      <alignment horizontal="center" vertical="center" wrapText="1"/>
    </xf>
    <xf numFmtId="0" fontId="50" fillId="0" borderId="12" xfId="0" applyFont="1" applyFill="1" applyBorder="1" applyAlignment="1" applyProtection="1">
      <alignment vertical="center" wrapText="1"/>
    </xf>
    <xf numFmtId="0" fontId="21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1" fillId="0" borderId="0" xfId="0" applyFont="1" applyAlignment="1" applyProtection="1">
      <alignment horizontal="centerContinuous" vertical="center"/>
      <protection locked="0"/>
    </xf>
    <xf numFmtId="0" fontId="0" fillId="19" borderId="19" xfId="0" applyFill="1" applyBorder="1" applyAlignment="1" applyProtection="1">
      <alignment horizontal="center" vertical="center" shrinkToFit="1"/>
      <protection locked="0"/>
    </xf>
    <xf numFmtId="0" fontId="0" fillId="19" borderId="20" xfId="0" applyFill="1" applyBorder="1" applyAlignment="1" applyProtection="1">
      <alignment horizontal="center" vertical="center" shrinkToFit="1"/>
      <protection locked="0"/>
    </xf>
    <xf numFmtId="0" fontId="0" fillId="19" borderId="21" xfId="0" applyFill="1" applyBorder="1" applyAlignment="1" applyProtection="1">
      <alignment horizontal="center" vertical="center" shrinkToFit="1"/>
      <protection locked="0"/>
    </xf>
    <xf numFmtId="0" fontId="0" fillId="19" borderId="22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0" fillId="18" borderId="25" xfId="0" applyFill="1" applyBorder="1" applyAlignment="1" applyProtection="1">
      <alignment horizontal="center" vertical="center" shrinkToFit="1"/>
      <protection locked="0"/>
    </xf>
    <xf numFmtId="0" fontId="0" fillId="18" borderId="26" xfId="0" applyFill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18" borderId="28" xfId="0" applyFill="1" applyBorder="1" applyAlignment="1" applyProtection="1">
      <alignment horizontal="center" vertical="center" shrinkToFit="1"/>
      <protection locked="0"/>
    </xf>
    <xf numFmtId="0" fontId="0" fillId="18" borderId="29" xfId="0" applyFill="1" applyBorder="1" applyAlignment="1" applyProtection="1">
      <alignment vertical="center" shrinkToFit="1"/>
      <protection locked="0"/>
    </xf>
    <xf numFmtId="0" fontId="0" fillId="18" borderId="30" xfId="0" applyFill="1" applyBorder="1" applyAlignment="1" applyProtection="1">
      <alignment horizontal="center" vertical="center" shrinkToFit="1"/>
      <protection locked="0"/>
    </xf>
    <xf numFmtId="0" fontId="0" fillId="18" borderId="31" xfId="0" applyFill="1" applyBorder="1" applyAlignment="1" applyProtection="1">
      <alignment vertical="center" shrinkToFit="1"/>
      <protection locked="0"/>
    </xf>
    <xf numFmtId="0" fontId="34" fillId="0" borderId="32" xfId="0" applyFont="1" applyFill="1" applyBorder="1" applyAlignment="1" applyProtection="1">
      <alignment horizontal="centerContinuous" vertical="center" wrapText="1"/>
    </xf>
    <xf numFmtId="0" fontId="34" fillId="0" borderId="33" xfId="0" applyFont="1" applyFill="1" applyBorder="1" applyAlignment="1" applyProtection="1">
      <alignment horizontal="center" vertical="center" wrapText="1"/>
    </xf>
    <xf numFmtId="0" fontId="34" fillId="0" borderId="34" xfId="0" applyFont="1" applyFill="1" applyBorder="1" applyAlignment="1" applyProtection="1">
      <alignment horizontal="center" vertical="center" shrinkToFit="1"/>
    </xf>
    <xf numFmtId="183" fontId="36" fillId="0" borderId="35" xfId="0" applyNumberFormat="1" applyFont="1" applyFill="1" applyBorder="1" applyAlignment="1" applyProtection="1">
      <alignment vertical="center" shrinkToFit="1"/>
    </xf>
    <xf numFmtId="0" fontId="34" fillId="0" borderId="37" xfId="0" applyFont="1" applyFill="1" applyBorder="1" applyAlignment="1" applyProtection="1">
      <alignment horizontal="center" vertical="center" shrinkToFit="1"/>
    </xf>
    <xf numFmtId="183" fontId="36" fillId="0" borderId="38" xfId="0" applyNumberFormat="1" applyFont="1" applyFill="1" applyBorder="1" applyAlignment="1" applyProtection="1">
      <alignment vertical="center" shrinkToFit="1"/>
    </xf>
    <xf numFmtId="0" fontId="36" fillId="0" borderId="37" xfId="0" applyFont="1" applyFill="1" applyBorder="1" applyAlignment="1" applyProtection="1">
      <alignment vertical="center" shrinkToFit="1"/>
    </xf>
    <xf numFmtId="0" fontId="34" fillId="0" borderId="40" xfId="0" applyFont="1" applyFill="1" applyBorder="1" applyAlignment="1" applyProtection="1">
      <alignment horizontal="center" vertical="center" shrinkToFit="1"/>
    </xf>
    <xf numFmtId="186" fontId="55" fillId="0" borderId="41" xfId="0" applyNumberFormat="1" applyFont="1" applyFill="1" applyBorder="1" applyAlignment="1" applyProtection="1">
      <alignment horizontal="center" vertical="center" shrinkToFit="1"/>
    </xf>
    <xf numFmtId="0" fontId="34" fillId="0" borderId="41" xfId="0" applyFont="1" applyFill="1" applyBorder="1" applyAlignment="1" applyProtection="1">
      <alignment horizontal="center" vertical="center" shrinkToFit="1"/>
    </xf>
    <xf numFmtId="0" fontId="36" fillId="0" borderId="23" xfId="0" applyFont="1" applyFill="1" applyBorder="1" applyAlignment="1" applyProtection="1">
      <alignment horizontal="center" vertical="center" shrinkToFit="1"/>
    </xf>
    <xf numFmtId="0" fontId="34" fillId="0" borderId="45" xfId="0" applyFont="1" applyFill="1" applyBorder="1" applyAlignment="1" applyProtection="1">
      <alignment horizontal="center" vertical="center" shrinkToFit="1"/>
    </xf>
    <xf numFmtId="0" fontId="57" fillId="0" borderId="49" xfId="0" applyFont="1" applyFill="1" applyBorder="1" applyAlignment="1" applyProtection="1">
      <alignment horizontal="centerContinuous" vertical="center" wrapText="1"/>
    </xf>
    <xf numFmtId="0" fontId="34" fillId="0" borderId="51" xfId="0" applyFont="1" applyFill="1" applyBorder="1" applyAlignment="1" applyProtection="1">
      <alignment horizontal="center" vertical="center" shrinkToFit="1"/>
    </xf>
    <xf numFmtId="188" fontId="36" fillId="0" borderId="38" xfId="0" applyNumberFormat="1" applyFont="1" applyFill="1" applyBorder="1" applyAlignment="1" applyProtection="1">
      <alignment vertical="center" shrinkToFit="1"/>
    </xf>
    <xf numFmtId="0" fontId="57" fillId="0" borderId="57" xfId="0" applyFont="1" applyFill="1" applyBorder="1" applyAlignment="1" applyProtection="1">
      <alignment horizontal="centerContinuous" vertical="center" wrapText="1"/>
    </xf>
    <xf numFmtId="0" fontId="36" fillId="0" borderId="58" xfId="0" applyFont="1" applyFill="1" applyBorder="1" applyAlignment="1" applyProtection="1">
      <alignment vertical="center" shrinkToFit="1"/>
    </xf>
    <xf numFmtId="0" fontId="36" fillId="0" borderId="59" xfId="0" applyFont="1" applyFill="1" applyBorder="1" applyAlignment="1" applyProtection="1">
      <alignment vertical="center" shrinkToFit="1"/>
    </xf>
    <xf numFmtId="0" fontId="36" fillId="0" borderId="61" xfId="0" applyFont="1" applyFill="1" applyBorder="1" applyAlignment="1" applyProtection="1">
      <alignment vertical="center" shrinkToFit="1"/>
    </xf>
    <xf numFmtId="0" fontId="36" fillId="0" borderId="62" xfId="0" applyFont="1" applyFill="1" applyBorder="1" applyAlignment="1" applyProtection="1">
      <alignment vertical="center" shrinkToFit="1"/>
    </xf>
    <xf numFmtId="0" fontId="34" fillId="0" borderId="63" xfId="0" applyFont="1" applyFill="1" applyBorder="1" applyAlignment="1" applyProtection="1">
      <alignment horizontal="center" vertical="center" shrinkToFit="1"/>
    </xf>
    <xf numFmtId="0" fontId="57" fillId="0" borderId="64" xfId="0" applyFont="1" applyFill="1" applyBorder="1" applyAlignment="1" applyProtection="1">
      <alignment horizontal="centerContinuous" vertical="center" wrapText="1"/>
    </xf>
    <xf numFmtId="0" fontId="57" fillId="0" borderId="63" xfId="0" applyFont="1" applyFill="1" applyBorder="1" applyAlignment="1" applyProtection="1">
      <alignment horizontal="centerContinuous" vertical="center" wrapText="1"/>
    </xf>
    <xf numFmtId="0" fontId="36" fillId="0" borderId="65" xfId="0" applyFont="1" applyFill="1" applyBorder="1" applyAlignment="1" applyProtection="1">
      <alignment horizontal="center" vertical="center" shrinkToFit="1"/>
    </xf>
    <xf numFmtId="0" fontId="36" fillId="0" borderId="66" xfId="0" applyFont="1" applyFill="1" applyBorder="1" applyAlignment="1" applyProtection="1">
      <alignment horizontal="center" vertical="center" shrinkToFit="1"/>
    </xf>
    <xf numFmtId="0" fontId="36" fillId="0" borderId="12" xfId="0" applyFont="1" applyFill="1" applyBorder="1" applyAlignment="1" applyProtection="1">
      <alignment horizontal="center" vertical="center" shrinkToFit="1"/>
    </xf>
    <xf numFmtId="0" fontId="36" fillId="0" borderId="11" xfId="0" applyFont="1" applyFill="1" applyBorder="1" applyAlignment="1" applyProtection="1">
      <alignment horizontal="center" vertical="center" shrinkToFit="1"/>
    </xf>
    <xf numFmtId="0" fontId="36" fillId="0" borderId="67" xfId="0" applyFont="1" applyFill="1" applyBorder="1" applyAlignment="1" applyProtection="1">
      <alignment horizontal="center" vertical="center" shrinkToFit="1"/>
    </xf>
    <xf numFmtId="0" fontId="44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6" fillId="0" borderId="68" xfId="0" applyFont="1" applyFill="1" applyBorder="1" applyAlignment="1" applyProtection="1">
      <alignment vertical="center" shrinkToFit="1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32" fillId="0" borderId="0" xfId="0" applyFont="1" applyBorder="1" applyAlignment="1">
      <alignment horizontal="centerContinuous" vertical="center"/>
    </xf>
    <xf numFmtId="0" fontId="34" fillId="0" borderId="6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184" fontId="34" fillId="0" borderId="71" xfId="0" applyNumberFormat="1" applyFont="1" applyFill="1" applyBorder="1" applyAlignment="1">
      <alignment horizontal="center" vertical="center" wrapText="1"/>
    </xf>
    <xf numFmtId="0" fontId="34" fillId="0" borderId="71" xfId="0" applyFont="1" applyFill="1" applyBorder="1" applyAlignment="1">
      <alignment horizontal="center" vertical="center" wrapText="1"/>
    </xf>
    <xf numFmtId="190" fontId="35" fillId="0" borderId="72" xfId="0" applyNumberFormat="1" applyFont="1" applyFill="1" applyBorder="1" applyAlignment="1">
      <alignment horizontal="center" vertical="center"/>
    </xf>
    <xf numFmtId="0" fontId="35" fillId="0" borderId="72" xfId="0" applyFont="1" applyFill="1" applyBorder="1" applyAlignment="1">
      <alignment horizontal="center" vertical="center"/>
    </xf>
    <xf numFmtId="184" fontId="34" fillId="0" borderId="39" xfId="0" applyNumberFormat="1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center" vertical="center"/>
    </xf>
    <xf numFmtId="184" fontId="34" fillId="0" borderId="74" xfId="0" applyNumberFormat="1" applyFont="1" applyFill="1" applyBorder="1" applyAlignment="1">
      <alignment horizontal="center" vertical="center" wrapText="1"/>
    </xf>
    <xf numFmtId="0" fontId="34" fillId="0" borderId="74" xfId="0" applyFont="1" applyFill="1" applyBorder="1" applyAlignment="1">
      <alignment horizontal="center" vertical="center" wrapText="1"/>
    </xf>
    <xf numFmtId="184" fontId="34" fillId="0" borderId="36" xfId="0" applyNumberFormat="1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vertical="center" wrapText="1"/>
    </xf>
    <xf numFmtId="0" fontId="34" fillId="0" borderId="36" xfId="0" applyFont="1" applyFill="1" applyBorder="1" applyAlignment="1">
      <alignment horizontal="center" vertical="center" wrapText="1"/>
    </xf>
    <xf numFmtId="2" fontId="34" fillId="0" borderId="39" xfId="0" applyNumberFormat="1" applyFont="1" applyFill="1" applyBorder="1" applyAlignment="1">
      <alignment horizontal="center" vertical="center" wrapText="1"/>
    </xf>
    <xf numFmtId="2" fontId="34" fillId="0" borderId="75" xfId="0" applyNumberFormat="1" applyFont="1" applyFill="1" applyBorder="1" applyAlignment="1">
      <alignment horizontal="center" vertical="center" wrapText="1"/>
    </xf>
    <xf numFmtId="0" fontId="34" fillId="0" borderId="76" xfId="0" applyFont="1" applyFill="1" applyBorder="1" applyAlignment="1">
      <alignment horizontal="center" vertical="center" wrapText="1"/>
    </xf>
    <xf numFmtId="2" fontId="34" fillId="0" borderId="77" xfId="0" applyNumberFormat="1" applyFont="1" applyFill="1" applyBorder="1" applyAlignment="1">
      <alignment horizontal="center" vertical="center" wrapText="1"/>
    </xf>
    <xf numFmtId="0" fontId="34" fillId="0" borderId="78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/>
    </xf>
    <xf numFmtId="0" fontId="56" fillId="0" borderId="8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2" fontId="34" fillId="0" borderId="80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left" vertical="center" wrapText="1"/>
    </xf>
    <xf numFmtId="2" fontId="34" fillId="0" borderId="81" xfId="0" applyNumberFormat="1" applyFont="1" applyFill="1" applyBorder="1" applyAlignment="1">
      <alignment horizontal="center" vertical="center" wrapText="1"/>
    </xf>
    <xf numFmtId="189" fontId="35" fillId="0" borderId="73" xfId="33" applyNumberFormat="1" applyFont="1" applyFill="1" applyBorder="1" applyAlignment="1">
      <alignment horizontal="center" vertical="center"/>
    </xf>
    <xf numFmtId="0" fontId="55" fillId="0" borderId="82" xfId="0" applyFont="1" applyFill="1" applyBorder="1" applyAlignment="1">
      <alignment horizontal="center" vertical="center" wrapText="1"/>
    </xf>
    <xf numFmtId="0" fontId="55" fillId="0" borderId="83" xfId="0" applyFont="1" applyFill="1" applyBorder="1" applyAlignment="1">
      <alignment horizontal="center" vertical="center" wrapText="1"/>
    </xf>
    <xf numFmtId="0" fontId="55" fillId="0" borderId="84" xfId="0" applyFont="1" applyFill="1" applyBorder="1" applyAlignment="1">
      <alignment horizontal="center" vertical="center" wrapText="1"/>
    </xf>
    <xf numFmtId="0" fontId="35" fillId="0" borderId="84" xfId="0" applyFont="1" applyFill="1" applyBorder="1" applyAlignment="1">
      <alignment horizontal="center" vertical="center"/>
    </xf>
    <xf numFmtId="179" fontId="34" fillId="0" borderId="72" xfId="33" applyNumberFormat="1" applyFont="1" applyFill="1" applyBorder="1" applyAlignment="1" applyProtection="1">
      <alignment horizontal="center" vertical="center" wrapText="1"/>
      <protection locked="0"/>
    </xf>
    <xf numFmtId="179" fontId="34" fillId="0" borderId="85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72" xfId="0" applyFont="1" applyFill="1" applyBorder="1" applyAlignment="1">
      <alignment horizontal="center" vertical="center"/>
    </xf>
    <xf numFmtId="179" fontId="34" fillId="0" borderId="74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73" xfId="0" applyFont="1" applyFill="1" applyBorder="1" applyAlignment="1">
      <alignment horizontal="center" vertical="center"/>
    </xf>
    <xf numFmtId="179" fontId="34" fillId="0" borderId="73" xfId="33" applyNumberFormat="1" applyFont="1" applyFill="1" applyBorder="1" applyAlignment="1" applyProtection="1">
      <alignment horizontal="center" vertical="center" wrapText="1"/>
      <protection locked="0"/>
    </xf>
    <xf numFmtId="0" fontId="34" fillId="0" borderId="73" xfId="0" applyFont="1" applyFill="1" applyBorder="1" applyAlignment="1">
      <alignment horizontal="center" vertical="center" wrapText="1"/>
    </xf>
    <xf numFmtId="179" fontId="34" fillId="0" borderId="79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79" xfId="0" applyFont="1" applyFill="1" applyBorder="1" applyAlignment="1">
      <alignment horizontal="center" vertical="center"/>
    </xf>
    <xf numFmtId="4" fontId="34" fillId="0" borderId="86" xfId="0" applyNumberFormat="1" applyFont="1" applyFill="1" applyBorder="1" applyAlignment="1">
      <alignment horizontal="center" vertical="center" wrapText="1"/>
    </xf>
    <xf numFmtId="0" fontId="34" fillId="0" borderId="86" xfId="0" applyFont="1" applyFill="1" applyBorder="1" applyAlignment="1">
      <alignment horizontal="center" vertical="center" wrapText="1"/>
    </xf>
    <xf numFmtId="0" fontId="35" fillId="0" borderId="87" xfId="0" applyNumberFormat="1" applyFont="1" applyFill="1" applyBorder="1" applyAlignment="1">
      <alignment horizontal="center" vertical="center"/>
    </xf>
    <xf numFmtId="0" fontId="35" fillId="0" borderId="88" xfId="0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center" vertical="center"/>
    </xf>
    <xf numFmtId="0" fontId="34" fillId="0" borderId="85" xfId="0" applyFont="1" applyFill="1" applyBorder="1" applyAlignment="1">
      <alignment horizontal="center" vertical="center" wrapText="1"/>
    </xf>
    <xf numFmtId="178" fontId="34" fillId="0" borderId="36" xfId="0" applyNumberFormat="1" applyFont="1" applyFill="1" applyBorder="1" applyAlignment="1">
      <alignment horizontal="center" vertical="center" wrapText="1"/>
    </xf>
    <xf numFmtId="178" fontId="34" fillId="0" borderId="50" xfId="0" applyNumberFormat="1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/>
    </xf>
    <xf numFmtId="0" fontId="34" fillId="0" borderId="90" xfId="0" applyFont="1" applyFill="1" applyBorder="1" applyAlignment="1">
      <alignment horizontal="left" vertical="center" wrapText="1"/>
    </xf>
    <xf numFmtId="4" fontId="34" fillId="0" borderId="85" xfId="0" applyNumberFormat="1" applyFont="1" applyFill="1" applyBorder="1" applyAlignment="1">
      <alignment horizontal="center" vertical="center" wrapText="1"/>
    </xf>
    <xf numFmtId="0" fontId="49" fillId="0" borderId="85" xfId="0" applyFont="1" applyFill="1" applyBorder="1" applyAlignment="1">
      <alignment horizontal="center" vertical="center" wrapText="1"/>
    </xf>
    <xf numFmtId="0" fontId="35" fillId="0" borderId="85" xfId="0" applyFont="1" applyFill="1" applyBorder="1" applyAlignment="1">
      <alignment horizontal="center" vertical="center"/>
    </xf>
    <xf numFmtId="4" fontId="34" fillId="0" borderId="39" xfId="0" applyNumberFormat="1" applyFont="1" applyFill="1" applyBorder="1" applyAlignment="1">
      <alignment horizontal="center" vertical="center" wrapText="1"/>
    </xf>
    <xf numFmtId="0" fontId="34" fillId="0" borderId="91" xfId="0" applyFont="1" applyFill="1" applyBorder="1" applyAlignment="1">
      <alignment horizontal="left" vertical="center" wrapText="1"/>
    </xf>
    <xf numFmtId="4" fontId="34" fillId="0" borderId="92" xfId="0" applyNumberFormat="1" applyFont="1" applyFill="1" applyBorder="1" applyAlignment="1">
      <alignment horizontal="center" vertical="center" wrapText="1"/>
    </xf>
    <xf numFmtId="0" fontId="34" fillId="0" borderId="92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/>
    </xf>
    <xf numFmtId="0" fontId="36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top" wrapText="1"/>
    </xf>
    <xf numFmtId="181" fontId="60" fillId="18" borderId="94" xfId="0" applyNumberFormat="1" applyFont="1" applyFill="1" applyBorder="1" applyAlignment="1" applyProtection="1">
      <alignment vertical="center" shrinkToFit="1"/>
    </xf>
    <xf numFmtId="0" fontId="57" fillId="0" borderId="95" xfId="0" applyFont="1" applyFill="1" applyBorder="1" applyAlignment="1" applyProtection="1">
      <alignment vertical="center" shrinkToFit="1"/>
    </xf>
    <xf numFmtId="192" fontId="36" fillId="0" borderId="27" xfId="0" applyNumberFormat="1" applyFont="1" applyFill="1" applyBorder="1" applyAlignment="1" applyProtection="1">
      <alignment vertical="center" shrinkToFit="1"/>
    </xf>
    <xf numFmtId="176" fontId="55" fillId="0" borderId="60" xfId="0" applyNumberFormat="1" applyFont="1" applyFill="1" applyBorder="1" applyAlignment="1" applyProtection="1">
      <alignment vertical="center" shrinkToFit="1"/>
    </xf>
    <xf numFmtId="176" fontId="55" fillId="0" borderId="55" xfId="0" applyNumberFormat="1" applyFont="1" applyFill="1" applyBorder="1" applyAlignment="1" applyProtection="1">
      <alignment vertical="center" shrinkToFit="1"/>
    </xf>
    <xf numFmtId="182" fontId="38" fillId="0" borderId="34" xfId="0" applyNumberFormat="1" applyFont="1" applyFill="1" applyBorder="1" applyAlignment="1" applyProtection="1">
      <alignment vertical="center" shrinkToFit="1"/>
    </xf>
    <xf numFmtId="182" fontId="38" fillId="0" borderId="37" xfId="0" applyNumberFormat="1" applyFont="1" applyFill="1" applyBorder="1" applyAlignment="1" applyProtection="1">
      <alignment vertical="center" shrinkToFit="1"/>
    </xf>
    <xf numFmtId="185" fontId="38" fillId="0" borderId="37" xfId="0" applyNumberFormat="1" applyFont="1" applyFill="1" applyBorder="1" applyAlignment="1" applyProtection="1">
      <alignment vertical="center" shrinkToFit="1"/>
    </xf>
    <xf numFmtId="187" fontId="38" fillId="0" borderId="83" xfId="0" applyNumberFormat="1" applyFont="1" applyFill="1" applyBorder="1" applyAlignment="1" applyProtection="1">
      <alignment vertical="center" shrinkToFit="1"/>
    </xf>
    <xf numFmtId="180" fontId="38" fillId="0" borderId="33" xfId="0" applyNumberFormat="1" applyFont="1" applyFill="1" applyBorder="1" applyAlignment="1" applyProtection="1">
      <alignment vertical="center" shrinkToFit="1"/>
    </xf>
    <xf numFmtId="182" fontId="38" fillId="0" borderId="23" xfId="0" applyNumberFormat="1" applyFont="1" applyFill="1" applyBorder="1" applyAlignment="1" applyProtection="1">
      <alignment vertical="center" shrinkToFit="1"/>
    </xf>
    <xf numFmtId="182" fontId="38" fillId="0" borderId="10" xfId="0" applyNumberFormat="1" applyFont="1" applyFill="1" applyBorder="1" applyAlignment="1" applyProtection="1">
      <alignment vertical="center" shrinkToFit="1"/>
    </xf>
    <xf numFmtId="0" fontId="57" fillId="0" borderId="49" xfId="0" applyFont="1" applyFill="1" applyBorder="1" applyAlignment="1" applyProtection="1">
      <alignment horizontal="center" vertical="center" shrinkToFit="1"/>
    </xf>
    <xf numFmtId="0" fontId="57" fillId="0" borderId="57" xfId="0" applyFont="1" applyFill="1" applyBorder="1" applyAlignment="1" applyProtection="1">
      <alignment horizontal="center" vertical="center" shrinkToFit="1"/>
    </xf>
    <xf numFmtId="0" fontId="57" fillId="0" borderId="48" xfId="0" applyFont="1" applyFill="1" applyBorder="1" applyAlignment="1" applyProtection="1">
      <alignment horizontal="center" vertical="center" shrinkToFit="1"/>
    </xf>
    <xf numFmtId="0" fontId="57" fillId="0" borderId="63" xfId="0" applyFont="1" applyFill="1" applyBorder="1" applyAlignment="1" applyProtection="1">
      <alignment horizontal="center" vertical="center" shrinkToFit="1"/>
    </xf>
    <xf numFmtId="0" fontId="57" fillId="0" borderId="97" xfId="0" applyFont="1" applyFill="1" applyBorder="1" applyAlignment="1" applyProtection="1">
      <alignment horizontal="center" vertical="center" shrinkToFit="1"/>
    </xf>
    <xf numFmtId="0" fontId="57" fillId="0" borderId="98" xfId="0" applyFont="1" applyFill="1" applyBorder="1" applyAlignment="1" applyProtection="1">
      <alignment horizontal="center" vertical="center" shrinkToFit="1"/>
    </xf>
    <xf numFmtId="0" fontId="36" fillId="0" borderId="0" xfId="0" applyFont="1" applyFill="1" applyAlignment="1" applyProtection="1">
      <alignment vertical="center" shrinkToFit="1"/>
    </xf>
    <xf numFmtId="38" fontId="36" fillId="17" borderId="66" xfId="0" applyNumberFormat="1" applyFont="1" applyFill="1" applyBorder="1" applyAlignment="1" applyProtection="1">
      <alignment vertical="center" shrinkToFit="1"/>
      <protection locked="0"/>
    </xf>
    <xf numFmtId="0" fontId="36" fillId="17" borderId="67" xfId="0" applyFont="1" applyFill="1" applyBorder="1" applyAlignment="1" applyProtection="1">
      <alignment vertical="center" shrinkToFit="1"/>
      <protection locked="0"/>
    </xf>
    <xf numFmtId="179" fontId="28" fillId="0" borderId="10" xfId="33" applyNumberFormat="1" applyFill="1" applyBorder="1" applyAlignment="1" applyProtection="1">
      <alignment vertical="center" shrinkToFit="1"/>
    </xf>
    <xf numFmtId="40" fontId="28" fillId="0" borderId="10" xfId="33" applyNumberFormat="1" applyFill="1" applyBorder="1" applyAlignment="1" applyProtection="1">
      <alignment vertical="center" shrinkToFit="1"/>
    </xf>
    <xf numFmtId="179" fontId="33" fillId="0" borderId="10" xfId="33" applyNumberFormat="1" applyFont="1" applyFill="1" applyBorder="1" applyAlignment="1" applyProtection="1">
      <alignment vertical="center" shrinkToFit="1"/>
    </xf>
    <xf numFmtId="40" fontId="66" fillId="17" borderId="10" xfId="33" applyNumberFormat="1" applyFont="1" applyFill="1" applyBorder="1" applyAlignment="1" applyProtection="1">
      <alignment vertical="center" shrinkToFit="1"/>
      <protection locked="0"/>
    </xf>
    <xf numFmtId="40" fontId="33" fillId="0" borderId="10" xfId="33" applyNumberFormat="1" applyFont="1" applyFill="1" applyBorder="1" applyAlignment="1" applyProtection="1">
      <alignment vertical="center" shrinkToFit="1"/>
    </xf>
    <xf numFmtId="40" fontId="33" fillId="0" borderId="14" xfId="33" applyNumberFormat="1" applyFont="1" applyFill="1" applyBorder="1" applyAlignment="1" applyProtection="1">
      <alignment vertical="center" shrinkToFit="1"/>
    </xf>
    <xf numFmtId="179" fontId="33" fillId="0" borderId="14" xfId="33" applyNumberFormat="1" applyFont="1" applyFill="1" applyBorder="1" applyAlignment="1" applyProtection="1">
      <alignment vertical="center" shrinkToFit="1"/>
    </xf>
    <xf numFmtId="0" fontId="34" fillId="0" borderId="15" xfId="0" applyFont="1" applyFill="1" applyBorder="1" applyAlignment="1" applyProtection="1">
      <alignment horizontal="center" vertical="center" shrinkToFit="1"/>
    </xf>
    <xf numFmtId="179" fontId="33" fillId="0" borderId="16" xfId="33" applyNumberFormat="1" applyFont="1" applyFill="1" applyBorder="1" applyAlignment="1" applyProtection="1">
      <alignment vertical="center" shrinkToFit="1"/>
    </xf>
    <xf numFmtId="179" fontId="32" fillId="0" borderId="99" xfId="33" applyNumberFormat="1" applyFont="1" applyFill="1" applyBorder="1" applyAlignment="1" applyProtection="1">
      <alignment horizontal="center" vertical="center" shrinkToFit="1"/>
    </xf>
    <xf numFmtId="191" fontId="33" fillId="20" borderId="38" xfId="33" applyNumberFormat="1" applyFont="1" applyFill="1" applyBorder="1" applyProtection="1">
      <alignment vertical="center"/>
      <protection locked="0"/>
    </xf>
    <xf numFmtId="38" fontId="28" fillId="0" borderId="57" xfId="33" applyFill="1" applyBorder="1" applyProtection="1">
      <alignment vertical="center"/>
    </xf>
    <xf numFmtId="38" fontId="28" fillId="0" borderId="63" xfId="33" applyFill="1" applyBorder="1" applyProtection="1">
      <alignment vertical="center"/>
    </xf>
    <xf numFmtId="38" fontId="36" fillId="17" borderId="10" xfId="33" applyFont="1" applyFill="1" applyBorder="1" applyAlignment="1" applyProtection="1">
      <alignment horizontal="center" vertical="center" shrinkToFit="1"/>
      <protection locked="0"/>
    </xf>
    <xf numFmtId="182" fontId="38" fillId="0" borderId="33" xfId="0" applyNumberFormat="1" applyFont="1" applyFill="1" applyBorder="1" applyAlignment="1" applyProtection="1">
      <alignment vertical="center" shrinkToFit="1"/>
    </xf>
    <xf numFmtId="192" fontId="38" fillId="20" borderId="102" xfId="0" applyNumberFormat="1" applyFont="1" applyFill="1" applyBorder="1" applyAlignment="1" applyProtection="1">
      <alignment vertical="center" shrinkToFit="1"/>
      <protection locked="0"/>
    </xf>
    <xf numFmtId="192" fontId="38" fillId="20" borderId="103" xfId="0" applyNumberFormat="1" applyFont="1" applyFill="1" applyBorder="1" applyAlignment="1" applyProtection="1">
      <alignment vertical="center" shrinkToFit="1"/>
      <protection locked="0"/>
    </xf>
    <xf numFmtId="179" fontId="33" fillId="17" borderId="10" xfId="33" applyNumberFormat="1" applyFont="1" applyFill="1" applyBorder="1" applyProtection="1">
      <alignment vertical="center"/>
      <protection locked="0"/>
    </xf>
    <xf numFmtId="179" fontId="33" fillId="17" borderId="10" xfId="33" applyNumberFormat="1" applyFont="1" applyFill="1" applyBorder="1" applyAlignment="1" applyProtection="1">
      <alignment vertical="center" shrinkToFit="1"/>
      <protection locked="0"/>
    </xf>
    <xf numFmtId="0" fontId="20" fillId="0" borderId="0" xfId="0" applyFont="1" applyFill="1" applyBorder="1" applyAlignment="1" applyProtection="1">
      <alignment vertical="center"/>
    </xf>
    <xf numFmtId="0" fontId="20" fillId="0" borderId="104" xfId="0" applyFont="1" applyFill="1" applyBorder="1" applyAlignment="1" applyProtection="1">
      <alignment vertical="center"/>
    </xf>
    <xf numFmtId="0" fontId="33" fillId="0" borderId="105" xfId="0" applyFont="1" applyFill="1" applyBorder="1" applyAlignment="1" applyProtection="1">
      <alignment horizontal="left" vertical="center"/>
    </xf>
    <xf numFmtId="0" fontId="20" fillId="0" borderId="105" xfId="0" applyFont="1" applyFill="1" applyBorder="1" applyAlignment="1" applyProtection="1">
      <alignment vertical="center"/>
    </xf>
    <xf numFmtId="0" fontId="18" fillId="0" borderId="105" xfId="0" applyFont="1" applyFill="1" applyBorder="1" applyAlignment="1" applyProtection="1">
      <alignment vertical="center"/>
    </xf>
    <xf numFmtId="0" fontId="20" fillId="0" borderId="106" xfId="0" applyFont="1" applyFill="1" applyBorder="1" applyAlignment="1" applyProtection="1">
      <alignment vertical="center"/>
    </xf>
    <xf numFmtId="0" fontId="20" fillId="0" borderId="107" xfId="0" applyFont="1" applyFill="1" applyBorder="1" applyAlignment="1" applyProtection="1">
      <alignment vertical="center"/>
    </xf>
    <xf numFmtId="0" fontId="20" fillId="0" borderId="108" xfId="0" applyFont="1" applyFill="1" applyBorder="1" applyAlignment="1" applyProtection="1">
      <alignment vertical="center"/>
    </xf>
    <xf numFmtId="0" fontId="33" fillId="0" borderId="107" xfId="0" applyFont="1" applyFill="1" applyBorder="1" applyAlignment="1" applyProtection="1">
      <alignment horizontal="left" vertical="center" indent="1"/>
    </xf>
    <xf numFmtId="0" fontId="43" fillId="0" borderId="108" xfId="0" applyFont="1" applyFill="1" applyBorder="1" applyAlignment="1" applyProtection="1">
      <alignment horizontal="center" vertical="center" shrinkToFit="1"/>
    </xf>
    <xf numFmtId="0" fontId="20" fillId="0" borderId="109" xfId="0" applyFont="1" applyFill="1" applyBorder="1" applyAlignment="1" applyProtection="1">
      <alignment vertical="center"/>
    </xf>
    <xf numFmtId="0" fontId="20" fillId="0" borderId="110" xfId="0" applyFont="1" applyFill="1" applyBorder="1" applyAlignment="1" applyProtection="1">
      <alignment vertical="center"/>
    </xf>
    <xf numFmtId="0" fontId="43" fillId="0" borderId="110" xfId="0" applyFont="1" applyFill="1" applyBorder="1" applyAlignment="1" applyProtection="1">
      <alignment horizontal="center" vertical="center"/>
    </xf>
    <xf numFmtId="0" fontId="43" fillId="0" borderId="110" xfId="0" applyFont="1" applyFill="1" applyBorder="1" applyAlignment="1" applyProtection="1">
      <alignment vertical="center"/>
    </xf>
    <xf numFmtId="0" fontId="20" fillId="0" borderId="111" xfId="0" applyFont="1" applyFill="1" applyBorder="1" applyAlignment="1" applyProtection="1">
      <alignment vertical="center"/>
    </xf>
    <xf numFmtId="0" fontId="33" fillId="0" borderId="110" xfId="0" applyFont="1" applyFill="1" applyBorder="1" applyAlignment="1" applyProtection="1">
      <alignment vertical="top"/>
    </xf>
    <xf numFmtId="0" fontId="33" fillId="0" borderId="104" xfId="0" applyFont="1" applyFill="1" applyBorder="1" applyProtection="1">
      <alignment vertical="center"/>
    </xf>
    <xf numFmtId="0" fontId="32" fillId="0" borderId="105" xfId="0" applyFont="1" applyFill="1" applyBorder="1" applyAlignment="1" applyProtection="1">
      <alignment vertical="center"/>
    </xf>
    <xf numFmtId="179" fontId="33" fillId="0" borderId="105" xfId="33" applyNumberFormat="1" applyFont="1" applyFill="1" applyBorder="1" applyProtection="1">
      <alignment vertical="center"/>
    </xf>
    <xf numFmtId="0" fontId="33" fillId="0" borderId="105" xfId="0" applyFont="1" applyFill="1" applyBorder="1" applyProtection="1">
      <alignment vertical="center"/>
    </xf>
    <xf numFmtId="0" fontId="33" fillId="0" borderId="106" xfId="0" applyFont="1" applyFill="1" applyBorder="1" applyProtection="1">
      <alignment vertical="center"/>
    </xf>
    <xf numFmtId="0" fontId="33" fillId="0" borderId="107" xfId="0" applyFont="1" applyFill="1" applyBorder="1" applyProtection="1">
      <alignment vertical="center"/>
    </xf>
    <xf numFmtId="0" fontId="33" fillId="0" borderId="0" xfId="0" applyFont="1" applyFill="1" applyBorder="1" applyProtection="1">
      <alignment vertical="center"/>
    </xf>
    <xf numFmtId="0" fontId="33" fillId="0" borderId="108" xfId="0" applyFont="1" applyFill="1" applyBorder="1" applyProtection="1">
      <alignment vertical="center"/>
    </xf>
    <xf numFmtId="0" fontId="33" fillId="0" borderId="109" xfId="0" applyFont="1" applyFill="1" applyBorder="1" applyProtection="1">
      <alignment vertical="center"/>
    </xf>
    <xf numFmtId="0" fontId="32" fillId="0" borderId="110" xfId="0" applyFont="1" applyFill="1" applyBorder="1" applyAlignment="1" applyProtection="1">
      <alignment vertical="center"/>
    </xf>
    <xf numFmtId="179" fontId="33" fillId="0" borderId="110" xfId="33" applyNumberFormat="1" applyFont="1" applyFill="1" applyBorder="1" applyProtection="1">
      <alignment vertical="center"/>
    </xf>
    <xf numFmtId="0" fontId="33" fillId="0" borderId="110" xfId="0" applyFont="1" applyFill="1" applyBorder="1" applyProtection="1">
      <alignment vertical="center"/>
    </xf>
    <xf numFmtId="0" fontId="33" fillId="0" borderId="111" xfId="0" applyFont="1" applyFill="1" applyBorder="1" applyProtection="1">
      <alignment vertical="center"/>
    </xf>
    <xf numFmtId="0" fontId="33" fillId="0" borderId="110" xfId="0" applyFont="1" applyFill="1" applyBorder="1" applyAlignment="1" applyProtection="1">
      <alignment horizontal="left" vertical="top"/>
    </xf>
    <xf numFmtId="0" fontId="33" fillId="0" borderId="105" xfId="0" applyFont="1" applyFill="1" applyBorder="1" applyAlignment="1" applyProtection="1">
      <alignment horizontal="left"/>
    </xf>
    <xf numFmtId="38" fontId="65" fillId="0" borderId="190" xfId="33" applyFont="1" applyFill="1" applyBorder="1" applyAlignment="1" applyProtection="1">
      <alignment vertical="center" shrinkToFit="1"/>
    </xf>
    <xf numFmtId="0" fontId="57" fillId="0" borderId="20" xfId="0" applyFont="1" applyFill="1" applyBorder="1" applyAlignment="1" applyProtection="1">
      <alignment vertical="center" textRotation="255" wrapText="1"/>
    </xf>
    <xf numFmtId="0" fontId="57" fillId="0" borderId="83" xfId="0" applyFont="1" applyFill="1" applyBorder="1" applyAlignment="1" applyProtection="1">
      <alignment horizontal="centerContinuous" vertical="center" wrapText="1"/>
    </xf>
    <xf numFmtId="0" fontId="57" fillId="0" borderId="192" xfId="0" applyFont="1" applyFill="1" applyBorder="1" applyAlignment="1" applyProtection="1">
      <alignment horizontal="centerContinuous" vertical="center" wrapText="1"/>
    </xf>
    <xf numFmtId="179" fontId="28" fillId="17" borderId="10" xfId="33" applyNumberFormat="1" applyFill="1" applyBorder="1" applyAlignment="1" applyProtection="1">
      <alignment vertical="center" shrinkToFit="1"/>
      <protection locked="0"/>
    </xf>
    <xf numFmtId="179" fontId="34" fillId="0" borderId="10" xfId="0" applyNumberFormat="1" applyFont="1" applyFill="1" applyBorder="1" applyAlignment="1" applyProtection="1">
      <alignment horizontal="center" vertical="center" shrinkToFit="1"/>
    </xf>
    <xf numFmtId="179" fontId="34" fillId="0" borderId="15" xfId="0" applyNumberFormat="1" applyFont="1" applyFill="1" applyBorder="1" applyAlignment="1" applyProtection="1">
      <alignment horizontal="center" vertical="center" shrinkToFit="1"/>
    </xf>
    <xf numFmtId="179" fontId="28" fillId="0" borderId="15" xfId="33" applyNumberFormat="1" applyFill="1" applyBorder="1" applyAlignment="1" applyProtection="1">
      <alignment vertical="center" shrinkToFit="1"/>
    </xf>
    <xf numFmtId="179" fontId="28" fillId="18" borderId="34" xfId="33" applyNumberFormat="1" applyFill="1" applyBorder="1" applyAlignment="1" applyProtection="1">
      <alignment vertical="center" shrinkToFit="1"/>
    </xf>
    <xf numFmtId="179" fontId="28" fillId="18" borderId="37" xfId="33" applyNumberFormat="1" applyFill="1" applyBorder="1" applyAlignment="1" applyProtection="1">
      <alignment vertical="center" shrinkToFit="1"/>
    </xf>
    <xf numFmtId="179" fontId="28" fillId="18" borderId="40" xfId="33" applyNumberFormat="1" applyFill="1" applyBorder="1" applyAlignment="1" applyProtection="1">
      <alignment vertical="center" shrinkToFit="1"/>
    </xf>
    <xf numFmtId="179" fontId="28" fillId="18" borderId="96" xfId="33" applyNumberFormat="1" applyFill="1" applyBorder="1" applyAlignment="1" applyProtection="1">
      <alignment vertical="center" shrinkToFit="1"/>
    </xf>
    <xf numFmtId="179" fontId="28" fillId="18" borderId="35" xfId="33" applyNumberFormat="1" applyFill="1" applyBorder="1" applyAlignment="1" applyProtection="1">
      <alignment vertical="center" shrinkToFit="1"/>
    </xf>
    <xf numFmtId="179" fontId="28" fillId="18" borderId="97" xfId="33" applyNumberFormat="1" applyFill="1" applyBorder="1" applyAlignment="1" applyProtection="1">
      <alignment vertical="center" shrinkToFit="1"/>
    </xf>
    <xf numFmtId="179" fontId="28" fillId="0" borderId="49" xfId="33" applyNumberFormat="1" applyFill="1" applyBorder="1" applyAlignment="1" applyProtection="1">
      <alignment vertical="center" shrinkToFit="1"/>
    </xf>
    <xf numFmtId="179" fontId="28" fillId="18" borderId="51" xfId="33" applyNumberFormat="1" applyFill="1" applyBorder="1" applyAlignment="1" applyProtection="1">
      <alignment vertical="center" shrinkToFit="1"/>
    </xf>
    <xf numFmtId="179" fontId="28" fillId="18" borderId="45" xfId="33" applyNumberFormat="1" applyFill="1" applyBorder="1" applyAlignment="1" applyProtection="1">
      <alignment vertical="center" shrinkToFit="1"/>
    </xf>
    <xf numFmtId="179" fontId="28" fillId="0" borderId="57" xfId="33" applyNumberFormat="1" applyFill="1" applyBorder="1" applyAlignment="1" applyProtection="1">
      <alignment vertical="center" shrinkToFit="1"/>
    </xf>
    <xf numFmtId="179" fontId="28" fillId="0" borderId="56" xfId="33" applyNumberFormat="1" applyFill="1" applyBorder="1" applyAlignment="1" applyProtection="1">
      <alignment vertical="center" shrinkToFit="1"/>
    </xf>
    <xf numFmtId="179" fontId="28" fillId="17" borderId="34" xfId="33" applyNumberFormat="1" applyFill="1" applyBorder="1" applyProtection="1">
      <alignment vertical="center"/>
      <protection locked="0"/>
    </xf>
    <xf numFmtId="179" fontId="28" fillId="17" borderId="37" xfId="33" applyNumberFormat="1" applyFill="1" applyBorder="1" applyProtection="1">
      <alignment vertical="center"/>
      <protection locked="0"/>
    </xf>
    <xf numFmtId="179" fontId="28" fillId="18" borderId="41" xfId="33" applyNumberFormat="1" applyFill="1" applyBorder="1" applyAlignment="1" applyProtection="1">
      <alignment vertical="center" shrinkToFit="1"/>
    </xf>
    <xf numFmtId="179" fontId="28" fillId="17" borderId="41" xfId="33" applyNumberFormat="1" applyFill="1" applyBorder="1" applyProtection="1">
      <alignment vertical="center"/>
      <protection locked="0"/>
    </xf>
    <xf numFmtId="179" fontId="28" fillId="18" borderId="59" xfId="33" applyNumberFormat="1" applyFill="1" applyBorder="1" applyAlignment="1" applyProtection="1">
      <alignment vertical="center" shrinkToFit="1"/>
    </xf>
    <xf numFmtId="179" fontId="28" fillId="18" borderId="61" xfId="33" applyNumberFormat="1" applyFill="1" applyBorder="1" applyAlignment="1" applyProtection="1">
      <alignment vertical="center" shrinkToFit="1"/>
    </xf>
    <xf numFmtId="179" fontId="28" fillId="18" borderId="62" xfId="33" applyNumberFormat="1" applyFill="1" applyBorder="1" applyAlignment="1" applyProtection="1">
      <alignment vertical="center" shrinkToFit="1"/>
    </xf>
    <xf numFmtId="179" fontId="28" fillId="17" borderId="63" xfId="33" applyNumberFormat="1" applyFill="1" applyBorder="1" applyProtection="1">
      <alignment vertical="center"/>
      <protection locked="0"/>
    </xf>
    <xf numFmtId="179" fontId="28" fillId="0" borderId="49" xfId="33" applyNumberFormat="1" applyFill="1" applyBorder="1" applyProtection="1">
      <alignment vertical="center"/>
    </xf>
    <xf numFmtId="179" fontId="28" fillId="0" borderId="52" xfId="33" applyNumberFormat="1" applyFill="1" applyBorder="1" applyAlignment="1" applyProtection="1">
      <alignment vertical="center" shrinkToFit="1"/>
    </xf>
    <xf numFmtId="179" fontId="28" fillId="17" borderId="51" xfId="33" applyNumberFormat="1" applyFill="1" applyBorder="1" applyProtection="1">
      <alignment vertical="center"/>
      <protection locked="0"/>
    </xf>
    <xf numFmtId="179" fontId="28" fillId="0" borderId="55" xfId="33" applyNumberFormat="1" applyFill="1" applyBorder="1" applyAlignment="1" applyProtection="1">
      <alignment vertical="center" shrinkToFit="1"/>
    </xf>
    <xf numFmtId="179" fontId="28" fillId="17" borderId="45" xfId="33" applyNumberFormat="1" applyFill="1" applyBorder="1" applyProtection="1">
      <alignment vertical="center"/>
      <protection locked="0"/>
    </xf>
    <xf numFmtId="179" fontId="28" fillId="0" borderId="57" xfId="33" applyNumberFormat="1" applyFill="1" applyBorder="1" applyProtection="1">
      <alignment vertical="center"/>
    </xf>
    <xf numFmtId="179" fontId="28" fillId="0" borderId="52" xfId="33" applyNumberFormat="1" applyFill="1" applyBorder="1" applyProtection="1">
      <alignment vertical="center"/>
    </xf>
    <xf numFmtId="179" fontId="28" fillId="0" borderId="60" xfId="33" applyNumberFormat="1" applyFill="1" applyBorder="1" applyAlignment="1" applyProtection="1">
      <alignment vertical="center" shrinkToFit="1"/>
    </xf>
    <xf numFmtId="179" fontId="28" fillId="0" borderId="60" xfId="33" applyNumberFormat="1" applyFill="1" applyBorder="1" applyProtection="1">
      <alignment vertical="center"/>
    </xf>
    <xf numFmtId="179" fontId="28" fillId="0" borderId="55" xfId="33" applyNumberFormat="1" applyFill="1" applyBorder="1" applyProtection="1">
      <alignment vertical="center"/>
    </xf>
    <xf numFmtId="193" fontId="34" fillId="18" borderId="34" xfId="33" applyNumberFormat="1" applyFont="1" applyFill="1" applyBorder="1" applyAlignment="1" applyProtection="1">
      <alignment vertical="center" shrinkToFit="1"/>
    </xf>
    <xf numFmtId="193" fontId="34" fillId="18" borderId="35" xfId="0" applyNumberFormat="1" applyFont="1" applyFill="1" applyBorder="1" applyAlignment="1" applyProtection="1">
      <alignment vertical="center" shrinkToFit="1"/>
    </xf>
    <xf numFmtId="193" fontId="34" fillId="18" borderId="37" xfId="33" applyNumberFormat="1" applyFont="1" applyFill="1" applyBorder="1" applyAlignment="1" applyProtection="1">
      <alignment vertical="center" shrinkToFit="1"/>
    </xf>
    <xf numFmtId="193" fontId="34" fillId="18" borderId="38" xfId="0" applyNumberFormat="1" applyFont="1" applyFill="1" applyBorder="1" applyAlignment="1" applyProtection="1">
      <alignment vertical="center" shrinkToFit="1"/>
    </xf>
    <xf numFmtId="193" fontId="34" fillId="18" borderId="41" xfId="33" applyNumberFormat="1" applyFont="1" applyFill="1" applyBorder="1" applyAlignment="1" applyProtection="1">
      <alignment vertical="center" shrinkToFit="1"/>
    </xf>
    <xf numFmtId="193" fontId="34" fillId="18" borderId="42" xfId="0" applyNumberFormat="1" applyFont="1" applyFill="1" applyBorder="1" applyAlignment="1" applyProtection="1">
      <alignment vertical="center" shrinkToFit="1"/>
    </xf>
    <xf numFmtId="193" fontId="34" fillId="18" borderId="44" xfId="33" applyNumberFormat="1" applyFont="1" applyFill="1" applyBorder="1" applyAlignment="1" applyProtection="1">
      <alignment vertical="center" shrinkToFit="1"/>
    </xf>
    <xf numFmtId="193" fontId="34" fillId="18" borderId="40" xfId="33" applyNumberFormat="1" applyFont="1" applyFill="1" applyBorder="1" applyAlignment="1" applyProtection="1">
      <alignment vertical="center" shrinkToFit="1"/>
    </xf>
    <xf numFmtId="193" fontId="34" fillId="18" borderId="45" xfId="33" applyNumberFormat="1" applyFont="1" applyFill="1" applyBorder="1" applyAlignment="1" applyProtection="1">
      <alignment vertical="center" shrinkToFit="1"/>
    </xf>
    <xf numFmtId="193" fontId="34" fillId="18" borderId="46" xfId="0" applyNumberFormat="1" applyFont="1" applyFill="1" applyBorder="1" applyAlignment="1" applyProtection="1">
      <alignment vertical="center" shrinkToFit="1"/>
    </xf>
    <xf numFmtId="193" fontId="57" fillId="0" borderId="49" xfId="0" applyNumberFormat="1" applyFont="1" applyFill="1" applyBorder="1" applyAlignment="1" applyProtection="1">
      <alignment horizontal="center" vertical="center" shrinkToFit="1"/>
    </xf>
    <xf numFmtId="193" fontId="55" fillId="0" borderId="52" xfId="33" applyNumberFormat="1" applyFont="1" applyFill="1" applyBorder="1" applyAlignment="1" applyProtection="1">
      <alignment vertical="center" shrinkToFit="1"/>
    </xf>
    <xf numFmtId="193" fontId="34" fillId="18" borderId="53" xfId="0" applyNumberFormat="1" applyFont="1" applyFill="1" applyBorder="1" applyAlignment="1" applyProtection="1">
      <alignment vertical="center" shrinkToFit="1"/>
    </xf>
    <xf numFmtId="193" fontId="55" fillId="0" borderId="55" xfId="33" applyNumberFormat="1" applyFont="1" applyFill="1" applyBorder="1" applyAlignment="1" applyProtection="1">
      <alignment vertical="center" shrinkToFit="1"/>
    </xf>
    <xf numFmtId="193" fontId="55" fillId="0" borderId="56" xfId="33" applyNumberFormat="1" applyFont="1" applyFill="1" applyBorder="1" applyAlignment="1" applyProtection="1">
      <alignment vertical="center" shrinkToFit="1"/>
    </xf>
    <xf numFmtId="193" fontId="57" fillId="0" borderId="57" xfId="0" applyNumberFormat="1" applyFont="1" applyFill="1" applyBorder="1" applyAlignment="1" applyProtection="1">
      <alignment horizontal="center" vertical="center" shrinkToFit="1"/>
    </xf>
    <xf numFmtId="193" fontId="57" fillId="0" borderId="48" xfId="0" applyNumberFormat="1" applyFont="1" applyFill="1" applyBorder="1" applyAlignment="1" applyProtection="1">
      <alignment horizontal="center" vertical="center" shrinkToFit="1"/>
    </xf>
    <xf numFmtId="193" fontId="34" fillId="18" borderId="51" xfId="0" applyNumberFormat="1" applyFont="1" applyFill="1" applyBorder="1" applyAlignment="1" applyProtection="1">
      <alignment horizontal="right" vertical="center" shrinkToFit="1"/>
    </xf>
    <xf numFmtId="193" fontId="55" fillId="0" borderId="60" xfId="33" applyNumberFormat="1" applyFont="1" applyFill="1" applyBorder="1" applyAlignment="1" applyProtection="1">
      <alignment vertical="center" shrinkToFit="1"/>
    </xf>
    <xf numFmtId="193" fontId="34" fillId="18" borderId="37" xfId="0" applyNumberFormat="1" applyFont="1" applyFill="1" applyBorder="1" applyAlignment="1" applyProtection="1">
      <alignment horizontal="right" vertical="center" shrinkToFit="1"/>
    </xf>
    <xf numFmtId="193" fontId="34" fillId="18" borderId="38" xfId="0" applyNumberFormat="1" applyFont="1" applyFill="1" applyBorder="1" applyAlignment="1" applyProtection="1">
      <alignment horizontal="right" vertical="center" shrinkToFit="1"/>
    </xf>
    <xf numFmtId="193" fontId="55" fillId="0" borderId="56" xfId="0" applyNumberFormat="1" applyFont="1" applyFill="1" applyBorder="1" applyAlignment="1" applyProtection="1">
      <alignment horizontal="right" vertical="center" shrinkToFit="1"/>
    </xf>
    <xf numFmtId="193" fontId="34" fillId="18" borderId="46" xfId="0" applyNumberFormat="1" applyFont="1" applyFill="1" applyBorder="1" applyAlignment="1" applyProtection="1">
      <alignment horizontal="right" vertical="center" shrinkToFit="1"/>
    </xf>
    <xf numFmtId="193" fontId="34" fillId="18" borderId="36" xfId="33" applyNumberFormat="1" applyFont="1" applyFill="1" applyBorder="1" applyAlignment="1" applyProtection="1">
      <alignment vertical="center" shrinkToFit="1"/>
    </xf>
    <xf numFmtId="193" fontId="34" fillId="18" borderId="39" xfId="33" applyNumberFormat="1" applyFont="1" applyFill="1" applyBorder="1" applyAlignment="1" applyProtection="1">
      <alignment vertical="center" shrinkToFit="1"/>
    </xf>
    <xf numFmtId="193" fontId="34" fillId="18" borderId="43" xfId="33" applyNumberFormat="1" applyFont="1" applyFill="1" applyBorder="1" applyAlignment="1" applyProtection="1">
      <alignment vertical="center" shrinkToFit="1"/>
    </xf>
    <xf numFmtId="193" fontId="34" fillId="18" borderId="47" xfId="33" applyNumberFormat="1" applyFont="1" applyFill="1" applyBorder="1" applyAlignment="1" applyProtection="1">
      <alignment vertical="center" shrinkToFit="1"/>
    </xf>
    <xf numFmtId="193" fontId="58" fillId="18" borderId="50" xfId="33" applyNumberFormat="1" applyFont="1" applyFill="1" applyBorder="1" applyAlignment="1" applyProtection="1">
      <alignment vertical="center" shrinkToFit="1"/>
    </xf>
    <xf numFmtId="193" fontId="34" fillId="18" borderId="54" xfId="0" applyNumberFormat="1" applyFont="1" applyFill="1" applyBorder="1" applyAlignment="1" applyProtection="1">
      <alignment vertical="center" shrinkToFit="1"/>
    </xf>
    <xf numFmtId="193" fontId="34" fillId="18" borderId="39" xfId="0" applyNumberFormat="1" applyFont="1" applyFill="1" applyBorder="1" applyAlignment="1" applyProtection="1">
      <alignment vertical="center" shrinkToFit="1"/>
    </xf>
    <xf numFmtId="193" fontId="34" fillId="18" borderId="47" xfId="0" applyNumberFormat="1" applyFont="1" applyFill="1" applyBorder="1" applyAlignment="1" applyProtection="1">
      <alignment vertical="center" shrinkToFit="1"/>
    </xf>
    <xf numFmtId="193" fontId="58" fillId="18" borderId="50" xfId="0" applyNumberFormat="1" applyFont="1" applyFill="1" applyBorder="1" applyAlignment="1" applyProtection="1">
      <alignment vertical="center" shrinkToFit="1"/>
    </xf>
    <xf numFmtId="193" fontId="34" fillId="18" borderId="100" xfId="0" applyNumberFormat="1" applyFont="1" applyFill="1" applyBorder="1" applyAlignment="1" applyProtection="1">
      <alignment vertical="center" shrinkToFit="1"/>
    </xf>
    <xf numFmtId="193" fontId="34" fillId="18" borderId="101" xfId="0" applyNumberFormat="1" applyFont="1" applyFill="1" applyBorder="1" applyAlignment="1" applyProtection="1">
      <alignment vertical="center" shrinkToFit="1"/>
    </xf>
    <xf numFmtId="183" fontId="67" fillId="0" borderId="24" xfId="0" applyNumberFormat="1" applyFont="1" applyFill="1" applyBorder="1" applyAlignment="1" applyProtection="1">
      <alignment vertical="center" shrinkToFit="1"/>
    </xf>
    <xf numFmtId="192" fontId="67" fillId="0" borderId="27" xfId="0" applyNumberFormat="1" applyFont="1" applyFill="1" applyBorder="1" applyAlignment="1" applyProtection="1">
      <alignment vertical="center" shrinkToFit="1"/>
    </xf>
    <xf numFmtId="191" fontId="68" fillId="0" borderId="35" xfId="33" applyNumberFormat="1" applyFont="1" applyFill="1" applyBorder="1" applyProtection="1">
      <alignment vertical="center"/>
    </xf>
    <xf numFmtId="188" fontId="67" fillId="0" borderId="35" xfId="0" applyNumberFormat="1" applyFont="1" applyFill="1" applyBorder="1" applyAlignment="1" applyProtection="1">
      <alignment vertical="center" shrinkToFit="1"/>
    </xf>
    <xf numFmtId="0" fontId="36" fillId="0" borderId="10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left" vertical="center" shrinkToFi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textRotation="255" wrapText="1"/>
    </xf>
    <xf numFmtId="0" fontId="36" fillId="0" borderId="27" xfId="0" applyFont="1" applyFill="1" applyBorder="1" applyAlignment="1" applyProtection="1">
      <alignment horizontal="right" vertical="center" wrapText="1"/>
    </xf>
    <xf numFmtId="0" fontId="36" fillId="0" borderId="11" xfId="0" applyFont="1" applyFill="1" applyBorder="1" applyAlignment="1" applyProtection="1">
      <alignment horizontal="right" vertical="center" wrapText="1"/>
    </xf>
    <xf numFmtId="0" fontId="36" fillId="0" borderId="112" xfId="0" applyFont="1" applyFill="1" applyBorder="1" applyAlignment="1" applyProtection="1">
      <alignment horizontal="left" vertical="center" wrapText="1"/>
    </xf>
    <xf numFmtId="0" fontId="36" fillId="0" borderId="113" xfId="0" applyFont="1" applyFill="1" applyBorder="1" applyAlignment="1" applyProtection="1">
      <alignment horizontal="left" vertical="center" wrapText="1"/>
    </xf>
    <xf numFmtId="0" fontId="36" fillId="0" borderId="24" xfId="0" applyFont="1" applyFill="1" applyBorder="1" applyAlignment="1" applyProtection="1">
      <alignment horizontal="left" vertical="center" wrapText="1"/>
    </xf>
    <xf numFmtId="0" fontId="36" fillId="0" borderId="114" xfId="0" applyFont="1" applyFill="1" applyBorder="1" applyAlignment="1" applyProtection="1">
      <alignment horizontal="left" vertical="center" wrapText="1"/>
    </xf>
    <xf numFmtId="0" fontId="36" fillId="0" borderId="115" xfId="0" applyFont="1" applyFill="1" applyBorder="1" applyAlignment="1" applyProtection="1">
      <alignment horizontal="left" vertical="center" wrapText="1"/>
    </xf>
    <xf numFmtId="0" fontId="36" fillId="0" borderId="65" xfId="0" applyFont="1" applyFill="1" applyBorder="1" applyAlignment="1" applyProtection="1">
      <alignment horizontal="left" vertical="center" wrapText="1"/>
    </xf>
    <xf numFmtId="0" fontId="35" fillId="0" borderId="10" xfId="0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left" vertical="center" wrapText="1"/>
    </xf>
    <xf numFmtId="0" fontId="38" fillId="0" borderId="27" xfId="0" applyFont="1" applyFill="1" applyBorder="1" applyAlignment="1" applyProtection="1">
      <alignment horizontal="left" vertical="center"/>
    </xf>
    <xf numFmtId="0" fontId="38" fillId="0" borderId="12" xfId="0" applyFont="1" applyFill="1" applyBorder="1" applyAlignment="1" applyProtection="1">
      <alignment horizontal="left" vertical="center"/>
    </xf>
    <xf numFmtId="0" fontId="36" fillId="17" borderId="10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vertical="center" wrapText="1"/>
    </xf>
    <xf numFmtId="0" fontId="36" fillId="0" borderId="27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center" vertical="center" textRotation="255" wrapText="1"/>
    </xf>
    <xf numFmtId="0" fontId="36" fillId="0" borderId="116" xfId="0" applyFont="1" applyFill="1" applyBorder="1" applyAlignment="1" applyProtection="1">
      <alignment horizontal="center" vertical="center" wrapText="1" shrinkToFit="1"/>
    </xf>
    <xf numFmtId="0" fontId="36" fillId="0" borderId="117" xfId="0" applyFont="1" applyFill="1" applyBorder="1" applyAlignment="1" applyProtection="1">
      <alignment horizontal="center" vertical="center" wrapText="1" shrinkToFit="1"/>
    </xf>
    <xf numFmtId="0" fontId="34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top" wrapText="1"/>
    </xf>
    <xf numFmtId="0" fontId="40" fillId="0" borderId="112" xfId="0" applyFont="1" applyFill="1" applyBorder="1" applyAlignment="1" applyProtection="1">
      <alignment horizontal="left" vertical="top" wrapText="1"/>
    </xf>
    <xf numFmtId="0" fontId="40" fillId="0" borderId="113" xfId="0" applyFont="1" applyFill="1" applyBorder="1" applyAlignment="1" applyProtection="1">
      <alignment horizontal="left" vertical="top" wrapText="1"/>
    </xf>
    <xf numFmtId="0" fontId="40" fillId="0" borderId="115" xfId="0" applyFont="1" applyFill="1" applyBorder="1" applyAlignment="1" applyProtection="1">
      <alignment horizontal="left" vertical="top" wrapText="1"/>
    </xf>
    <xf numFmtId="0" fontId="40" fillId="0" borderId="65" xfId="0" applyFont="1" applyFill="1" applyBorder="1" applyAlignment="1" applyProtection="1">
      <alignment horizontal="left" vertical="top" wrapText="1"/>
    </xf>
    <xf numFmtId="0" fontId="34" fillId="0" borderId="27" xfId="0" applyFont="1" applyFill="1" applyBorder="1" applyAlignment="1" applyProtection="1">
      <alignment horizontal="left" vertical="center" wrapText="1"/>
    </xf>
    <xf numFmtId="0" fontId="34" fillId="0" borderId="12" xfId="0" applyFont="1" applyFill="1" applyBorder="1" applyAlignment="1" applyProtection="1">
      <alignment horizontal="left" vertical="center" wrapText="1"/>
    </xf>
    <xf numFmtId="0" fontId="32" fillId="0" borderId="0" xfId="0" applyFont="1" applyFill="1" applyAlignment="1" applyProtection="1">
      <alignment horizontal="center" vertical="center"/>
    </xf>
    <xf numFmtId="0" fontId="33" fillId="0" borderId="112" xfId="0" applyFont="1" applyFill="1" applyBorder="1" applyAlignment="1" applyProtection="1">
      <alignment horizontal="center" vertical="center"/>
    </xf>
    <xf numFmtId="0" fontId="33" fillId="0" borderId="113" xfId="0" applyFont="1" applyFill="1" applyBorder="1" applyAlignment="1" applyProtection="1">
      <alignment horizontal="center" vertical="center"/>
    </xf>
    <xf numFmtId="0" fontId="33" fillId="0" borderId="24" xfId="0" applyFont="1" applyFill="1" applyBorder="1" applyAlignment="1" applyProtection="1">
      <alignment horizontal="center" vertical="center"/>
    </xf>
    <xf numFmtId="0" fontId="33" fillId="0" borderId="114" xfId="0" applyFont="1" applyFill="1" applyBorder="1" applyAlignment="1" applyProtection="1">
      <alignment horizontal="center" vertical="center"/>
    </xf>
    <xf numFmtId="0" fontId="40" fillId="0" borderId="113" xfId="0" applyFont="1" applyFill="1" applyBorder="1" applyAlignment="1" applyProtection="1">
      <alignment horizontal="left" vertical="top"/>
    </xf>
    <xf numFmtId="0" fontId="40" fillId="0" borderId="115" xfId="0" applyFont="1" applyFill="1" applyBorder="1" applyAlignment="1" applyProtection="1">
      <alignment horizontal="left" vertical="top"/>
    </xf>
    <xf numFmtId="0" fontId="40" fillId="0" borderId="65" xfId="0" applyFont="1" applyFill="1" applyBorder="1" applyAlignment="1" applyProtection="1">
      <alignment horizontal="left" vertical="top"/>
    </xf>
    <xf numFmtId="0" fontId="40" fillId="0" borderId="24" xfId="0" applyFont="1" applyFill="1" applyBorder="1" applyAlignment="1" applyProtection="1">
      <alignment horizontal="left" vertical="top"/>
    </xf>
    <xf numFmtId="0" fontId="40" fillId="0" borderId="114" xfId="0" applyFont="1" applyFill="1" applyBorder="1" applyAlignment="1" applyProtection="1">
      <alignment horizontal="left" vertical="top"/>
    </xf>
    <xf numFmtId="0" fontId="40" fillId="0" borderId="24" xfId="0" applyFont="1" applyFill="1" applyBorder="1" applyAlignment="1" applyProtection="1">
      <alignment horizontal="left" vertical="top" wrapText="1"/>
    </xf>
    <xf numFmtId="0" fontId="40" fillId="0" borderId="114" xfId="0" applyFont="1" applyFill="1" applyBorder="1" applyAlignment="1" applyProtection="1">
      <alignment horizontal="left" vertical="top" wrapText="1"/>
    </xf>
    <xf numFmtId="0" fontId="36" fillId="0" borderId="27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57" fillId="0" borderId="150" xfId="0" applyFont="1" applyFill="1" applyBorder="1" applyAlignment="1" applyProtection="1">
      <alignment horizontal="right" vertical="center" shrinkToFit="1"/>
    </xf>
    <xf numFmtId="0" fontId="57" fillId="0" borderId="151" xfId="0" applyFont="1" applyFill="1" applyBorder="1" applyAlignment="1" applyProtection="1">
      <alignment horizontal="right" vertical="center" shrinkToFit="1"/>
    </xf>
    <xf numFmtId="0" fontId="57" fillId="0" borderId="152" xfId="0" applyFont="1" applyFill="1" applyBorder="1" applyAlignment="1" applyProtection="1">
      <alignment horizontal="right" vertical="center" shrinkToFit="1"/>
    </xf>
    <xf numFmtId="0" fontId="36" fillId="0" borderId="153" xfId="0" applyFont="1" applyFill="1" applyBorder="1" applyAlignment="1" applyProtection="1">
      <alignment horizontal="center" vertical="center" wrapText="1"/>
    </xf>
    <xf numFmtId="0" fontId="36" fillId="0" borderId="154" xfId="0" applyFont="1" applyFill="1" applyBorder="1" applyAlignment="1" applyProtection="1">
      <alignment horizontal="center" vertical="center" wrapText="1"/>
    </xf>
    <xf numFmtId="0" fontId="36" fillId="0" borderId="155" xfId="0" applyFont="1" applyFill="1" applyBorder="1" applyAlignment="1" applyProtection="1">
      <alignment horizontal="center" vertical="center" wrapText="1"/>
    </xf>
    <xf numFmtId="0" fontId="36" fillId="0" borderId="156" xfId="0" applyFont="1" applyFill="1" applyBorder="1" applyAlignment="1" applyProtection="1">
      <alignment horizontal="center" vertical="center" wrapText="1"/>
    </xf>
    <xf numFmtId="0" fontId="36" fillId="0" borderId="98" xfId="0" applyFont="1" applyFill="1" applyBorder="1" applyAlignment="1" applyProtection="1">
      <alignment horizontal="center" vertical="center" wrapText="1"/>
    </xf>
    <xf numFmtId="0" fontId="36" fillId="0" borderId="157" xfId="0" applyFont="1" applyFill="1" applyBorder="1" applyAlignment="1" applyProtection="1">
      <alignment horizontal="center" vertical="center" wrapText="1"/>
    </xf>
    <xf numFmtId="0" fontId="34" fillId="0" borderId="112" xfId="0" applyFont="1" applyFill="1" applyBorder="1" applyAlignment="1" applyProtection="1">
      <alignment horizontal="center" vertical="center" wrapText="1"/>
    </xf>
    <xf numFmtId="0" fontId="34" fillId="0" borderId="129" xfId="0" applyFont="1" applyFill="1" applyBorder="1" applyAlignment="1" applyProtection="1">
      <alignment horizontal="center" vertical="center" wrapText="1"/>
    </xf>
    <xf numFmtId="0" fontId="43" fillId="0" borderId="27" xfId="0" applyFont="1" applyFill="1" applyBorder="1" applyAlignment="1" applyProtection="1">
      <alignment horizontal="center" vertical="center" shrinkToFit="1"/>
      <protection locked="0"/>
    </xf>
    <xf numFmtId="0" fontId="43" fillId="0" borderId="11" xfId="0" applyFont="1" applyFill="1" applyBorder="1" applyAlignment="1" applyProtection="1">
      <alignment horizontal="center" vertical="center" shrinkToFit="1"/>
      <protection locked="0"/>
    </xf>
    <xf numFmtId="0" fontId="43" fillId="0" borderId="12" xfId="0" applyFont="1" applyFill="1" applyBorder="1" applyAlignment="1" applyProtection="1">
      <alignment horizontal="center" vertical="center" shrinkToFit="1"/>
      <protection locked="0"/>
    </xf>
    <xf numFmtId="0" fontId="36" fillId="17" borderId="27" xfId="0" applyFont="1" applyFill="1" applyBorder="1" applyAlignment="1" applyProtection="1">
      <alignment horizontal="center" vertical="center" shrinkToFit="1"/>
      <protection locked="0"/>
    </xf>
    <xf numFmtId="0" fontId="36" fillId="17" borderId="11" xfId="0" applyFont="1" applyFill="1" applyBorder="1" applyAlignment="1" applyProtection="1">
      <alignment horizontal="center" vertical="center" shrinkToFit="1"/>
      <protection locked="0"/>
    </xf>
    <xf numFmtId="0" fontId="54" fillId="0" borderId="128" xfId="0" applyFont="1" applyFill="1" applyBorder="1" applyAlignment="1" applyProtection="1">
      <alignment horizontal="center" vertical="center" wrapText="1"/>
    </xf>
    <xf numFmtId="0" fontId="54" fillId="0" borderId="89" xfId="0" applyFont="1" applyFill="1" applyBorder="1" applyAlignment="1" applyProtection="1">
      <alignment horizontal="center" vertical="center" wrapText="1"/>
    </xf>
    <xf numFmtId="0" fontId="36" fillId="0" borderId="129" xfId="0" applyFont="1" applyFill="1" applyBorder="1" applyAlignment="1" applyProtection="1">
      <alignment horizontal="center" vertical="center"/>
    </xf>
    <xf numFmtId="0" fontId="36" fillId="0" borderId="49" xfId="0" applyFont="1" applyFill="1" applyBorder="1" applyAlignment="1" applyProtection="1">
      <alignment horizontal="center" vertical="center"/>
    </xf>
    <xf numFmtId="0" fontId="36" fillId="0" borderId="130" xfId="0" applyFont="1" applyFill="1" applyBorder="1" applyAlignment="1" applyProtection="1">
      <alignment horizontal="center" vertical="center"/>
    </xf>
    <xf numFmtId="0" fontId="57" fillId="0" borderId="131" xfId="0" applyFont="1" applyFill="1" applyBorder="1" applyAlignment="1" applyProtection="1">
      <alignment horizontal="center" vertical="center" textRotation="255" wrapText="1"/>
    </xf>
    <xf numFmtId="0" fontId="57" fillId="0" borderId="132" xfId="0" applyFont="1" applyFill="1" applyBorder="1" applyAlignment="1" applyProtection="1">
      <alignment horizontal="center" vertical="center" textRotation="255" wrapText="1"/>
    </xf>
    <xf numFmtId="0" fontId="57" fillId="0" borderId="133" xfId="0" applyFont="1" applyFill="1" applyBorder="1" applyAlignment="1" applyProtection="1">
      <alignment horizontal="center" vertical="center" textRotation="255" wrapText="1"/>
    </xf>
    <xf numFmtId="0" fontId="36" fillId="0" borderId="34" xfId="0" applyFont="1" applyFill="1" applyBorder="1" applyAlignment="1" applyProtection="1">
      <alignment horizontal="left" vertical="center" shrinkToFit="1"/>
    </xf>
    <xf numFmtId="0" fontId="36" fillId="0" borderId="37" xfId="0" applyFont="1" applyFill="1" applyBorder="1" applyAlignment="1" applyProtection="1">
      <alignment horizontal="left" vertical="center" shrinkToFit="1"/>
    </xf>
    <xf numFmtId="0" fontId="36" fillId="0" borderId="40" xfId="0" applyFont="1" applyFill="1" applyBorder="1" applyAlignment="1" applyProtection="1">
      <alignment horizontal="center" vertical="center" shrinkToFit="1"/>
    </xf>
    <xf numFmtId="0" fontId="36" fillId="0" borderId="44" xfId="0" applyFont="1" applyFill="1" applyBorder="1" applyAlignment="1" applyProtection="1">
      <alignment horizontal="center" vertical="center" shrinkToFit="1"/>
    </xf>
    <xf numFmtId="0" fontId="36" fillId="0" borderId="34" xfId="0" applyFont="1" applyFill="1" applyBorder="1" applyAlignment="1" applyProtection="1">
      <alignment horizontal="center" vertical="center" shrinkToFit="1"/>
    </xf>
    <xf numFmtId="0" fontId="36" fillId="0" borderId="38" xfId="0" applyFont="1" applyFill="1" applyBorder="1" applyAlignment="1" applyProtection="1">
      <alignment horizontal="left" vertical="center" shrinkToFit="1"/>
    </xf>
    <xf numFmtId="0" fontId="36" fillId="0" borderId="61" xfId="0" applyFont="1" applyFill="1" applyBorder="1" applyAlignment="1" applyProtection="1">
      <alignment horizontal="left" vertical="center" shrinkToFit="1"/>
    </xf>
    <xf numFmtId="0" fontId="34" fillId="0" borderId="126" xfId="0" applyFont="1" applyFill="1" applyBorder="1" applyAlignment="1" applyProtection="1">
      <alignment horizontal="center" vertical="center" wrapText="1"/>
    </xf>
    <xf numFmtId="0" fontId="34" fillId="0" borderId="127" xfId="0" applyFont="1" applyFill="1" applyBorder="1" applyAlignment="1" applyProtection="1">
      <alignment horizontal="center" vertical="center" wrapText="1"/>
    </xf>
    <xf numFmtId="0" fontId="36" fillId="0" borderId="134" xfId="0" applyFont="1" applyFill="1" applyBorder="1" applyAlignment="1" applyProtection="1">
      <alignment horizontal="left" vertical="center" shrinkToFit="1"/>
    </xf>
    <xf numFmtId="0" fontId="36" fillId="0" borderId="135" xfId="0" applyFont="1" applyFill="1" applyBorder="1" applyAlignment="1" applyProtection="1">
      <alignment horizontal="center" vertical="center" wrapText="1"/>
    </xf>
    <xf numFmtId="0" fontId="36" fillId="0" borderId="136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shrinkToFit="1"/>
    </xf>
    <xf numFmtId="0" fontId="36" fillId="0" borderId="12" xfId="0" applyFont="1" applyFill="1" applyBorder="1" applyAlignment="1" applyProtection="1">
      <alignment horizontal="center" vertical="center" shrinkToFit="1"/>
    </xf>
    <xf numFmtId="0" fontId="38" fillId="0" borderId="27" xfId="0" applyNumberFormat="1" applyFont="1" applyFill="1" applyBorder="1" applyAlignment="1" applyProtection="1">
      <alignment horizontal="left" vertical="center" shrinkToFit="1"/>
    </xf>
    <xf numFmtId="0" fontId="38" fillId="0" borderId="12" xfId="0" applyNumberFormat="1" applyFont="1" applyFill="1" applyBorder="1" applyAlignment="1" applyProtection="1">
      <alignment horizontal="left" vertical="center" shrinkToFit="1"/>
    </xf>
    <xf numFmtId="0" fontId="36" fillId="21" borderId="40" xfId="0" applyFont="1" applyFill="1" applyBorder="1" applyAlignment="1" applyProtection="1">
      <alignment horizontal="left" vertical="center" shrinkToFit="1"/>
    </xf>
    <xf numFmtId="0" fontId="36" fillId="0" borderId="45" xfId="0" applyFont="1" applyFill="1" applyBorder="1" applyAlignment="1" applyProtection="1">
      <alignment horizontal="left" vertical="center" wrapText="1"/>
    </xf>
    <xf numFmtId="0" fontId="36" fillId="0" borderId="27" xfId="0" applyFont="1" applyFill="1" applyBorder="1" applyAlignment="1" applyProtection="1">
      <alignment horizontal="center" vertical="center" shrinkToFit="1"/>
    </xf>
    <xf numFmtId="0" fontId="36" fillId="0" borderId="139" xfId="0" applyFont="1" applyFill="1" applyBorder="1" applyAlignment="1" applyProtection="1">
      <alignment horizontal="left" vertical="center" wrapText="1"/>
    </xf>
    <xf numFmtId="0" fontId="36" fillId="0" borderId="140" xfId="0" applyFont="1" applyFill="1" applyBorder="1" applyAlignment="1" applyProtection="1">
      <alignment horizontal="left" vertical="center" wrapText="1"/>
    </xf>
    <xf numFmtId="0" fontId="36" fillId="0" borderId="141" xfId="0" applyFont="1" applyFill="1" applyBorder="1" applyAlignment="1" applyProtection="1">
      <alignment horizontal="left" vertical="center" wrapText="1"/>
    </xf>
    <xf numFmtId="0" fontId="36" fillId="0" borderId="102" xfId="0" applyFont="1" applyFill="1" applyBorder="1" applyAlignment="1" applyProtection="1">
      <alignment horizontal="left" vertical="center" wrapText="1"/>
    </xf>
    <xf numFmtId="0" fontId="36" fillId="0" borderId="78" xfId="0" applyFont="1" applyFill="1" applyBorder="1" applyAlignment="1" applyProtection="1">
      <alignment horizontal="left" vertical="center" wrapText="1"/>
    </xf>
    <xf numFmtId="0" fontId="36" fillId="0" borderId="142" xfId="0" applyFont="1" applyFill="1" applyBorder="1" applyAlignment="1" applyProtection="1">
      <alignment horizontal="left" vertical="center" wrapText="1"/>
    </xf>
    <xf numFmtId="0" fontId="36" fillId="0" borderId="38" xfId="0" applyFont="1" applyFill="1" applyBorder="1" applyAlignment="1" applyProtection="1">
      <alignment horizontal="left" vertical="center" wrapText="1"/>
    </xf>
    <xf numFmtId="0" fontId="36" fillId="0" borderId="134" xfId="0" applyFont="1" applyFill="1" applyBorder="1" applyAlignment="1" applyProtection="1">
      <alignment horizontal="left" vertical="center" wrapText="1"/>
    </xf>
    <xf numFmtId="0" fontId="36" fillId="0" borderId="61" xfId="0" applyFont="1" applyFill="1" applyBorder="1" applyAlignment="1" applyProtection="1">
      <alignment horizontal="left" vertical="center" wrapText="1"/>
    </xf>
    <xf numFmtId="0" fontId="36" fillId="0" borderId="121" xfId="0" applyFont="1" applyFill="1" applyBorder="1" applyAlignment="1" applyProtection="1">
      <alignment horizontal="center" vertical="center" shrinkToFit="1"/>
    </xf>
    <xf numFmtId="0" fontId="57" fillId="0" borderId="122" xfId="0" applyFont="1" applyFill="1" applyBorder="1" applyAlignment="1" applyProtection="1">
      <alignment horizontal="center" vertical="center" textRotation="255" wrapText="1"/>
    </xf>
    <xf numFmtId="0" fontId="57" fillId="0" borderId="115" xfId="0" applyFont="1" applyFill="1" applyBorder="1" applyAlignment="1" applyProtection="1">
      <alignment horizontal="center" vertical="center" textRotation="255" wrapText="1"/>
    </xf>
    <xf numFmtId="0" fontId="57" fillId="0" borderId="123" xfId="0" applyFont="1" applyFill="1" applyBorder="1" applyAlignment="1" applyProtection="1">
      <alignment horizontal="center" vertical="center" textRotation="255" wrapText="1"/>
    </xf>
    <xf numFmtId="0" fontId="57" fillId="0" borderId="124" xfId="0" applyFont="1" applyFill="1" applyBorder="1" applyAlignment="1" applyProtection="1">
      <alignment horizontal="center" vertical="center" textRotation="255" wrapText="1"/>
    </xf>
    <xf numFmtId="0" fontId="36" fillId="0" borderId="10" xfId="0" applyFont="1" applyFill="1" applyBorder="1" applyAlignment="1" applyProtection="1">
      <alignment horizontal="center" vertical="center" shrinkToFit="1"/>
    </xf>
    <xf numFmtId="0" fontId="36" fillId="0" borderId="125" xfId="0" applyFont="1" applyFill="1" applyBorder="1" applyAlignment="1" applyProtection="1">
      <alignment horizontal="left" vertical="center" shrinkToFit="1"/>
    </xf>
    <xf numFmtId="0" fontId="36" fillId="0" borderId="144" xfId="0" applyFont="1" applyFill="1" applyBorder="1" applyAlignment="1" applyProtection="1">
      <alignment horizontal="center" vertical="center" shrinkToFit="1"/>
    </xf>
    <xf numFmtId="0" fontId="36" fillId="0" borderId="61" xfId="0" applyFont="1" applyFill="1" applyBorder="1" applyAlignment="1" applyProtection="1">
      <alignment horizontal="center" vertical="center" shrinkToFit="1"/>
    </xf>
    <xf numFmtId="0" fontId="36" fillId="0" borderId="145" xfId="0" applyFont="1" applyFill="1" applyBorder="1" applyAlignment="1" applyProtection="1">
      <alignment horizontal="center" vertical="center" shrinkToFit="1"/>
    </xf>
    <xf numFmtId="0" fontId="36" fillId="0" borderId="10" xfId="0" applyFont="1" applyFill="1" applyBorder="1" applyAlignment="1" applyProtection="1">
      <alignment horizontal="left" vertical="center" shrinkToFit="1"/>
    </xf>
    <xf numFmtId="38" fontId="63" fillId="18" borderId="118" xfId="0" applyNumberFormat="1" applyFont="1" applyFill="1" applyBorder="1" applyAlignment="1" applyProtection="1">
      <alignment horizontal="center" vertical="center" shrinkToFit="1"/>
    </xf>
    <xf numFmtId="38" fontId="63" fillId="18" borderId="119" xfId="0" applyNumberFormat="1" applyFont="1" applyFill="1" applyBorder="1" applyAlignment="1" applyProtection="1">
      <alignment horizontal="center" vertical="center" shrinkToFit="1"/>
    </xf>
    <xf numFmtId="38" fontId="63" fillId="18" borderId="120" xfId="0" applyNumberFormat="1" applyFont="1" applyFill="1" applyBorder="1" applyAlignment="1" applyProtection="1">
      <alignment horizontal="center" vertical="center" shrinkToFit="1"/>
    </xf>
    <xf numFmtId="38" fontId="36" fillId="18" borderId="115" xfId="0" applyNumberFormat="1" applyFont="1" applyFill="1" applyBorder="1" applyAlignment="1" applyProtection="1">
      <alignment horizontal="center" vertical="center" shrinkToFit="1"/>
    </xf>
    <xf numFmtId="38" fontId="36" fillId="18" borderId="0" xfId="0" applyNumberFormat="1" applyFont="1" applyFill="1" applyBorder="1" applyAlignment="1" applyProtection="1">
      <alignment horizontal="center" vertical="center" shrinkToFit="1"/>
    </xf>
    <xf numFmtId="0" fontId="36" fillId="0" borderId="35" xfId="0" applyFont="1" applyFill="1" applyBorder="1" applyAlignment="1" applyProtection="1">
      <alignment horizontal="left" vertical="center" wrapText="1"/>
    </xf>
    <xf numFmtId="0" fontId="36" fillId="0" borderId="66" xfId="0" applyFont="1" applyFill="1" applyBorder="1" applyAlignment="1" applyProtection="1">
      <alignment horizontal="left" vertical="center" wrapText="1"/>
    </xf>
    <xf numFmtId="0" fontId="36" fillId="0" borderId="59" xfId="0" applyFont="1" applyFill="1" applyBorder="1" applyAlignment="1" applyProtection="1">
      <alignment horizontal="left" vertical="center" wrapText="1"/>
    </xf>
    <xf numFmtId="0" fontId="36" fillId="0" borderId="97" xfId="0" applyFont="1" applyFill="1" applyBorder="1" applyAlignment="1" applyProtection="1">
      <alignment horizontal="left" vertical="center" wrapText="1"/>
    </xf>
    <xf numFmtId="0" fontId="36" fillId="0" borderId="98" xfId="0" applyFont="1" applyFill="1" applyBorder="1" applyAlignment="1" applyProtection="1">
      <alignment horizontal="left" vertical="center" wrapText="1"/>
    </xf>
    <xf numFmtId="0" fontId="36" fillId="0" borderId="143" xfId="0" applyFont="1" applyFill="1" applyBorder="1" applyAlignment="1" applyProtection="1">
      <alignment horizontal="left" vertical="center" wrapText="1"/>
    </xf>
    <xf numFmtId="0" fontId="36" fillId="0" borderId="51" xfId="0" applyFont="1" applyFill="1" applyBorder="1" applyAlignment="1" applyProtection="1">
      <alignment horizontal="left" vertical="center" wrapText="1"/>
    </xf>
    <xf numFmtId="0" fontId="36" fillId="0" borderId="37" xfId="0" applyFont="1" applyFill="1" applyBorder="1" applyAlignment="1" applyProtection="1">
      <alignment horizontal="left" vertical="center" wrapText="1"/>
    </xf>
    <xf numFmtId="0" fontId="57" fillId="0" borderId="137" xfId="0" applyFont="1" applyFill="1" applyBorder="1" applyAlignment="1" applyProtection="1">
      <alignment horizontal="center" vertical="center" textRotation="255" wrapText="1"/>
    </xf>
    <xf numFmtId="0" fontId="57" fillId="0" borderId="138" xfId="0" applyFont="1" applyFill="1" applyBorder="1" applyAlignment="1" applyProtection="1">
      <alignment horizontal="center" vertical="center" textRotation="255" wrapText="1"/>
    </xf>
    <xf numFmtId="0" fontId="57" fillId="0" borderId="64" xfId="0" applyFont="1" applyFill="1" applyBorder="1" applyAlignment="1" applyProtection="1">
      <alignment horizontal="center" vertical="center" textRotation="255" wrapText="1"/>
    </xf>
    <xf numFmtId="0" fontId="57" fillId="0" borderId="191" xfId="0" applyFont="1" applyFill="1" applyBorder="1" applyAlignment="1" applyProtection="1">
      <alignment horizontal="center" vertical="center" textRotation="255" wrapText="1"/>
    </xf>
    <xf numFmtId="0" fontId="36" fillId="0" borderId="102" xfId="0" applyFont="1" applyFill="1" applyBorder="1" applyAlignment="1" applyProtection="1">
      <alignment horizontal="left" vertical="center" shrinkToFit="1"/>
    </xf>
    <xf numFmtId="0" fontId="36" fillId="0" borderId="146" xfId="0" applyFont="1" applyFill="1" applyBorder="1" applyAlignment="1" applyProtection="1">
      <alignment horizontal="left" vertical="center" shrinkToFit="1"/>
    </xf>
    <xf numFmtId="0" fontId="36" fillId="0" borderId="147" xfId="0" applyFont="1" applyFill="1" applyBorder="1" applyAlignment="1" applyProtection="1">
      <alignment horizontal="left" vertical="center" shrinkToFit="1"/>
    </xf>
    <xf numFmtId="0" fontId="36" fillId="0" borderId="65" xfId="0" applyFont="1" applyFill="1" applyBorder="1" applyAlignment="1" applyProtection="1">
      <alignment horizontal="left" vertical="center" shrinkToFit="1"/>
    </xf>
    <xf numFmtId="0" fontId="36" fillId="0" borderId="97" xfId="0" applyFont="1" applyFill="1" applyBorder="1" applyAlignment="1" applyProtection="1">
      <alignment horizontal="left" vertical="center" shrinkToFit="1"/>
    </xf>
    <xf numFmtId="0" fontId="36" fillId="0" borderId="114" xfId="0" applyFont="1" applyFill="1" applyBorder="1" applyAlignment="1" applyProtection="1">
      <alignment horizontal="left" vertical="center" shrinkToFit="1"/>
    </xf>
    <xf numFmtId="0" fontId="36" fillId="0" borderId="148" xfId="0" applyFont="1" applyFill="1" applyBorder="1" applyAlignment="1" applyProtection="1">
      <alignment horizontal="left" vertical="center" shrinkToFit="1"/>
    </xf>
    <xf numFmtId="0" fontId="36" fillId="0" borderId="149" xfId="0" applyFont="1" applyFill="1" applyBorder="1" applyAlignment="1" applyProtection="1">
      <alignment horizontal="left" vertical="center" shrinkToFit="1"/>
    </xf>
    <xf numFmtId="0" fontId="34" fillId="0" borderId="27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left" vertical="center" wrapText="1"/>
    </xf>
    <xf numFmtId="0" fontId="34" fillId="0" borderId="189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textRotation="255" wrapText="1"/>
    </xf>
    <xf numFmtId="0" fontId="34" fillId="0" borderId="10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/>
    </xf>
    <xf numFmtId="0" fontId="35" fillId="0" borderId="27" xfId="0" applyFont="1" applyFill="1" applyBorder="1" applyAlignment="1">
      <alignment horizontal="left" vertical="center"/>
    </xf>
    <xf numFmtId="0" fontId="34" fillId="0" borderId="185" xfId="0" applyFont="1" applyBorder="1" applyAlignment="1">
      <alignment horizontal="center" vertical="center" wrapText="1"/>
    </xf>
    <xf numFmtId="0" fontId="34" fillId="0" borderId="186" xfId="0" applyFont="1" applyBorder="1" applyAlignment="1">
      <alignment horizontal="center" vertical="center" wrapText="1"/>
    </xf>
    <xf numFmtId="0" fontId="35" fillId="0" borderId="187" xfId="0" applyFont="1" applyBorder="1" applyAlignment="1">
      <alignment horizontal="center" vertical="center"/>
    </xf>
    <xf numFmtId="0" fontId="35" fillId="0" borderId="117" xfId="0" applyFont="1" applyBorder="1" applyAlignment="1">
      <alignment horizontal="center" vertical="center"/>
    </xf>
    <xf numFmtId="0" fontId="34" fillId="0" borderId="188" xfId="0" applyFont="1" applyFill="1" applyBorder="1" applyAlignment="1">
      <alignment horizontal="left" vertical="center" wrapText="1"/>
    </xf>
    <xf numFmtId="0" fontId="34" fillId="0" borderId="183" xfId="0" applyFont="1" applyFill="1" applyBorder="1" applyAlignment="1">
      <alignment horizontal="left" vertical="center" wrapText="1"/>
    </xf>
    <xf numFmtId="0" fontId="34" fillId="0" borderId="184" xfId="0" applyFont="1" applyFill="1" applyBorder="1" applyAlignment="1">
      <alignment horizontal="left" vertical="center" wrapText="1"/>
    </xf>
    <xf numFmtId="0" fontId="34" fillId="0" borderId="166" xfId="0" applyFont="1" applyFill="1" applyBorder="1" applyAlignment="1">
      <alignment horizontal="left" vertical="center" wrapText="1"/>
    </xf>
    <xf numFmtId="0" fontId="34" fillId="0" borderId="75" xfId="0" applyFont="1" applyFill="1" applyBorder="1" applyAlignment="1">
      <alignment horizontal="left" vertical="center" wrapText="1"/>
    </xf>
    <xf numFmtId="0" fontId="34" fillId="0" borderId="167" xfId="0" applyFont="1" applyFill="1" applyBorder="1" applyAlignment="1">
      <alignment horizontal="left" vertical="center" wrapText="1"/>
    </xf>
    <xf numFmtId="0" fontId="34" fillId="0" borderId="134" xfId="0" applyFont="1" applyFill="1" applyBorder="1" applyAlignment="1">
      <alignment horizontal="left" vertical="center" wrapText="1"/>
    </xf>
    <xf numFmtId="0" fontId="34" fillId="0" borderId="179" xfId="0" applyFont="1" applyBorder="1" applyAlignment="1">
      <alignment horizontal="center" vertical="center" wrapText="1"/>
    </xf>
    <xf numFmtId="0" fontId="34" fillId="0" borderId="180" xfId="0" applyFont="1" applyBorder="1" applyAlignment="1">
      <alignment horizontal="center" vertical="center" wrapText="1"/>
    </xf>
    <xf numFmtId="0" fontId="34" fillId="0" borderId="181" xfId="0" applyFont="1" applyBorder="1" applyAlignment="1">
      <alignment horizontal="center" vertical="center" wrapText="1"/>
    </xf>
    <xf numFmtId="0" fontId="34" fillId="0" borderId="182" xfId="0" applyFont="1" applyBorder="1" applyAlignment="1">
      <alignment horizontal="center" vertical="center" wrapText="1"/>
    </xf>
    <xf numFmtId="0" fontId="34" fillId="0" borderId="183" xfId="0" applyFont="1" applyBorder="1" applyAlignment="1">
      <alignment horizontal="center" vertical="center" wrapText="1"/>
    </xf>
    <xf numFmtId="0" fontId="34" fillId="0" borderId="184" xfId="0" applyFont="1" applyBorder="1" applyAlignment="1">
      <alignment horizontal="center" vertical="center" wrapText="1"/>
    </xf>
    <xf numFmtId="0" fontId="34" fillId="0" borderId="61" xfId="0" applyFont="1" applyFill="1" applyBorder="1" applyAlignment="1">
      <alignment horizontal="left" vertical="center" wrapText="1"/>
    </xf>
    <xf numFmtId="0" fontId="34" fillId="0" borderId="174" xfId="0" applyFont="1" applyFill="1" applyBorder="1" applyAlignment="1">
      <alignment horizontal="left" vertical="center" wrapText="1"/>
    </xf>
    <xf numFmtId="0" fontId="34" fillId="0" borderId="175" xfId="0" applyFont="1" applyFill="1" applyBorder="1" applyAlignment="1">
      <alignment horizontal="left" vertical="center" wrapText="1"/>
    </xf>
    <xf numFmtId="0" fontId="34" fillId="0" borderId="102" xfId="0" applyFont="1" applyFill="1" applyBorder="1" applyAlignment="1">
      <alignment horizontal="left" vertical="center" wrapText="1"/>
    </xf>
    <xf numFmtId="0" fontId="34" fillId="0" borderId="176" xfId="0" applyFont="1" applyFill="1" applyBorder="1" applyAlignment="1">
      <alignment horizontal="left" vertical="center" wrapText="1"/>
    </xf>
    <xf numFmtId="0" fontId="34" fillId="0" borderId="38" xfId="0" applyFont="1" applyFill="1" applyBorder="1" applyAlignment="1">
      <alignment horizontal="left" vertical="center" wrapText="1"/>
    </xf>
    <xf numFmtId="0" fontId="34" fillId="0" borderId="142" xfId="0" applyFont="1" applyFill="1" applyBorder="1" applyAlignment="1">
      <alignment horizontal="left" vertical="center" wrapText="1"/>
    </xf>
    <xf numFmtId="0" fontId="34" fillId="0" borderId="177" xfId="0" applyFont="1" applyFill="1" applyBorder="1" applyAlignment="1">
      <alignment horizontal="left" vertical="center" wrapText="1"/>
    </xf>
    <xf numFmtId="0" fontId="34" fillId="0" borderId="178" xfId="0" applyFont="1" applyFill="1" applyBorder="1" applyAlignment="1">
      <alignment horizontal="left" vertical="center" wrapText="1"/>
    </xf>
    <xf numFmtId="0" fontId="34" fillId="0" borderId="147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60" xfId="0" applyFont="1" applyFill="1" applyBorder="1" applyAlignment="1">
      <alignment horizontal="left" vertical="center" wrapText="1"/>
    </xf>
    <xf numFmtId="0" fontId="34" fillId="0" borderId="172" xfId="0" applyFont="1" applyFill="1" applyBorder="1" applyAlignment="1">
      <alignment horizontal="left" vertical="center" wrapText="1"/>
    </xf>
    <xf numFmtId="0" fontId="34" fillId="0" borderId="173" xfId="0" applyFont="1" applyFill="1" applyBorder="1" applyAlignment="1">
      <alignment horizontal="left" vertical="center" wrapText="1"/>
    </xf>
    <xf numFmtId="0" fontId="34" fillId="0" borderId="168" xfId="0" applyFont="1" applyFill="1" applyBorder="1" applyAlignment="1">
      <alignment horizontal="left" vertical="center" wrapText="1"/>
    </xf>
    <xf numFmtId="0" fontId="34" fillId="0" borderId="77" xfId="0" applyFont="1" applyFill="1" applyBorder="1" applyAlignment="1">
      <alignment horizontal="left" vertical="center" wrapText="1"/>
    </xf>
    <xf numFmtId="0" fontId="34" fillId="0" borderId="169" xfId="0" applyFont="1" applyFill="1" applyBorder="1" applyAlignment="1">
      <alignment horizontal="left" vertical="center" wrapText="1"/>
    </xf>
    <xf numFmtId="0" fontId="34" fillId="0" borderId="170" xfId="0" applyFont="1" applyFill="1" applyBorder="1" applyAlignment="1">
      <alignment horizontal="left" vertical="center" wrapText="1"/>
    </xf>
    <xf numFmtId="0" fontId="34" fillId="0" borderId="78" xfId="0" applyFont="1" applyFill="1" applyBorder="1" applyAlignment="1">
      <alignment horizontal="left" vertical="center" wrapText="1"/>
    </xf>
    <xf numFmtId="0" fontId="35" fillId="0" borderId="12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34" fillId="0" borderId="113" xfId="0" applyFont="1" applyFill="1" applyBorder="1" applyAlignment="1">
      <alignment horizontal="left" vertical="center" wrapText="1"/>
    </xf>
    <xf numFmtId="0" fontId="34" fillId="0" borderId="15" xfId="0" applyFont="1" applyFill="1" applyBorder="1" applyAlignment="1">
      <alignment horizontal="left" vertical="center" wrapText="1"/>
    </xf>
    <xf numFmtId="0" fontId="34" fillId="0" borderId="112" xfId="0" applyFont="1" applyFill="1" applyBorder="1" applyAlignment="1">
      <alignment horizontal="left" vertical="center" wrapText="1"/>
    </xf>
    <xf numFmtId="0" fontId="34" fillId="0" borderId="87" xfId="0" applyFont="1" applyFill="1" applyBorder="1" applyAlignment="1">
      <alignment horizontal="center" vertical="center" textRotation="255" wrapText="1"/>
    </xf>
    <xf numFmtId="0" fontId="34" fillId="0" borderId="85" xfId="0" applyFont="1" applyFill="1" applyBorder="1" applyAlignment="1">
      <alignment horizontal="center" vertical="center" textRotation="255" wrapText="1"/>
    </xf>
    <xf numFmtId="0" fontId="34" fillId="0" borderId="50" xfId="0" applyFont="1" applyFill="1" applyBorder="1" applyAlignment="1">
      <alignment horizontal="center" vertical="center" textRotation="255" wrapText="1"/>
    </xf>
    <xf numFmtId="0" fontId="34" fillId="0" borderId="163" xfId="0" applyFont="1" applyFill="1" applyBorder="1" applyAlignment="1">
      <alignment horizontal="left" vertical="center" wrapText="1"/>
    </xf>
    <xf numFmtId="0" fontId="34" fillId="0" borderId="164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165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34" fillId="0" borderId="171" xfId="0" applyFont="1" applyFill="1" applyBorder="1" applyAlignment="1">
      <alignment horizontal="center" vertical="center" textRotation="255" wrapText="1"/>
    </xf>
    <xf numFmtId="0" fontId="34" fillId="0" borderId="114" xfId="0" applyFont="1" applyFill="1" applyBorder="1" applyAlignment="1">
      <alignment vertical="center" wrapText="1"/>
    </xf>
    <xf numFmtId="0" fontId="34" fillId="0" borderId="23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0" borderId="27" xfId="0" applyFont="1" applyFill="1" applyBorder="1" applyAlignment="1">
      <alignment vertical="center" wrapText="1"/>
    </xf>
    <xf numFmtId="0" fontId="34" fillId="0" borderId="69" xfId="0" applyFont="1" applyFill="1" applyBorder="1" applyAlignment="1">
      <alignment horizontal="center" vertical="center" textRotation="255" wrapText="1"/>
    </xf>
    <xf numFmtId="0" fontId="34" fillId="0" borderId="83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vertical="top" wrapText="1"/>
    </xf>
    <xf numFmtId="0" fontId="34" fillId="0" borderId="158" xfId="0" applyFont="1" applyFill="1" applyBorder="1" applyAlignment="1">
      <alignment horizontal="center" vertical="center" textRotation="255" wrapText="1"/>
    </xf>
    <xf numFmtId="0" fontId="34" fillId="0" borderId="159" xfId="0" applyFont="1" applyFill="1" applyBorder="1" applyAlignment="1">
      <alignment horizontal="center" vertical="center" textRotation="255" wrapText="1"/>
    </xf>
    <xf numFmtId="0" fontId="34" fillId="0" borderId="161" xfId="0" applyFont="1" applyFill="1" applyBorder="1" applyAlignment="1">
      <alignment horizontal="left" vertical="center" wrapText="1"/>
    </xf>
    <xf numFmtId="0" fontId="34" fillId="0" borderId="162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FD0964C2-F60E-423B-8B4F-5E9F0DCEB4ED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CBC2-E65D-4D24-A8AD-1CE2B29C9E00}">
  <sheetPr>
    <pageSetUpPr fitToPage="1"/>
  </sheetPr>
  <dimension ref="A1:V101"/>
  <sheetViews>
    <sheetView showZeros="0" view="pageBreakPreview" zoomScaleNormal="100" zoomScaleSheetLayoutView="100" workbookViewId="0">
      <selection activeCell="J43" sqref="J43"/>
    </sheetView>
  </sheetViews>
  <sheetFormatPr defaultRowHeight="13.5"/>
  <cols>
    <col min="1" max="1" width="1.5" style="9" customWidth="1"/>
    <col min="2" max="2" width="3.75" style="9" customWidth="1"/>
    <col min="3" max="3" width="6.25" style="9" customWidth="1"/>
    <col min="4" max="4" width="8.375" style="9" customWidth="1"/>
    <col min="5" max="5" width="9" style="9" customWidth="1"/>
    <col min="6" max="6" width="16.25" style="9" customWidth="1"/>
    <col min="7" max="7" width="5.25" style="9" bestFit="1" customWidth="1"/>
    <col min="8" max="8" width="14.125" style="9" customWidth="1"/>
    <col min="9" max="9" width="16.625" style="9" customWidth="1"/>
    <col min="10" max="10" width="10.125" style="18" customWidth="1"/>
    <col min="11" max="11" width="8.375" style="9" customWidth="1"/>
    <col min="12" max="12" width="18.625" style="9" customWidth="1"/>
    <col min="13" max="13" width="16.75" style="9" customWidth="1"/>
    <col min="14" max="17" width="9" style="9"/>
    <col min="18" max="18" width="8.375" style="9" customWidth="1"/>
    <col min="19" max="19" width="25.5" style="9" hidden="1" bestFit="1" customWidth="1"/>
    <col min="20" max="20" width="8.5" style="9" hidden="1" customWidth="1"/>
    <col min="21" max="21" width="8.375" style="9" hidden="1" customWidth="1"/>
    <col min="22" max="22" width="9.5" style="9" hidden="1" customWidth="1"/>
    <col min="23" max="16384" width="9" style="9"/>
  </cols>
  <sheetData>
    <row r="1" spans="1:22" ht="19.5" customHeight="1">
      <c r="A1" s="23"/>
      <c r="B1" s="349" t="s">
        <v>338</v>
      </c>
      <c r="C1" s="349"/>
      <c r="D1" s="24" t="s">
        <v>5</v>
      </c>
      <c r="E1" s="23"/>
      <c r="F1" s="23"/>
      <c r="G1" s="23"/>
      <c r="H1" s="23"/>
      <c r="I1" s="23"/>
      <c r="J1" s="25"/>
      <c r="K1" s="23"/>
      <c r="L1" s="23"/>
      <c r="M1" s="23"/>
    </row>
    <row r="2" spans="1:22" ht="9.75" customHeight="1">
      <c r="A2" s="23"/>
      <c r="B2" s="23"/>
      <c r="C2" s="26"/>
      <c r="D2" s="27"/>
      <c r="E2" s="27"/>
      <c r="F2" s="27"/>
      <c r="G2" s="27"/>
      <c r="H2" s="27"/>
      <c r="I2" s="27"/>
      <c r="J2" s="28"/>
      <c r="K2" s="23"/>
      <c r="L2" s="23"/>
      <c r="M2" s="23"/>
    </row>
    <row r="3" spans="1:22" ht="18.75" customHeight="1">
      <c r="A3" s="23"/>
      <c r="B3" s="226"/>
      <c r="C3" s="240" t="s">
        <v>314</v>
      </c>
      <c r="D3" s="227"/>
      <c r="E3" s="227"/>
      <c r="F3" s="227"/>
      <c r="G3" s="227"/>
      <c r="H3" s="227"/>
      <c r="I3" s="227"/>
      <c r="J3" s="228"/>
      <c r="K3" s="229"/>
      <c r="L3" s="229"/>
      <c r="M3" s="230"/>
    </row>
    <row r="4" spans="1:22" ht="14.25">
      <c r="A4" s="23"/>
      <c r="B4" s="231"/>
      <c r="C4" s="29" t="s">
        <v>285</v>
      </c>
      <c r="D4" s="27"/>
      <c r="E4" s="27"/>
      <c r="F4" s="27"/>
      <c r="G4" s="27"/>
      <c r="H4" s="27"/>
      <c r="I4" s="27"/>
      <c r="J4" s="28"/>
      <c r="K4" s="232"/>
      <c r="L4" s="232"/>
      <c r="M4" s="233"/>
    </row>
    <row r="5" spans="1:22" ht="14.25">
      <c r="A5" s="23"/>
      <c r="B5" s="231"/>
      <c r="C5" s="29" t="s">
        <v>283</v>
      </c>
      <c r="D5" s="27"/>
      <c r="E5" s="27"/>
      <c r="F5" s="27"/>
      <c r="G5" s="27"/>
      <c r="H5" s="27"/>
      <c r="I5" s="27"/>
      <c r="J5" s="28"/>
      <c r="K5" s="232"/>
      <c r="L5" s="232"/>
      <c r="M5" s="233"/>
    </row>
    <row r="6" spans="1:22" ht="18.75" customHeight="1">
      <c r="A6" s="23"/>
      <c r="B6" s="234"/>
      <c r="C6" s="239" t="s">
        <v>284</v>
      </c>
      <c r="D6" s="235"/>
      <c r="E6" s="235"/>
      <c r="F6" s="235"/>
      <c r="G6" s="235"/>
      <c r="H6" s="235"/>
      <c r="I6" s="235"/>
      <c r="J6" s="236"/>
      <c r="K6" s="237"/>
      <c r="L6" s="237"/>
      <c r="M6" s="238"/>
    </row>
    <row r="7" spans="1:22" ht="7.5" customHeight="1">
      <c r="A7" s="23"/>
      <c r="B7" s="23"/>
      <c r="C7" s="23"/>
      <c r="D7" s="23"/>
      <c r="E7" s="23"/>
      <c r="F7" s="23"/>
      <c r="G7" s="23"/>
      <c r="H7" s="23"/>
      <c r="I7" s="23"/>
      <c r="J7" s="25"/>
      <c r="K7" s="23"/>
      <c r="L7" s="23"/>
      <c r="M7" s="23"/>
    </row>
    <row r="8" spans="1:22" ht="18.75" customHeight="1">
      <c r="A8" s="23"/>
      <c r="B8" s="320"/>
      <c r="C8" s="321"/>
      <c r="D8" s="30" t="s">
        <v>307</v>
      </c>
      <c r="E8" s="48"/>
      <c r="F8" s="31" t="s">
        <v>281</v>
      </c>
      <c r="G8" s="318" t="s">
        <v>8</v>
      </c>
      <c r="H8" s="318"/>
      <c r="I8" s="318"/>
      <c r="J8" s="318" t="s">
        <v>19</v>
      </c>
      <c r="K8" s="318"/>
      <c r="L8" s="350" t="s">
        <v>282</v>
      </c>
      <c r="M8" s="351"/>
      <c r="S8" s="9" t="s">
        <v>21</v>
      </c>
      <c r="T8" s="9" t="s">
        <v>15</v>
      </c>
      <c r="U8" s="9">
        <v>13.2</v>
      </c>
      <c r="V8" s="10" t="s">
        <v>13</v>
      </c>
    </row>
    <row r="9" spans="1:22" ht="33.75" customHeight="1">
      <c r="A9" s="23"/>
      <c r="B9" s="361" t="s">
        <v>12</v>
      </c>
      <c r="C9" s="362"/>
      <c r="D9" s="362"/>
      <c r="E9" s="362"/>
      <c r="F9" s="363"/>
      <c r="G9" s="32" t="s">
        <v>23</v>
      </c>
      <c r="H9" s="32" t="s">
        <v>25</v>
      </c>
      <c r="I9" s="32" t="s">
        <v>26</v>
      </c>
      <c r="J9" s="33" t="s">
        <v>0</v>
      </c>
      <c r="K9" s="32" t="s">
        <v>23</v>
      </c>
      <c r="L9" s="352"/>
      <c r="M9" s="353"/>
      <c r="S9" s="9" t="s">
        <v>28</v>
      </c>
      <c r="T9" s="9" t="s">
        <v>15</v>
      </c>
      <c r="U9" s="9">
        <v>17.100000000000001</v>
      </c>
      <c r="V9" s="10" t="s">
        <v>13</v>
      </c>
    </row>
    <row r="10" spans="1:22" s="11" customFormat="1" ht="15.95" customHeight="1">
      <c r="A10" s="34"/>
      <c r="B10" s="319" t="s">
        <v>30</v>
      </c>
      <c r="C10" s="316" t="s">
        <v>32</v>
      </c>
      <c r="D10" s="316"/>
      <c r="E10" s="316"/>
      <c r="F10" s="316"/>
      <c r="G10" s="35" t="s">
        <v>294</v>
      </c>
      <c r="H10" s="245"/>
      <c r="I10" s="191">
        <f t="shared" ref="I10:I19" si="0">ROUND(H10*J10,0)</f>
        <v>0</v>
      </c>
      <c r="J10" s="191">
        <f>'(参考１)単位あたりの発熱量・排出係数'!H6</f>
        <v>38.299999999999997</v>
      </c>
      <c r="K10" s="35" t="str">
        <f>'(参考１)単位あたりの発熱量・排出係数'!I6</f>
        <v>GJ/kL</v>
      </c>
      <c r="L10" s="343" t="s">
        <v>286</v>
      </c>
      <c r="M10" s="354"/>
      <c r="S10" s="11" t="s">
        <v>4</v>
      </c>
      <c r="T10" s="11" t="s">
        <v>31</v>
      </c>
      <c r="U10" s="11">
        <v>23.4</v>
      </c>
      <c r="V10" s="10" t="s">
        <v>33</v>
      </c>
    </row>
    <row r="11" spans="1:22" s="11" customFormat="1" ht="15.95" customHeight="1">
      <c r="A11" s="34"/>
      <c r="B11" s="319"/>
      <c r="C11" s="316" t="s">
        <v>3</v>
      </c>
      <c r="D11" s="316"/>
      <c r="E11" s="316"/>
      <c r="F11" s="316"/>
      <c r="G11" s="35" t="s">
        <v>294</v>
      </c>
      <c r="H11" s="245"/>
      <c r="I11" s="191">
        <f t="shared" si="0"/>
        <v>0</v>
      </c>
      <c r="J11" s="191">
        <f>'(参考１)単位あたりの発熱量・排出係数'!H7</f>
        <v>34.799999999999997</v>
      </c>
      <c r="K11" s="35" t="str">
        <f>'(参考１)単位あたりの発熱量・排出係数'!I7</f>
        <v>GJ/kL</v>
      </c>
      <c r="L11" s="355"/>
      <c r="M11" s="356"/>
      <c r="S11" s="11" t="s">
        <v>34</v>
      </c>
      <c r="T11" s="11" t="s">
        <v>31</v>
      </c>
      <c r="U11" s="11">
        <v>35.6</v>
      </c>
      <c r="V11" s="10" t="s">
        <v>33</v>
      </c>
    </row>
    <row r="12" spans="1:22" s="11" customFormat="1" ht="15.95" customHeight="1">
      <c r="A12" s="34"/>
      <c r="B12" s="319"/>
      <c r="C12" s="316" t="s">
        <v>7</v>
      </c>
      <c r="D12" s="316"/>
      <c r="E12" s="316"/>
      <c r="F12" s="316"/>
      <c r="G12" s="35" t="s">
        <v>294</v>
      </c>
      <c r="H12" s="245"/>
      <c r="I12" s="191">
        <f t="shared" si="0"/>
        <v>0</v>
      </c>
      <c r="J12" s="191">
        <f>'(参考１)単位あたりの発熱量・排出係数'!H8</f>
        <v>33.4</v>
      </c>
      <c r="K12" s="35" t="str">
        <f>'(参考１)単位あたりの発熱量・排出係数'!I8</f>
        <v>GJ/kL</v>
      </c>
      <c r="L12" s="355"/>
      <c r="M12" s="356"/>
      <c r="S12" s="11" t="s">
        <v>2</v>
      </c>
      <c r="T12" s="11" t="s">
        <v>9</v>
      </c>
      <c r="U12" s="11">
        <v>21.2</v>
      </c>
      <c r="V12" s="10" t="s">
        <v>22</v>
      </c>
    </row>
    <row r="13" spans="1:22" s="11" customFormat="1" ht="15.95" customHeight="1">
      <c r="A13" s="34"/>
      <c r="B13" s="319"/>
      <c r="C13" s="316" t="s">
        <v>18</v>
      </c>
      <c r="D13" s="316"/>
      <c r="E13" s="316"/>
      <c r="F13" s="316"/>
      <c r="G13" s="35" t="s">
        <v>294</v>
      </c>
      <c r="H13" s="245"/>
      <c r="I13" s="191">
        <f t="shared" si="0"/>
        <v>0</v>
      </c>
      <c r="J13" s="191">
        <f>'(参考１)単位あたりの発熱量・排出係数'!H9</f>
        <v>33.299999999999997</v>
      </c>
      <c r="K13" s="35" t="str">
        <f>'(参考１)単位あたりの発熱量・排出係数'!I9</f>
        <v>GJ/kL</v>
      </c>
      <c r="L13" s="355"/>
      <c r="M13" s="356"/>
      <c r="S13" s="11" t="s">
        <v>36</v>
      </c>
      <c r="T13" s="11" t="s">
        <v>15</v>
      </c>
      <c r="U13" s="11">
        <v>13.2</v>
      </c>
      <c r="V13" s="10" t="s">
        <v>13</v>
      </c>
    </row>
    <row r="14" spans="1:22" s="11" customFormat="1" ht="15.95" customHeight="1">
      <c r="A14" s="34"/>
      <c r="B14" s="319"/>
      <c r="C14" s="316" t="s">
        <v>39</v>
      </c>
      <c r="D14" s="316"/>
      <c r="E14" s="316"/>
      <c r="F14" s="316"/>
      <c r="G14" s="35" t="s">
        <v>294</v>
      </c>
      <c r="H14" s="245"/>
      <c r="I14" s="191">
        <f t="shared" si="0"/>
        <v>0</v>
      </c>
      <c r="J14" s="191">
        <f>'(参考１)単位あたりの発熱量・排出係数'!H10</f>
        <v>36.299999999999997</v>
      </c>
      <c r="K14" s="35" t="str">
        <f>'(参考１)単位あたりの発熱量・排出係数'!I10</f>
        <v>GJ/kL</v>
      </c>
      <c r="L14" s="355"/>
      <c r="M14" s="356"/>
      <c r="S14" s="11" t="s">
        <v>40</v>
      </c>
      <c r="T14" s="11" t="s">
        <v>15</v>
      </c>
      <c r="U14" s="11">
        <v>18</v>
      </c>
      <c r="V14" s="10" t="s">
        <v>13</v>
      </c>
    </row>
    <row r="15" spans="1:22" s="11" customFormat="1" ht="15.95" customHeight="1">
      <c r="A15" s="34"/>
      <c r="B15" s="319"/>
      <c r="C15" s="316" t="s">
        <v>41</v>
      </c>
      <c r="D15" s="316"/>
      <c r="E15" s="316"/>
      <c r="F15" s="316"/>
      <c r="G15" s="35" t="s">
        <v>294</v>
      </c>
      <c r="H15" s="245"/>
      <c r="I15" s="191">
        <f t="shared" si="0"/>
        <v>0</v>
      </c>
      <c r="J15" s="191">
        <f>'(参考１)単位あたりの発熱量・排出係数'!H11</f>
        <v>36.5</v>
      </c>
      <c r="K15" s="35" t="str">
        <f>'(参考１)単位あたりの発熱量・排出係数'!I11</f>
        <v>GJ/kL</v>
      </c>
      <c r="L15" s="355"/>
      <c r="M15" s="356"/>
      <c r="S15" s="11" t="s">
        <v>42</v>
      </c>
      <c r="T15" s="11" t="s">
        <v>15</v>
      </c>
      <c r="U15" s="11">
        <v>26.9</v>
      </c>
      <c r="V15" s="10" t="s">
        <v>13</v>
      </c>
    </row>
    <row r="16" spans="1:22" s="11" customFormat="1" ht="15.95" customHeight="1">
      <c r="A16" s="34"/>
      <c r="B16" s="319"/>
      <c r="C16" s="316" t="s">
        <v>43</v>
      </c>
      <c r="D16" s="316"/>
      <c r="E16" s="316"/>
      <c r="F16" s="316"/>
      <c r="G16" s="35" t="s">
        <v>294</v>
      </c>
      <c r="H16" s="245"/>
      <c r="I16" s="191">
        <f t="shared" si="0"/>
        <v>0</v>
      </c>
      <c r="J16" s="191">
        <f>'(参考１)単位あたりの発熱量・排出係数'!H12</f>
        <v>38</v>
      </c>
      <c r="K16" s="35" t="str">
        <f>'(参考１)単位あたりの発熱量・排出係数'!I12</f>
        <v>GJ/kL</v>
      </c>
      <c r="L16" s="355"/>
      <c r="M16" s="356"/>
      <c r="S16" s="11" t="s">
        <v>38</v>
      </c>
      <c r="T16" s="11" t="s">
        <v>15</v>
      </c>
      <c r="U16" s="11">
        <v>33.200000000000003</v>
      </c>
      <c r="V16" s="10" t="s">
        <v>13</v>
      </c>
    </row>
    <row r="17" spans="1:22" s="11" customFormat="1" ht="15.95" customHeight="1">
      <c r="A17" s="34"/>
      <c r="B17" s="319"/>
      <c r="C17" s="316" t="s">
        <v>44</v>
      </c>
      <c r="D17" s="316"/>
      <c r="E17" s="316"/>
      <c r="F17" s="316"/>
      <c r="G17" s="35" t="s">
        <v>294</v>
      </c>
      <c r="H17" s="245"/>
      <c r="I17" s="191">
        <f t="shared" si="0"/>
        <v>0</v>
      </c>
      <c r="J17" s="191">
        <f>'(参考１)単位あたりの発熱量・排出係数'!H13</f>
        <v>38.9</v>
      </c>
      <c r="K17" s="35" t="str">
        <f>'(参考１)単位あたりの発熱量・排出係数'!I13</f>
        <v>GJ/kL</v>
      </c>
      <c r="L17" s="355"/>
      <c r="M17" s="356"/>
      <c r="O17" s="12"/>
      <c r="S17" s="11" t="s">
        <v>45</v>
      </c>
      <c r="T17" s="11" t="s">
        <v>15</v>
      </c>
      <c r="U17" s="11">
        <v>29.3</v>
      </c>
      <c r="V17" s="10" t="s">
        <v>13</v>
      </c>
    </row>
    <row r="18" spans="1:22" s="11" customFormat="1" ht="15.95" customHeight="1">
      <c r="A18" s="34"/>
      <c r="B18" s="319"/>
      <c r="C18" s="316" t="s">
        <v>1</v>
      </c>
      <c r="D18" s="316"/>
      <c r="E18" s="316"/>
      <c r="F18" s="316"/>
      <c r="G18" s="35" t="s">
        <v>294</v>
      </c>
      <c r="H18" s="245"/>
      <c r="I18" s="191">
        <f t="shared" si="0"/>
        <v>0</v>
      </c>
      <c r="J18" s="191">
        <f>'(参考１)単位あたりの発熱量・排出係数'!H14</f>
        <v>41.8</v>
      </c>
      <c r="K18" s="35" t="str">
        <f>'(参考１)単位あたりの発熱量・排出係数'!I14</f>
        <v>GJ/kL</v>
      </c>
      <c r="L18" s="355"/>
      <c r="M18" s="356"/>
      <c r="S18" s="11" t="s">
        <v>49</v>
      </c>
      <c r="T18" s="11" t="s">
        <v>15</v>
      </c>
      <c r="U18" s="11">
        <v>29.3</v>
      </c>
      <c r="V18" s="10" t="s">
        <v>13</v>
      </c>
    </row>
    <row r="19" spans="1:22" s="11" customFormat="1" ht="15.95" customHeight="1">
      <c r="A19" s="34"/>
      <c r="B19" s="319"/>
      <c r="C19" s="316" t="s">
        <v>11</v>
      </c>
      <c r="D19" s="316"/>
      <c r="E19" s="316"/>
      <c r="F19" s="316"/>
      <c r="G19" s="35" t="s">
        <v>295</v>
      </c>
      <c r="H19" s="245"/>
      <c r="I19" s="191">
        <f t="shared" si="0"/>
        <v>0</v>
      </c>
      <c r="J19" s="191">
        <f>'(参考１)単位あたりの発熱量・排出係数'!H15</f>
        <v>40</v>
      </c>
      <c r="K19" s="35" t="str">
        <f>'(参考１)単位あたりの発熱量・排出係数'!I15</f>
        <v>GJ/t</v>
      </c>
      <c r="L19" s="355"/>
      <c r="M19" s="356"/>
      <c r="S19" s="11" t="s">
        <v>27</v>
      </c>
      <c r="T19" s="11" t="s">
        <v>31</v>
      </c>
      <c r="U19" s="11">
        <v>40.200000000000003</v>
      </c>
      <c r="V19" s="10" t="s">
        <v>33</v>
      </c>
    </row>
    <row r="20" spans="1:22" s="11" customFormat="1" ht="15.95" customHeight="1">
      <c r="A20" s="34"/>
      <c r="B20" s="319"/>
      <c r="C20" s="316" t="s">
        <v>48</v>
      </c>
      <c r="D20" s="316"/>
      <c r="E20" s="316"/>
      <c r="F20" s="316"/>
      <c r="G20" s="35" t="s">
        <v>295</v>
      </c>
      <c r="H20" s="245"/>
      <c r="I20" s="191">
        <f t="shared" ref="I20:I29" si="1">ROUND(H20*J20,0)</f>
        <v>0</v>
      </c>
      <c r="J20" s="191">
        <f>'(参考１)単位あたりの発熱量・排出係数'!H16</f>
        <v>34.1</v>
      </c>
      <c r="K20" s="35" t="str">
        <f>'(参考１)単位あたりの発熱量・排出係数'!I16</f>
        <v>GJ/t</v>
      </c>
      <c r="L20" s="355"/>
      <c r="M20" s="356"/>
      <c r="S20" s="11" t="s">
        <v>6</v>
      </c>
      <c r="T20" s="11" t="s">
        <v>9</v>
      </c>
      <c r="U20" s="11">
        <v>21.2</v>
      </c>
      <c r="V20" s="10" t="s">
        <v>22</v>
      </c>
    </row>
    <row r="21" spans="1:22" s="11" customFormat="1" ht="15.95" customHeight="1">
      <c r="A21" s="34"/>
      <c r="B21" s="319"/>
      <c r="C21" s="322" t="s">
        <v>52</v>
      </c>
      <c r="D21" s="323"/>
      <c r="E21" s="316" t="s">
        <v>53</v>
      </c>
      <c r="F21" s="316"/>
      <c r="G21" s="35" t="s">
        <v>295</v>
      </c>
      <c r="H21" s="245"/>
      <c r="I21" s="191">
        <f t="shared" si="1"/>
        <v>0</v>
      </c>
      <c r="J21" s="191">
        <f>'(参考１)単位あたりの発熱量・排出係数'!H17</f>
        <v>50.1</v>
      </c>
      <c r="K21" s="35" t="str">
        <f>'(参考１)単位あたりの発熱量・排出係数'!I17</f>
        <v>GJ/t</v>
      </c>
      <c r="L21" s="355"/>
      <c r="M21" s="356"/>
      <c r="S21" s="11" t="s">
        <v>55</v>
      </c>
      <c r="T21" s="11" t="s">
        <v>15</v>
      </c>
      <c r="U21" s="11">
        <v>17.100000000000001</v>
      </c>
      <c r="V21" s="10" t="s">
        <v>13</v>
      </c>
    </row>
    <row r="22" spans="1:22" s="11" customFormat="1" ht="15.95" customHeight="1">
      <c r="A22" s="34"/>
      <c r="B22" s="319"/>
      <c r="C22" s="324"/>
      <c r="D22" s="325"/>
      <c r="E22" s="316" t="s">
        <v>56</v>
      </c>
      <c r="F22" s="316"/>
      <c r="G22" s="35" t="s">
        <v>9</v>
      </c>
      <c r="H22" s="245"/>
      <c r="I22" s="191">
        <f t="shared" si="1"/>
        <v>0</v>
      </c>
      <c r="J22" s="191">
        <f>'(参考１)単位あたりの発熱量・排出係数'!H18</f>
        <v>46.1</v>
      </c>
      <c r="K22" s="35" t="str">
        <f>'(参考１)単位あたりの発熱量・排出係数'!I18</f>
        <v>GJ/千㎥</v>
      </c>
      <c r="L22" s="355"/>
      <c r="M22" s="356"/>
      <c r="S22" s="11" t="s">
        <v>37</v>
      </c>
      <c r="T22" s="11" t="s">
        <v>15</v>
      </c>
      <c r="U22" s="11">
        <v>142</v>
      </c>
      <c r="V22" s="10" t="s">
        <v>13</v>
      </c>
    </row>
    <row r="23" spans="1:22" s="11" customFormat="1" ht="15.95" customHeight="1">
      <c r="A23" s="34"/>
      <c r="B23" s="319"/>
      <c r="C23" s="322" t="s">
        <v>35</v>
      </c>
      <c r="D23" s="323"/>
      <c r="E23" s="316" t="s">
        <v>46</v>
      </c>
      <c r="F23" s="316"/>
      <c r="G23" s="35" t="s">
        <v>295</v>
      </c>
      <c r="H23" s="245"/>
      <c r="I23" s="191">
        <f t="shared" si="1"/>
        <v>0</v>
      </c>
      <c r="J23" s="191">
        <f>'(参考１)単位あたりの発熱量・排出係数'!H19</f>
        <v>54.7</v>
      </c>
      <c r="K23" s="35" t="str">
        <f>'(参考１)単位あたりの発熱量・排出係数'!I19</f>
        <v>GJ/t</v>
      </c>
      <c r="L23" s="355"/>
      <c r="M23" s="356"/>
      <c r="S23" s="11" t="s">
        <v>20</v>
      </c>
      <c r="T23" s="11" t="s">
        <v>15</v>
      </c>
      <c r="U23" s="11">
        <v>22.5</v>
      </c>
      <c r="V23" s="10" t="s">
        <v>13</v>
      </c>
    </row>
    <row r="24" spans="1:22" s="11" customFormat="1" ht="15.95" customHeight="1">
      <c r="A24" s="34"/>
      <c r="B24" s="319"/>
      <c r="C24" s="324"/>
      <c r="D24" s="325"/>
      <c r="E24" s="316" t="s">
        <v>29</v>
      </c>
      <c r="F24" s="316"/>
      <c r="G24" s="35" t="s">
        <v>9</v>
      </c>
      <c r="H24" s="245"/>
      <c r="I24" s="191">
        <f t="shared" si="1"/>
        <v>0</v>
      </c>
      <c r="J24" s="191">
        <f>'(参考１)単位あたりの発熱量・排出係数'!H20</f>
        <v>38.4</v>
      </c>
      <c r="K24" s="35" t="str">
        <f>'(参考１)単位あたりの発熱量・排出係数'!I20</f>
        <v>GJ/千㎥</v>
      </c>
      <c r="L24" s="355"/>
      <c r="M24" s="356"/>
    </row>
    <row r="25" spans="1:22" s="11" customFormat="1" ht="15.95" customHeight="1">
      <c r="A25" s="34"/>
      <c r="B25" s="319"/>
      <c r="C25" s="322" t="s">
        <v>59</v>
      </c>
      <c r="D25" s="323"/>
      <c r="E25" s="318" t="s">
        <v>17</v>
      </c>
      <c r="F25" s="36" t="s">
        <v>24</v>
      </c>
      <c r="G25" s="35" t="s">
        <v>295</v>
      </c>
      <c r="H25" s="245"/>
      <c r="I25" s="191">
        <f t="shared" si="1"/>
        <v>0</v>
      </c>
      <c r="J25" s="191">
        <f>'(参考１)単位あたりの発熱量・排出係数'!H21</f>
        <v>28.7</v>
      </c>
      <c r="K25" s="35" t="str">
        <f>'(参考１)単位あたりの発熱量・排出係数'!I21</f>
        <v>GJ/t</v>
      </c>
      <c r="L25" s="355"/>
      <c r="M25" s="356"/>
    </row>
    <row r="26" spans="1:22" s="11" customFormat="1" ht="15.95" customHeight="1">
      <c r="A26" s="34"/>
      <c r="B26" s="319"/>
      <c r="C26" s="326"/>
      <c r="D26" s="327"/>
      <c r="E26" s="318"/>
      <c r="F26" s="36" t="s">
        <v>58</v>
      </c>
      <c r="G26" s="35" t="s">
        <v>295</v>
      </c>
      <c r="H26" s="245"/>
      <c r="I26" s="191">
        <f t="shared" si="1"/>
        <v>0</v>
      </c>
      <c r="J26" s="191">
        <f>'(参考１)単位あたりの発熱量・排出係数'!H22</f>
        <v>28.9</v>
      </c>
      <c r="K26" s="35" t="str">
        <f>'(参考１)単位あたりの発熱量・排出係数'!I22</f>
        <v>GJ/t</v>
      </c>
      <c r="L26" s="355"/>
      <c r="M26" s="356"/>
    </row>
    <row r="27" spans="1:22" s="11" customFormat="1" ht="15.95" customHeight="1">
      <c r="A27" s="34"/>
      <c r="B27" s="319"/>
      <c r="C27" s="326"/>
      <c r="D27" s="327"/>
      <c r="E27" s="318"/>
      <c r="F27" s="36" t="s">
        <v>57</v>
      </c>
      <c r="G27" s="35" t="s">
        <v>295</v>
      </c>
      <c r="H27" s="245"/>
      <c r="I27" s="191">
        <f t="shared" si="1"/>
        <v>0</v>
      </c>
      <c r="J27" s="191">
        <f>'(参考１)単位あたりの発熱量・排出係数'!H23</f>
        <v>28.3</v>
      </c>
      <c r="K27" s="35" t="str">
        <f>'(参考１)単位あたりの発熱量・排出係数'!I23</f>
        <v>GJ/t</v>
      </c>
      <c r="L27" s="355"/>
      <c r="M27" s="356"/>
    </row>
    <row r="28" spans="1:22" s="11" customFormat="1" ht="15.95" customHeight="1">
      <c r="A28" s="34"/>
      <c r="B28" s="319"/>
      <c r="C28" s="326"/>
      <c r="D28" s="327"/>
      <c r="E28" s="318" t="s">
        <v>61</v>
      </c>
      <c r="F28" s="36" t="s">
        <v>62</v>
      </c>
      <c r="G28" s="35" t="s">
        <v>295</v>
      </c>
      <c r="H28" s="245"/>
      <c r="I28" s="191">
        <f t="shared" si="1"/>
        <v>0</v>
      </c>
      <c r="J28" s="191">
        <f>'(参考１)単位あたりの発熱量・排出係数'!H24</f>
        <v>26.1</v>
      </c>
      <c r="K28" s="35" t="str">
        <f>'(参考１)単位あたりの発熱量・排出係数'!I24</f>
        <v>GJ/t</v>
      </c>
      <c r="L28" s="355"/>
      <c r="M28" s="356"/>
    </row>
    <row r="29" spans="1:22" s="11" customFormat="1" ht="15.95" customHeight="1">
      <c r="A29" s="34"/>
      <c r="B29" s="319"/>
      <c r="C29" s="326"/>
      <c r="D29" s="327"/>
      <c r="E29" s="318"/>
      <c r="F29" s="36" t="s">
        <v>54</v>
      </c>
      <c r="G29" s="35" t="s">
        <v>295</v>
      </c>
      <c r="H29" s="245"/>
      <c r="I29" s="191">
        <f t="shared" si="1"/>
        <v>0</v>
      </c>
      <c r="J29" s="191">
        <f>'(参考１)単位あたりの発熱量・排出係数'!H25</f>
        <v>24.2</v>
      </c>
      <c r="K29" s="35" t="str">
        <f>'(参考１)単位あたりの発熱量・排出係数'!I25</f>
        <v>GJ/t</v>
      </c>
      <c r="L29" s="355"/>
      <c r="M29" s="356"/>
    </row>
    <row r="30" spans="1:22" s="11" customFormat="1" ht="15.95" customHeight="1">
      <c r="A30" s="34"/>
      <c r="B30" s="319"/>
      <c r="C30" s="324"/>
      <c r="D30" s="325"/>
      <c r="E30" s="316" t="s">
        <v>50</v>
      </c>
      <c r="F30" s="316"/>
      <c r="G30" s="35" t="s">
        <v>295</v>
      </c>
      <c r="H30" s="245"/>
      <c r="I30" s="191">
        <f t="shared" ref="I30:I35" si="2">ROUND(H30*J30,0)</f>
        <v>0</v>
      </c>
      <c r="J30" s="191">
        <f>'(参考１)単位あたりの発熱量・排出係数'!H26</f>
        <v>27.8</v>
      </c>
      <c r="K30" s="35" t="str">
        <f>'(参考１)単位あたりの発熱量・排出係数'!I26</f>
        <v>GJ/t</v>
      </c>
      <c r="L30" s="355"/>
      <c r="M30" s="356"/>
    </row>
    <row r="31" spans="1:22" s="11" customFormat="1" ht="15.95" customHeight="1">
      <c r="A31" s="34"/>
      <c r="B31" s="319"/>
      <c r="C31" s="316" t="s">
        <v>14</v>
      </c>
      <c r="D31" s="316"/>
      <c r="E31" s="316"/>
      <c r="F31" s="316"/>
      <c r="G31" s="35" t="s">
        <v>295</v>
      </c>
      <c r="H31" s="245"/>
      <c r="I31" s="191">
        <f t="shared" si="2"/>
        <v>0</v>
      </c>
      <c r="J31" s="191">
        <f>'(参考１)単位あたりの発熱量・排出係数'!H27</f>
        <v>29</v>
      </c>
      <c r="K31" s="35" t="str">
        <f>'(参考１)単位あたりの発熱量・排出係数'!I27</f>
        <v>GJ/t</v>
      </c>
      <c r="L31" s="355"/>
      <c r="M31" s="356"/>
    </row>
    <row r="32" spans="1:22" s="11" customFormat="1" ht="15.95" customHeight="1">
      <c r="A32" s="34"/>
      <c r="B32" s="319"/>
      <c r="C32" s="316" t="s">
        <v>63</v>
      </c>
      <c r="D32" s="316"/>
      <c r="E32" s="316"/>
      <c r="F32" s="316"/>
      <c r="G32" s="35" t="s">
        <v>295</v>
      </c>
      <c r="H32" s="245"/>
      <c r="I32" s="191">
        <f t="shared" si="2"/>
        <v>0</v>
      </c>
      <c r="J32" s="191">
        <f>'(参考１)単位あたりの発熱量・排出係数'!H28</f>
        <v>37.299999999999997</v>
      </c>
      <c r="K32" s="35" t="str">
        <f>'(参考１)単位あたりの発熱量・排出係数'!I28</f>
        <v>GJ/t</v>
      </c>
      <c r="L32" s="355"/>
      <c r="M32" s="356"/>
    </row>
    <row r="33" spans="1:13" s="11" customFormat="1" ht="15.95" customHeight="1">
      <c r="A33" s="34"/>
      <c r="B33" s="319"/>
      <c r="C33" s="316" t="s">
        <v>60</v>
      </c>
      <c r="D33" s="316"/>
      <c r="E33" s="316"/>
      <c r="F33" s="316"/>
      <c r="G33" s="35" t="s">
        <v>9</v>
      </c>
      <c r="H33" s="245"/>
      <c r="I33" s="191">
        <f t="shared" si="2"/>
        <v>0</v>
      </c>
      <c r="J33" s="191">
        <f>'(参考１)単位あたりの発熱量・排出係数'!H29</f>
        <v>18.399999999999999</v>
      </c>
      <c r="K33" s="35" t="str">
        <f>'(参考１)単位あたりの発熱量・排出係数'!I29</f>
        <v>GJ/千㎥</v>
      </c>
      <c r="L33" s="355"/>
      <c r="M33" s="356"/>
    </row>
    <row r="34" spans="1:13" s="11" customFormat="1" ht="15.95" customHeight="1">
      <c r="A34" s="34"/>
      <c r="B34" s="319"/>
      <c r="C34" s="316" t="s">
        <v>64</v>
      </c>
      <c r="D34" s="316"/>
      <c r="E34" s="316"/>
      <c r="F34" s="316"/>
      <c r="G34" s="35" t="s">
        <v>9</v>
      </c>
      <c r="H34" s="245"/>
      <c r="I34" s="191">
        <f t="shared" si="2"/>
        <v>0</v>
      </c>
      <c r="J34" s="192">
        <f>'(参考１)単位あたりの発熱量・排出係数'!H30</f>
        <v>3.23</v>
      </c>
      <c r="K34" s="35" t="str">
        <f>'(参考１)単位あたりの発熱量・排出係数'!I30</f>
        <v>GJ/千㎥</v>
      </c>
      <c r="L34" s="355"/>
      <c r="M34" s="356"/>
    </row>
    <row r="35" spans="1:13" s="11" customFormat="1" ht="15.95" customHeight="1">
      <c r="A35" s="34"/>
      <c r="B35" s="319"/>
      <c r="C35" s="316" t="s">
        <v>66</v>
      </c>
      <c r="D35" s="316"/>
      <c r="E35" s="316"/>
      <c r="F35" s="316"/>
      <c r="G35" s="35" t="s">
        <v>9</v>
      </c>
      <c r="H35" s="245"/>
      <c r="I35" s="191">
        <f t="shared" si="2"/>
        <v>0</v>
      </c>
      <c r="J35" s="192">
        <f>'(参考１)単位あたりの発熱量・排出係数'!H31</f>
        <v>3.45</v>
      </c>
      <c r="K35" s="35" t="str">
        <f>'(参考１)単位あたりの発熱量・排出係数'!I31</f>
        <v>GJ/千㎥</v>
      </c>
      <c r="L35" s="355"/>
      <c r="M35" s="356"/>
    </row>
    <row r="36" spans="1:13" s="11" customFormat="1" ht="15.95" customHeight="1">
      <c r="A36" s="34"/>
      <c r="B36" s="319"/>
      <c r="C36" s="316" t="s">
        <v>65</v>
      </c>
      <c r="D36" s="316"/>
      <c r="E36" s="316"/>
      <c r="F36" s="316"/>
      <c r="G36" s="35" t="s">
        <v>9</v>
      </c>
      <c r="H36" s="245"/>
      <c r="I36" s="191">
        <f t="shared" ref="I36:I50" si="3">ROUND(H36*J36,0)</f>
        <v>0</v>
      </c>
      <c r="J36" s="192">
        <f>'(参考１)単位あたりの発熱量・排出係数'!H32</f>
        <v>7.53</v>
      </c>
      <c r="K36" s="35" t="str">
        <f>'(参考１)単位あたりの発熱量・排出係数'!I32</f>
        <v>GJ/千㎥</v>
      </c>
      <c r="L36" s="355"/>
      <c r="M36" s="356"/>
    </row>
    <row r="37" spans="1:13" s="11" customFormat="1" ht="15.95" customHeight="1">
      <c r="A37" s="34"/>
      <c r="B37" s="319"/>
      <c r="C37" s="322" t="s">
        <v>67</v>
      </c>
      <c r="D37" s="323"/>
      <c r="E37" s="330" t="s">
        <v>266</v>
      </c>
      <c r="F37" s="331"/>
      <c r="G37" s="35" t="s">
        <v>9</v>
      </c>
      <c r="H37" s="245"/>
      <c r="I37" s="191">
        <f>ROUND(H37*J37,0)</f>
        <v>0</v>
      </c>
      <c r="J37" s="193">
        <f>'(参考１)単位あたりの発熱量・排出係数'!H34</f>
        <v>46.046550000000003</v>
      </c>
      <c r="K37" s="35" t="str">
        <f>'(参考１)単位あたりの発熱量・排出係数'!I34</f>
        <v>GJ/千㎥</v>
      </c>
      <c r="L37" s="355"/>
      <c r="M37" s="356"/>
    </row>
    <row r="38" spans="1:13" s="11" customFormat="1" ht="15.95" customHeight="1">
      <c r="A38" s="34"/>
      <c r="B38" s="319"/>
      <c r="C38" s="326"/>
      <c r="D38" s="327"/>
      <c r="E38" s="330" t="s">
        <v>267</v>
      </c>
      <c r="F38" s="331"/>
      <c r="G38" s="35" t="s">
        <v>9</v>
      </c>
      <c r="H38" s="245"/>
      <c r="I38" s="191">
        <f t="shared" si="3"/>
        <v>0</v>
      </c>
      <c r="J38" s="193">
        <f>'(参考１)単位あたりの発熱量・排出係数'!H35</f>
        <v>50</v>
      </c>
      <c r="K38" s="35" t="str">
        <f>'(参考１)単位あたりの発熱量・排出係数'!I35</f>
        <v>GJ/千㎥</v>
      </c>
      <c r="L38" s="355"/>
      <c r="M38" s="356"/>
    </row>
    <row r="39" spans="1:13" s="11" customFormat="1" ht="15.95" customHeight="1">
      <c r="A39" s="34"/>
      <c r="B39" s="319"/>
      <c r="C39" s="326"/>
      <c r="D39" s="327"/>
      <c r="E39" s="330" t="s">
        <v>268</v>
      </c>
      <c r="F39" s="331"/>
      <c r="G39" s="35" t="s">
        <v>9</v>
      </c>
      <c r="H39" s="245"/>
      <c r="I39" s="191">
        <f>ROUND(H39*J39,0)</f>
        <v>0</v>
      </c>
      <c r="J39" s="193">
        <f>'(参考１)単位あたりの発熱量・排出係数'!H36</f>
        <v>50.232599999999998</v>
      </c>
      <c r="K39" s="35" t="str">
        <f>'(参考１)単位あたりの発熱量・排出係数'!I36</f>
        <v>GJ/千㎥</v>
      </c>
      <c r="L39" s="355"/>
      <c r="M39" s="356"/>
    </row>
    <row r="40" spans="1:13" s="11" customFormat="1" ht="15.95" customHeight="1">
      <c r="A40" s="34"/>
      <c r="B40" s="319"/>
      <c r="C40" s="326"/>
      <c r="D40" s="327"/>
      <c r="E40" s="330" t="s">
        <v>269</v>
      </c>
      <c r="F40" s="331"/>
      <c r="G40" s="35" t="s">
        <v>9</v>
      </c>
      <c r="H40" s="245"/>
      <c r="I40" s="191">
        <f>ROUND(H40*J40,0)</f>
        <v>0</v>
      </c>
      <c r="J40" s="193">
        <f>'(参考１)単位あたりの発熱量・排出係数'!H37</f>
        <v>46</v>
      </c>
      <c r="K40" s="35" t="str">
        <f>'(参考１)単位あたりの発熱量・排出係数'!I37</f>
        <v>GJ/千㎥</v>
      </c>
      <c r="L40" s="355"/>
      <c r="M40" s="356"/>
    </row>
    <row r="41" spans="1:13" s="11" customFormat="1" ht="15.95" customHeight="1">
      <c r="A41" s="34"/>
      <c r="B41" s="319"/>
      <c r="C41" s="326"/>
      <c r="D41" s="327"/>
      <c r="E41" s="330" t="s">
        <v>270</v>
      </c>
      <c r="F41" s="331"/>
      <c r="G41" s="35" t="s">
        <v>9</v>
      </c>
      <c r="H41" s="245"/>
      <c r="I41" s="191">
        <f>ROUND(H41*J41,0)</f>
        <v>0</v>
      </c>
      <c r="J41" s="193">
        <f>'(参考１)単位あたりの発熱量・排出係数'!H38</f>
        <v>46.046550000000003</v>
      </c>
      <c r="K41" s="35" t="str">
        <f>'(参考１)単位あたりの発熱量・排出係数'!I38</f>
        <v>GJ/千㎥</v>
      </c>
      <c r="L41" s="355"/>
      <c r="M41" s="356"/>
    </row>
    <row r="42" spans="1:13" s="11" customFormat="1" ht="15.95" customHeight="1">
      <c r="A42" s="34"/>
      <c r="B42" s="319"/>
      <c r="C42" s="326"/>
      <c r="D42" s="327"/>
      <c r="E42" s="330" t="s">
        <v>271</v>
      </c>
      <c r="F42" s="331"/>
      <c r="G42" s="35" t="s">
        <v>9</v>
      </c>
      <c r="H42" s="245"/>
      <c r="I42" s="191">
        <f t="shared" si="3"/>
        <v>0</v>
      </c>
      <c r="J42" s="193">
        <f>'(参考１)単位あたりの発熱量・排出係数'!H39</f>
        <v>44.8</v>
      </c>
      <c r="K42" s="35" t="str">
        <f>'(参考１)単位あたりの発熱量・排出係数'!I39</f>
        <v>GJ/千㎥</v>
      </c>
      <c r="L42" s="355"/>
      <c r="M42" s="356"/>
    </row>
    <row r="43" spans="1:13" s="11" customFormat="1" ht="15.95" customHeight="1">
      <c r="A43" s="34"/>
      <c r="B43" s="319"/>
      <c r="C43" s="324"/>
      <c r="D43" s="325"/>
      <c r="E43" s="330" t="s">
        <v>272</v>
      </c>
      <c r="F43" s="331"/>
      <c r="G43" s="35" t="s">
        <v>9</v>
      </c>
      <c r="H43" s="245"/>
      <c r="I43" s="245"/>
      <c r="J43" s="208"/>
      <c r="K43" s="35" t="s">
        <v>288</v>
      </c>
      <c r="L43" s="355"/>
      <c r="M43" s="356"/>
    </row>
    <row r="44" spans="1:13" s="11" customFormat="1" ht="15.95" customHeight="1">
      <c r="A44" s="34"/>
      <c r="B44" s="319"/>
      <c r="C44" s="334" t="s">
        <v>113</v>
      </c>
      <c r="D44" s="335"/>
      <c r="E44" s="332"/>
      <c r="F44" s="332"/>
      <c r="G44" s="204"/>
      <c r="H44" s="245"/>
      <c r="I44" s="245"/>
      <c r="J44" s="208"/>
      <c r="K44" s="20"/>
      <c r="L44" s="357"/>
      <c r="M44" s="358"/>
    </row>
    <row r="45" spans="1:13" s="11" customFormat="1" ht="15.95" customHeight="1">
      <c r="A45" s="34"/>
      <c r="B45" s="336" t="s">
        <v>68</v>
      </c>
      <c r="C45" s="333" t="s">
        <v>69</v>
      </c>
      <c r="D45" s="333"/>
      <c r="E45" s="333"/>
      <c r="F45" s="333"/>
      <c r="G45" s="41" t="s">
        <v>295</v>
      </c>
      <c r="H45" s="245"/>
      <c r="I45" s="191">
        <f t="shared" si="3"/>
        <v>0</v>
      </c>
      <c r="J45" s="193">
        <f>'(参考１)単位あたりの発熱量・排出係数'!H41</f>
        <v>13.6</v>
      </c>
      <c r="K45" s="37" t="str">
        <f>'(参考１)単位あたりの発熱量・排出係数'!I41</f>
        <v>GJ/t</v>
      </c>
      <c r="L45" s="343" t="s">
        <v>287</v>
      </c>
      <c r="M45" s="344"/>
    </row>
    <row r="46" spans="1:13" s="11" customFormat="1" ht="15.95" customHeight="1">
      <c r="A46" s="34"/>
      <c r="B46" s="336"/>
      <c r="C46" s="333" t="s">
        <v>70</v>
      </c>
      <c r="D46" s="333"/>
      <c r="E46" s="333"/>
      <c r="F46" s="333"/>
      <c r="G46" s="41" t="s">
        <v>295</v>
      </c>
      <c r="H46" s="245"/>
      <c r="I46" s="191">
        <f t="shared" si="3"/>
        <v>0</v>
      </c>
      <c r="J46" s="193">
        <f>'(参考１)単位あたりの発熱量・排出係数'!H42</f>
        <v>13.2</v>
      </c>
      <c r="K46" s="37" t="str">
        <f>'(参考１)単位あたりの発熱量・排出係数'!I42</f>
        <v>GJ/t</v>
      </c>
      <c r="L46" s="345"/>
      <c r="M46" s="346"/>
    </row>
    <row r="47" spans="1:13" s="11" customFormat="1" ht="15.95" customHeight="1">
      <c r="A47" s="34"/>
      <c r="B47" s="336"/>
      <c r="C47" s="333" t="s">
        <v>16</v>
      </c>
      <c r="D47" s="333"/>
      <c r="E47" s="333"/>
      <c r="F47" s="333"/>
      <c r="G47" s="41" t="s">
        <v>295</v>
      </c>
      <c r="H47" s="245"/>
      <c r="I47" s="191">
        <f t="shared" si="3"/>
        <v>0</v>
      </c>
      <c r="J47" s="193">
        <f>'(参考１)単位あたりの発熱量・排出係数'!H43</f>
        <v>17.100000000000001</v>
      </c>
      <c r="K47" s="37" t="str">
        <f>'(参考１)単位あたりの発熱量・排出係数'!I43</f>
        <v>GJ/t</v>
      </c>
      <c r="L47" s="345"/>
      <c r="M47" s="346"/>
    </row>
    <row r="48" spans="1:13" s="11" customFormat="1" ht="15.95" customHeight="1">
      <c r="A48" s="34"/>
      <c r="B48" s="336"/>
      <c r="C48" s="333" t="s">
        <v>4</v>
      </c>
      <c r="D48" s="333"/>
      <c r="E48" s="333"/>
      <c r="F48" s="333"/>
      <c r="G48" s="35" t="s">
        <v>294</v>
      </c>
      <c r="H48" s="245"/>
      <c r="I48" s="191">
        <f t="shared" si="3"/>
        <v>0</v>
      </c>
      <c r="J48" s="193">
        <f>'(参考１)単位あたりの発熱量・排出係数'!H44</f>
        <v>23.4</v>
      </c>
      <c r="K48" s="37" t="str">
        <f>'(参考１)単位あたりの発熱量・排出係数'!I44</f>
        <v>GJ/kL</v>
      </c>
      <c r="L48" s="345"/>
      <c r="M48" s="346"/>
    </row>
    <row r="49" spans="1:19" s="11" customFormat="1" ht="15.95" customHeight="1">
      <c r="A49" s="34"/>
      <c r="B49" s="336"/>
      <c r="C49" s="328" t="s">
        <v>34</v>
      </c>
      <c r="D49" s="328"/>
      <c r="E49" s="328"/>
      <c r="F49" s="328"/>
      <c r="G49" s="35" t="s">
        <v>294</v>
      </c>
      <c r="H49" s="245"/>
      <c r="I49" s="191">
        <f t="shared" si="3"/>
        <v>0</v>
      </c>
      <c r="J49" s="193">
        <f>'(参考１)単位あたりの発熱量・排出係数'!H45</f>
        <v>35.6</v>
      </c>
      <c r="K49" s="37" t="str">
        <f>'(参考１)単位あたりの発熱量・排出係数'!I45</f>
        <v>GJ/kL</v>
      </c>
      <c r="L49" s="345"/>
      <c r="M49" s="346"/>
    </row>
    <row r="50" spans="1:19" s="11" customFormat="1" ht="15.95" customHeight="1">
      <c r="A50" s="34"/>
      <c r="B50" s="336"/>
      <c r="C50" s="328" t="s">
        <v>2</v>
      </c>
      <c r="D50" s="328"/>
      <c r="E50" s="328"/>
      <c r="F50" s="328"/>
      <c r="G50" s="41" t="s">
        <v>9</v>
      </c>
      <c r="H50" s="245"/>
      <c r="I50" s="191">
        <f t="shared" si="3"/>
        <v>0</v>
      </c>
      <c r="J50" s="193">
        <f>'(参考１)単位あたりの発熱量・排出係数'!H46</f>
        <v>21.2</v>
      </c>
      <c r="K50" s="37" t="str">
        <f>'(参考１)単位あたりの発熱量・排出係数'!I46</f>
        <v>GJ/千㎥</v>
      </c>
      <c r="L50" s="345"/>
      <c r="M50" s="346"/>
    </row>
    <row r="51" spans="1:19" s="11" customFormat="1" ht="15.95" customHeight="1">
      <c r="A51" s="34"/>
      <c r="B51" s="336"/>
      <c r="C51" s="328" t="s">
        <v>72</v>
      </c>
      <c r="D51" s="328"/>
      <c r="E51" s="328"/>
      <c r="F51" s="328"/>
      <c r="G51" s="41" t="s">
        <v>295</v>
      </c>
      <c r="H51" s="245"/>
      <c r="I51" s="191">
        <f t="shared" ref="I51:I61" si="4">ROUND(H51*J51,0)</f>
        <v>0</v>
      </c>
      <c r="J51" s="193">
        <f>'(参考１)単位あたりの発熱量・排出係数'!H47</f>
        <v>13.2</v>
      </c>
      <c r="K51" s="37" t="str">
        <f>'(参考１)単位あたりの発熱量・排出係数'!I47</f>
        <v>GJ/t</v>
      </c>
      <c r="L51" s="345"/>
      <c r="M51" s="346"/>
    </row>
    <row r="52" spans="1:19" s="11" customFormat="1" ht="15.95" customHeight="1">
      <c r="A52" s="34"/>
      <c r="B52" s="336"/>
      <c r="C52" s="329" t="s">
        <v>40</v>
      </c>
      <c r="D52" s="329"/>
      <c r="E52" s="329"/>
      <c r="F52" s="329"/>
      <c r="G52" s="41" t="s">
        <v>295</v>
      </c>
      <c r="H52" s="245"/>
      <c r="I52" s="191">
        <f t="shared" si="4"/>
        <v>0</v>
      </c>
      <c r="J52" s="193">
        <f>'(参考１)単位あたりの発熱量・排出係数'!H48</f>
        <v>18</v>
      </c>
      <c r="K52" s="37" t="str">
        <f>'(参考１)単位あたりの発熱量・排出係数'!I48</f>
        <v>GJ/t</v>
      </c>
      <c r="L52" s="345"/>
      <c r="M52" s="346"/>
    </row>
    <row r="53" spans="1:19" s="11" customFormat="1" ht="15.95" customHeight="1">
      <c r="A53" s="34"/>
      <c r="B53" s="336"/>
      <c r="C53" s="329" t="s">
        <v>42</v>
      </c>
      <c r="D53" s="329"/>
      <c r="E53" s="329"/>
      <c r="F53" s="329"/>
      <c r="G53" s="41" t="s">
        <v>295</v>
      </c>
      <c r="H53" s="245"/>
      <c r="I53" s="191">
        <f t="shared" si="4"/>
        <v>0</v>
      </c>
      <c r="J53" s="193">
        <f>'(参考１)単位あたりの発熱量・排出係数'!H49</f>
        <v>26.9</v>
      </c>
      <c r="K53" s="37" t="str">
        <f>'(参考１)単位あたりの発熱量・排出係数'!I49</f>
        <v>GJ/t</v>
      </c>
      <c r="L53" s="345"/>
      <c r="M53" s="346"/>
    </row>
    <row r="54" spans="1:19" s="11" customFormat="1" ht="15.95" customHeight="1">
      <c r="A54" s="34"/>
      <c r="B54" s="336"/>
      <c r="C54" s="329" t="s">
        <v>73</v>
      </c>
      <c r="D54" s="329"/>
      <c r="E54" s="329"/>
      <c r="F54" s="329"/>
      <c r="G54" s="41" t="s">
        <v>295</v>
      </c>
      <c r="H54" s="245"/>
      <c r="I54" s="191">
        <f t="shared" si="4"/>
        <v>0</v>
      </c>
      <c r="J54" s="193">
        <f>'(参考１)単位あたりの発熱量・排出係数'!H50</f>
        <v>33.200000000000003</v>
      </c>
      <c r="K54" s="37" t="str">
        <f>'(参考１)単位あたりの発熱量・排出係数'!I50</f>
        <v>GJ/t</v>
      </c>
      <c r="L54" s="345"/>
      <c r="M54" s="346"/>
    </row>
    <row r="55" spans="1:19" s="11" customFormat="1" ht="15.95" customHeight="1">
      <c r="A55" s="34"/>
      <c r="B55" s="336"/>
      <c r="C55" s="329" t="s">
        <v>74</v>
      </c>
      <c r="D55" s="329"/>
      <c r="E55" s="329"/>
      <c r="F55" s="329"/>
      <c r="G55" s="41" t="s">
        <v>295</v>
      </c>
      <c r="H55" s="245"/>
      <c r="I55" s="191">
        <f t="shared" si="4"/>
        <v>0</v>
      </c>
      <c r="J55" s="193">
        <f>'(参考１)単位あたりの発熱量・排出係数'!H51</f>
        <v>29.3</v>
      </c>
      <c r="K55" s="37" t="str">
        <f>'(参考１)単位あたりの発熱量・排出係数'!I51</f>
        <v>GJ/t</v>
      </c>
      <c r="L55" s="345"/>
      <c r="M55" s="346"/>
    </row>
    <row r="56" spans="1:19" s="11" customFormat="1" ht="15.95" customHeight="1">
      <c r="A56" s="34"/>
      <c r="B56" s="336"/>
      <c r="C56" s="329" t="s">
        <v>75</v>
      </c>
      <c r="D56" s="329"/>
      <c r="E56" s="329"/>
      <c r="F56" s="329"/>
      <c r="G56" s="41" t="s">
        <v>295</v>
      </c>
      <c r="H56" s="245"/>
      <c r="I56" s="191">
        <f t="shared" si="4"/>
        <v>0</v>
      </c>
      <c r="J56" s="193">
        <f>'(参考１)単位あたりの発熱量・排出係数'!H52</f>
        <v>29.3</v>
      </c>
      <c r="K56" s="37" t="str">
        <f>'(参考１)単位あたりの発熱量・排出係数'!I52</f>
        <v>GJ/t</v>
      </c>
      <c r="L56" s="345"/>
      <c r="M56" s="346"/>
    </row>
    <row r="57" spans="1:19" s="11" customFormat="1" ht="15.95" customHeight="1">
      <c r="A57" s="34"/>
      <c r="B57" s="336"/>
      <c r="C57" s="329" t="s">
        <v>76</v>
      </c>
      <c r="D57" s="329"/>
      <c r="E57" s="329"/>
      <c r="F57" s="329"/>
      <c r="G57" s="35" t="s">
        <v>294</v>
      </c>
      <c r="H57" s="245"/>
      <c r="I57" s="191">
        <f t="shared" si="4"/>
        <v>0</v>
      </c>
      <c r="J57" s="193">
        <f>'(参考１)単位あたりの発熱量・排出係数'!H53</f>
        <v>40.200000000000003</v>
      </c>
      <c r="K57" s="37" t="str">
        <f>'(参考１)単位あたりの発熱量・排出係数'!I53</f>
        <v>GJ/kL</v>
      </c>
      <c r="L57" s="345"/>
      <c r="M57" s="346"/>
    </row>
    <row r="58" spans="1:19" s="11" customFormat="1" ht="15.95" customHeight="1">
      <c r="A58" s="34"/>
      <c r="B58" s="336"/>
      <c r="C58" s="329" t="s">
        <v>47</v>
      </c>
      <c r="D58" s="329"/>
      <c r="E58" s="329"/>
      <c r="F58" s="329"/>
      <c r="G58" s="41" t="s">
        <v>9</v>
      </c>
      <c r="H58" s="245"/>
      <c r="I58" s="191">
        <f t="shared" si="4"/>
        <v>0</v>
      </c>
      <c r="J58" s="193">
        <f>'(参考１)単位あたりの発熱量・排出係数'!H54</f>
        <v>21.2</v>
      </c>
      <c r="K58" s="37" t="str">
        <f>'(参考１)単位あたりの発熱量・排出係数'!I54</f>
        <v>GJ/千㎥</v>
      </c>
      <c r="L58" s="345"/>
      <c r="M58" s="346"/>
    </row>
    <row r="59" spans="1:19" s="11" customFormat="1" ht="15.95" customHeight="1">
      <c r="A59" s="34"/>
      <c r="B59" s="336"/>
      <c r="C59" s="329" t="s">
        <v>78</v>
      </c>
      <c r="D59" s="329"/>
      <c r="E59" s="329"/>
      <c r="F59" s="329"/>
      <c r="G59" s="41" t="s">
        <v>295</v>
      </c>
      <c r="H59" s="245"/>
      <c r="I59" s="191">
        <f>ROUND(H59*J59,0)</f>
        <v>0</v>
      </c>
      <c r="J59" s="193">
        <f>'(参考１)単位あたりの発熱量・排出係数'!H55</f>
        <v>17.100000000000001</v>
      </c>
      <c r="K59" s="37" t="str">
        <f>'(参考１)単位あたりの発熱量・排出係数'!I55</f>
        <v>GJ/t</v>
      </c>
      <c r="L59" s="345"/>
      <c r="M59" s="346"/>
    </row>
    <row r="60" spans="1:19" s="11" customFormat="1" ht="15.95" customHeight="1">
      <c r="A60" s="34"/>
      <c r="B60" s="336"/>
      <c r="C60" s="329" t="s">
        <v>79</v>
      </c>
      <c r="D60" s="329"/>
      <c r="E60" s="329"/>
      <c r="F60" s="329"/>
      <c r="G60" s="41" t="s">
        <v>295</v>
      </c>
      <c r="H60" s="245"/>
      <c r="I60" s="191">
        <f t="shared" si="4"/>
        <v>0</v>
      </c>
      <c r="J60" s="193">
        <f>'(参考１)単位あたりの発熱量・排出係数'!H56</f>
        <v>142</v>
      </c>
      <c r="K60" s="37" t="str">
        <f>'(参考１)単位あたりの発熱量・排出係数'!I56</f>
        <v>GJ/t</v>
      </c>
      <c r="L60" s="345"/>
      <c r="M60" s="346"/>
    </row>
    <row r="61" spans="1:19" s="11" customFormat="1" ht="15.95" customHeight="1">
      <c r="A61" s="34"/>
      <c r="B61" s="336"/>
      <c r="C61" s="329" t="s">
        <v>20</v>
      </c>
      <c r="D61" s="329"/>
      <c r="E61" s="329"/>
      <c r="F61" s="329"/>
      <c r="G61" s="41" t="s">
        <v>295</v>
      </c>
      <c r="H61" s="245"/>
      <c r="I61" s="191">
        <f t="shared" si="4"/>
        <v>0</v>
      </c>
      <c r="J61" s="193">
        <f>'(参考１)単位あたりの発熱量・排出係数'!H57</f>
        <v>22.5</v>
      </c>
      <c r="K61" s="37" t="str">
        <f>'(参考１)単位あたりの発熱量・排出係数'!I57</f>
        <v>GJ/t</v>
      </c>
      <c r="L61" s="345"/>
      <c r="M61" s="346"/>
    </row>
    <row r="62" spans="1:19" s="11" customFormat="1" ht="15.95" customHeight="1">
      <c r="A62" s="34"/>
      <c r="B62" s="336"/>
      <c r="C62" s="347" t="s">
        <v>275</v>
      </c>
      <c r="D62" s="348"/>
      <c r="E62" s="332"/>
      <c r="F62" s="332"/>
      <c r="G62" s="204"/>
      <c r="H62" s="245"/>
      <c r="I62" s="245"/>
      <c r="J62" s="209"/>
      <c r="K62" s="20"/>
      <c r="L62" s="345"/>
      <c r="M62" s="346"/>
    </row>
    <row r="63" spans="1:19" s="11" customFormat="1" ht="15.95" customHeight="1">
      <c r="A63" s="34"/>
      <c r="B63" s="336"/>
      <c r="C63" s="39" t="s">
        <v>80</v>
      </c>
      <c r="D63" s="39"/>
      <c r="E63" s="39"/>
      <c r="F63" s="39"/>
      <c r="G63" s="41"/>
      <c r="H63" s="191"/>
      <c r="I63" s="191">
        <f>SUM(I10:I62)</f>
        <v>0</v>
      </c>
      <c r="J63" s="40"/>
      <c r="K63" s="40"/>
      <c r="L63" s="359"/>
      <c r="M63" s="360"/>
    </row>
    <row r="64" spans="1:19" s="11" customFormat="1" ht="15.95" customHeight="1">
      <c r="A64" s="34"/>
      <c r="B64" s="336" t="s">
        <v>81</v>
      </c>
      <c r="C64" s="329" t="s">
        <v>82</v>
      </c>
      <c r="D64" s="329"/>
      <c r="E64" s="329"/>
      <c r="F64" s="329"/>
      <c r="G64" s="41" t="s">
        <v>83</v>
      </c>
      <c r="H64" s="245"/>
      <c r="I64" s="191">
        <f>ROUND(H64*J64,0)</f>
        <v>0</v>
      </c>
      <c r="J64" s="194">
        <f>'(参考１)単位あたりの発熱量・排出係数'!H58</f>
        <v>1.17</v>
      </c>
      <c r="K64" s="41" t="str">
        <f>'(参考１)単位あたりの発熱量・排出係数'!I58</f>
        <v>GJ/GJ</v>
      </c>
      <c r="L64" s="343" t="s">
        <v>306</v>
      </c>
      <c r="M64" s="354"/>
      <c r="S64" s="13"/>
    </row>
    <row r="65" spans="1:19" s="11" customFormat="1" ht="15.95" customHeight="1">
      <c r="A65" s="34"/>
      <c r="B65" s="336"/>
      <c r="C65" s="329" t="s">
        <v>84</v>
      </c>
      <c r="D65" s="329"/>
      <c r="E65" s="329"/>
      <c r="F65" s="329"/>
      <c r="G65" s="41" t="s">
        <v>83</v>
      </c>
      <c r="H65" s="245"/>
      <c r="I65" s="191">
        <f>ROUND(H65*J65,0)</f>
        <v>0</v>
      </c>
      <c r="J65" s="194">
        <f>'(参考１)単位あたりの発熱量・排出係数'!H59</f>
        <v>1.19</v>
      </c>
      <c r="K65" s="41" t="str">
        <f>'(参考１)単位あたりの発熱量・排出係数'!I59</f>
        <v>GJ/GJ</v>
      </c>
      <c r="L65" s="355"/>
      <c r="M65" s="356"/>
    </row>
    <row r="66" spans="1:19" s="11" customFormat="1" ht="15.95" customHeight="1">
      <c r="A66" s="34"/>
      <c r="B66" s="336"/>
      <c r="C66" s="329" t="s">
        <v>85</v>
      </c>
      <c r="D66" s="329"/>
      <c r="E66" s="329"/>
      <c r="F66" s="329"/>
      <c r="G66" s="41" t="s">
        <v>83</v>
      </c>
      <c r="H66" s="245"/>
      <c r="I66" s="191">
        <f>ROUND(H66*J67,0)</f>
        <v>0</v>
      </c>
      <c r="J66" s="194">
        <f>'(参考１)単位あたりの発熱量・排出係数'!H60</f>
        <v>1.19</v>
      </c>
      <c r="K66" s="41" t="str">
        <f>'(参考１)単位あたりの発熱量・排出係数'!I60</f>
        <v>GJ/GJ</v>
      </c>
      <c r="L66" s="355"/>
      <c r="M66" s="356"/>
    </row>
    <row r="67" spans="1:19" s="11" customFormat="1" ht="15.95" customHeight="1">
      <c r="A67" s="34"/>
      <c r="B67" s="336"/>
      <c r="C67" s="329" t="s">
        <v>86</v>
      </c>
      <c r="D67" s="329"/>
      <c r="E67" s="329"/>
      <c r="F67" s="329"/>
      <c r="G67" s="41" t="s">
        <v>83</v>
      </c>
      <c r="H67" s="245"/>
      <c r="I67" s="191">
        <f>ROUND(H67*J68,0)</f>
        <v>0</v>
      </c>
      <c r="J67" s="194">
        <f>'(参考１)単位あたりの発熱量・排出係数'!H61</f>
        <v>1.19</v>
      </c>
      <c r="K67" s="41" t="str">
        <f>'(参考１)単位あたりの発熱量・排出係数'!I61</f>
        <v>GJ/GJ</v>
      </c>
      <c r="L67" s="355"/>
      <c r="M67" s="356"/>
    </row>
    <row r="68" spans="1:19" s="11" customFormat="1" ht="15.95" customHeight="1">
      <c r="A68" s="34"/>
      <c r="B68" s="336"/>
      <c r="C68" s="329" t="s">
        <v>10</v>
      </c>
      <c r="D68" s="329"/>
      <c r="E68" s="329"/>
      <c r="F68" s="329"/>
      <c r="G68" s="41" t="s">
        <v>83</v>
      </c>
      <c r="H68" s="245"/>
      <c r="I68" s="191">
        <f>ROUND(H68*J68,0)</f>
        <v>0</v>
      </c>
      <c r="J68" s="195">
        <f>'(参考１)単位あたりの発熱量・排出係数'!H62</f>
        <v>1</v>
      </c>
      <c r="K68" s="41" t="str">
        <f>'(参考１)単位あたりの発熱量・排出係数'!I62</f>
        <v>GJ/GJ</v>
      </c>
      <c r="L68" s="355"/>
      <c r="M68" s="356"/>
    </row>
    <row r="69" spans="1:19" s="11" customFormat="1" ht="15.95" customHeight="1">
      <c r="A69" s="34"/>
      <c r="B69" s="336"/>
      <c r="C69" s="329" t="s">
        <v>87</v>
      </c>
      <c r="D69" s="329"/>
      <c r="E69" s="329"/>
      <c r="F69" s="329"/>
      <c r="G69" s="41" t="s">
        <v>83</v>
      </c>
      <c r="H69" s="245"/>
      <c r="I69" s="191">
        <f>ROUND(H69*J69,0)</f>
        <v>0</v>
      </c>
      <c r="J69" s="195">
        <f>'(参考１)単位あたりの発熱量・排出係数'!H63</f>
        <v>1</v>
      </c>
      <c r="K69" s="41" t="str">
        <f>'(参考１)単位あたりの発熱量・排出係数'!I63</f>
        <v>GJ/GJ</v>
      </c>
      <c r="L69" s="355"/>
      <c r="M69" s="356"/>
    </row>
    <row r="70" spans="1:19" s="11" customFormat="1" ht="15.95" customHeight="1">
      <c r="A70" s="34"/>
      <c r="B70" s="336"/>
      <c r="C70" s="329" t="s">
        <v>88</v>
      </c>
      <c r="D70" s="329"/>
      <c r="E70" s="329"/>
      <c r="F70" s="329"/>
      <c r="G70" s="41" t="s">
        <v>83</v>
      </c>
      <c r="H70" s="245"/>
      <c r="I70" s="191">
        <f>ROUND(H70*J70,0)</f>
        <v>0</v>
      </c>
      <c r="J70" s="195">
        <f>'(参考１)単位あたりの発熱量・排出係数'!H64</f>
        <v>1</v>
      </c>
      <c r="K70" s="41" t="str">
        <f>'(参考１)単位あたりの発熱量・排出係数'!I64</f>
        <v>GJ/GJ</v>
      </c>
      <c r="L70" s="355"/>
      <c r="M70" s="356"/>
      <c r="S70" s="13"/>
    </row>
    <row r="71" spans="1:19" s="11" customFormat="1" ht="15.95" customHeight="1">
      <c r="A71" s="34"/>
      <c r="B71" s="336"/>
      <c r="C71" s="329" t="s">
        <v>89</v>
      </c>
      <c r="D71" s="329"/>
      <c r="E71" s="329"/>
      <c r="F71" s="329"/>
      <c r="G71" s="41" t="s">
        <v>83</v>
      </c>
      <c r="H71" s="245"/>
      <c r="I71" s="191">
        <f>ROUND(H71*J71,0)</f>
        <v>0</v>
      </c>
      <c r="J71" s="195">
        <f>'(参考１)単位あたりの発熱量・排出係数'!H65</f>
        <v>1</v>
      </c>
      <c r="K71" s="41" t="str">
        <f>'(参考１)単位あたりの発熱量・排出係数'!I65</f>
        <v>GJ/GJ</v>
      </c>
      <c r="L71" s="355"/>
      <c r="M71" s="356"/>
    </row>
    <row r="72" spans="1:19" s="11" customFormat="1" ht="15.95" customHeight="1">
      <c r="A72" s="34"/>
      <c r="B72" s="336"/>
      <c r="C72" s="39" t="s">
        <v>90</v>
      </c>
      <c r="D72" s="39"/>
      <c r="E72" s="39"/>
      <c r="F72" s="39"/>
      <c r="G72" s="41"/>
      <c r="H72" s="191"/>
      <c r="I72" s="191">
        <f>SUM(I64:I71)</f>
        <v>0</v>
      </c>
      <c r="J72" s="196"/>
      <c r="K72" s="42"/>
      <c r="L72" s="357"/>
      <c r="M72" s="358"/>
    </row>
    <row r="73" spans="1:19" s="11" customFormat="1" ht="15.95" customHeight="1">
      <c r="A73" s="34"/>
      <c r="B73" s="336" t="s">
        <v>91</v>
      </c>
      <c r="C73" s="317" t="s">
        <v>276</v>
      </c>
      <c r="D73" s="317"/>
      <c r="E73" s="317"/>
      <c r="F73" s="38" t="s">
        <v>277</v>
      </c>
      <c r="G73" s="41" t="s">
        <v>293</v>
      </c>
      <c r="H73" s="245"/>
      <c r="I73" s="191">
        <f t="shared" ref="I73:I80" si="5">ROUND(H73*J73,0)</f>
        <v>0</v>
      </c>
      <c r="J73" s="195">
        <f>'(参考１)単位あたりの発熱量・排出係数'!H66</f>
        <v>8.64</v>
      </c>
      <c r="K73" s="41" t="str">
        <f>'(参考１)単位あたりの発熱量・排出係数'!I66</f>
        <v>GJ/千kWh</v>
      </c>
      <c r="L73" s="343" t="s">
        <v>359</v>
      </c>
      <c r="M73" s="344"/>
    </row>
    <row r="74" spans="1:19" s="11" customFormat="1" ht="15.95" customHeight="1">
      <c r="A74" s="34"/>
      <c r="B74" s="336"/>
      <c r="C74" s="317" t="s">
        <v>304</v>
      </c>
      <c r="D74" s="317"/>
      <c r="E74" s="317"/>
      <c r="F74" s="38" t="s">
        <v>277</v>
      </c>
      <c r="G74" s="41" t="s">
        <v>293</v>
      </c>
      <c r="H74" s="245"/>
      <c r="I74" s="191">
        <f>ROUND(H74*J74,0)</f>
        <v>0</v>
      </c>
      <c r="J74" s="195">
        <f>$J$73</f>
        <v>8.64</v>
      </c>
      <c r="K74" s="41" t="str">
        <f t="shared" ref="K74:K81" si="6">$K$73</f>
        <v>GJ/千kWh</v>
      </c>
      <c r="L74" s="345"/>
      <c r="M74" s="346"/>
    </row>
    <row r="75" spans="1:19" s="11" customFormat="1" ht="15.95" customHeight="1">
      <c r="A75" s="34"/>
      <c r="B75" s="336"/>
      <c r="C75" s="317" t="s">
        <v>305</v>
      </c>
      <c r="D75" s="317"/>
      <c r="E75" s="317"/>
      <c r="F75" s="38" t="s">
        <v>277</v>
      </c>
      <c r="G75" s="41" t="s">
        <v>293</v>
      </c>
      <c r="H75" s="245"/>
      <c r="I75" s="191">
        <f>ROUND(H75*J75,0)</f>
        <v>0</v>
      </c>
      <c r="J75" s="195">
        <f>$J$73</f>
        <v>8.64</v>
      </c>
      <c r="K75" s="41" t="str">
        <f t="shared" si="6"/>
        <v>GJ/千kWh</v>
      </c>
      <c r="L75" s="345"/>
      <c r="M75" s="346"/>
    </row>
    <row r="76" spans="1:19" s="11" customFormat="1" ht="15.95" customHeight="1">
      <c r="A76" s="34"/>
      <c r="B76" s="336"/>
      <c r="C76" s="317" t="s">
        <v>360</v>
      </c>
      <c r="D76" s="317"/>
      <c r="E76" s="317"/>
      <c r="F76" s="38" t="s">
        <v>277</v>
      </c>
      <c r="G76" s="41" t="s">
        <v>293</v>
      </c>
      <c r="H76" s="245"/>
      <c r="I76" s="191">
        <f>ROUND(H76*J76,0)</f>
        <v>0</v>
      </c>
      <c r="J76" s="195">
        <f>$J$73</f>
        <v>8.64</v>
      </c>
      <c r="K76" s="41" t="str">
        <f t="shared" si="6"/>
        <v>GJ/千kWh</v>
      </c>
      <c r="L76" s="345"/>
      <c r="M76" s="346"/>
    </row>
    <row r="77" spans="1:19" s="11" customFormat="1" ht="15.95" customHeight="1">
      <c r="A77" s="34"/>
      <c r="B77" s="336"/>
      <c r="C77" s="317" t="s">
        <v>93</v>
      </c>
      <c r="D77" s="317"/>
      <c r="E77" s="317"/>
      <c r="F77" s="38" t="s">
        <v>94</v>
      </c>
      <c r="G77" s="41" t="s">
        <v>293</v>
      </c>
      <c r="H77" s="245"/>
      <c r="I77" s="191">
        <f t="shared" si="5"/>
        <v>0</v>
      </c>
      <c r="J77" s="195">
        <f>$J$73</f>
        <v>8.64</v>
      </c>
      <c r="K77" s="41" t="str">
        <f t="shared" si="6"/>
        <v>GJ/千kWh</v>
      </c>
      <c r="L77" s="345"/>
      <c r="M77" s="346"/>
    </row>
    <row r="78" spans="1:19" s="11" customFormat="1" ht="15.95" customHeight="1">
      <c r="A78" s="34"/>
      <c r="B78" s="336"/>
      <c r="C78" s="329" t="s">
        <v>303</v>
      </c>
      <c r="D78" s="329"/>
      <c r="E78" s="329"/>
      <c r="F78" s="38" t="s">
        <v>96</v>
      </c>
      <c r="G78" s="41" t="s">
        <v>293</v>
      </c>
      <c r="H78" s="245"/>
      <c r="I78" s="191">
        <f t="shared" si="5"/>
        <v>0</v>
      </c>
      <c r="J78" s="195">
        <f>'(参考１)単位あたりの発熱量・排出係数'!H67</f>
        <v>3.6</v>
      </c>
      <c r="K78" s="41" t="str">
        <f t="shared" si="6"/>
        <v>GJ/千kWh</v>
      </c>
      <c r="L78" s="345"/>
      <c r="M78" s="346"/>
    </row>
    <row r="79" spans="1:19" s="11" customFormat="1" ht="15.95" customHeight="1">
      <c r="A79" s="34"/>
      <c r="B79" s="336"/>
      <c r="C79" s="329"/>
      <c r="D79" s="329"/>
      <c r="E79" s="329"/>
      <c r="F79" s="38" t="s">
        <v>97</v>
      </c>
      <c r="G79" s="41" t="s">
        <v>293</v>
      </c>
      <c r="H79" s="245"/>
      <c r="I79" s="191">
        <f t="shared" si="5"/>
        <v>0</v>
      </c>
      <c r="J79" s="195">
        <f>'(参考１)単位あたりの発熱量・排出係数'!H68</f>
        <v>3.6</v>
      </c>
      <c r="K79" s="41" t="str">
        <f t="shared" si="6"/>
        <v>GJ/千kWh</v>
      </c>
      <c r="L79" s="345"/>
      <c r="M79" s="346"/>
    </row>
    <row r="80" spans="1:19" s="11" customFormat="1" ht="15.95" customHeight="1">
      <c r="A80" s="34"/>
      <c r="B80" s="336"/>
      <c r="C80" s="329"/>
      <c r="D80" s="329"/>
      <c r="E80" s="329"/>
      <c r="F80" s="38" t="s">
        <v>98</v>
      </c>
      <c r="G80" s="41" t="s">
        <v>293</v>
      </c>
      <c r="H80" s="245"/>
      <c r="I80" s="191">
        <f t="shared" si="5"/>
        <v>0</v>
      </c>
      <c r="J80" s="195">
        <f>'(参考１)単位あたりの発熱量・排出係数'!H69</f>
        <v>3.6</v>
      </c>
      <c r="K80" s="41" t="str">
        <f t="shared" si="6"/>
        <v>GJ/千kWh</v>
      </c>
      <c r="L80" s="345"/>
      <c r="M80" s="346"/>
    </row>
    <row r="81" spans="1:14" s="11" customFormat="1" ht="15.95" customHeight="1">
      <c r="A81" s="34"/>
      <c r="B81" s="336"/>
      <c r="C81" s="329"/>
      <c r="D81" s="329"/>
      <c r="E81" s="329"/>
      <c r="F81" s="38" t="s">
        <v>278</v>
      </c>
      <c r="G81" s="41" t="s">
        <v>293</v>
      </c>
      <c r="H81" s="245"/>
      <c r="I81" s="191">
        <f>ROUND(H81*J81,0)</f>
        <v>0</v>
      </c>
      <c r="J81" s="195">
        <f>'(参考１)単位あたりの発熱量・排出係数'!H70</f>
        <v>3.6</v>
      </c>
      <c r="K81" s="41" t="str">
        <f t="shared" si="6"/>
        <v>GJ/千kWh</v>
      </c>
      <c r="L81" s="345"/>
      <c r="M81" s="346"/>
    </row>
    <row r="82" spans="1:14" s="11" customFormat="1" ht="15.95" customHeight="1">
      <c r="A82" s="34"/>
      <c r="B82" s="336"/>
      <c r="C82" s="39" t="s">
        <v>100</v>
      </c>
      <c r="D82" s="39"/>
      <c r="E82" s="39"/>
      <c r="F82" s="39"/>
      <c r="G82" s="41"/>
      <c r="H82" s="246"/>
      <c r="I82" s="191">
        <f>SUM(I73:I81)</f>
        <v>0</v>
      </c>
      <c r="J82" s="197"/>
      <c r="K82" s="43"/>
      <c r="L82" s="345"/>
      <c r="M82" s="346"/>
    </row>
    <row r="83" spans="1:14" ht="15.95" customHeight="1" thickBot="1">
      <c r="A83" s="23"/>
      <c r="B83" s="44" t="s">
        <v>101</v>
      </c>
      <c r="C83" s="44"/>
      <c r="D83" s="44"/>
      <c r="E83" s="44"/>
      <c r="F83" s="44"/>
      <c r="G83" s="198"/>
      <c r="H83" s="247"/>
      <c r="I83" s="248">
        <f>I63+I72+I82</f>
        <v>0</v>
      </c>
      <c r="J83" s="199"/>
      <c r="K83" s="45"/>
      <c r="L83" s="345"/>
      <c r="M83" s="346"/>
    </row>
    <row r="84" spans="1:14" ht="40.5" customHeight="1" thickTop="1" thickBot="1">
      <c r="A84" s="23"/>
      <c r="B84" s="46" t="s">
        <v>279</v>
      </c>
      <c r="C84" s="47"/>
      <c r="D84" s="47"/>
      <c r="E84" s="47"/>
      <c r="F84" s="47"/>
      <c r="G84" s="47"/>
      <c r="H84" s="74"/>
      <c r="I84" s="241">
        <f>ROUND(I83*0.0258,0)</f>
        <v>0</v>
      </c>
      <c r="J84" s="200" t="s">
        <v>280</v>
      </c>
      <c r="K84" s="337" t="str">
        <f>IF(I84=0,"",IF(I84&gt;1500,"条例に規定する｢特定事業者｣に該当","条例に規定する｢一般事業者｣に該当"))</f>
        <v/>
      </c>
      <c r="L84" s="337"/>
      <c r="M84" s="338"/>
      <c r="N84" s="14"/>
    </row>
    <row r="85" spans="1:14">
      <c r="A85" s="23"/>
      <c r="B85" s="23"/>
      <c r="C85" s="23"/>
      <c r="D85" s="23"/>
      <c r="E85" s="23"/>
      <c r="F85" s="23"/>
      <c r="G85" s="23"/>
      <c r="H85" s="23"/>
      <c r="I85" s="23"/>
      <c r="J85" s="25"/>
      <c r="K85" s="23"/>
      <c r="L85" s="23"/>
      <c r="M85" s="23"/>
    </row>
    <row r="86" spans="1:14" s="15" customFormat="1" ht="18.75" customHeight="1"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</row>
    <row r="87" spans="1:14" s="15" customFormat="1" ht="18.75" customHeight="1">
      <c r="B87" s="341"/>
      <c r="C87" s="341"/>
      <c r="D87" s="341"/>
      <c r="E87" s="341"/>
      <c r="F87" s="341"/>
      <c r="G87" s="341"/>
      <c r="H87" s="341"/>
      <c r="I87" s="341"/>
      <c r="J87" s="341"/>
      <c r="K87" s="341"/>
      <c r="L87" s="341"/>
    </row>
    <row r="88" spans="1:14" s="15" customFormat="1" ht="19.5" customHeight="1"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</row>
    <row r="89" spans="1:14" s="15" customFormat="1" ht="28.5" customHeight="1">
      <c r="B89" s="342"/>
      <c r="C89" s="342"/>
      <c r="D89" s="342"/>
      <c r="E89" s="342"/>
      <c r="F89" s="342"/>
      <c r="G89" s="342"/>
      <c r="H89" s="342"/>
      <c r="I89" s="342"/>
      <c r="J89" s="342"/>
      <c r="K89" s="342"/>
      <c r="L89" s="342"/>
    </row>
    <row r="90" spans="1:14" s="16" customFormat="1">
      <c r="C90" s="17"/>
      <c r="D90" s="17"/>
      <c r="E90" s="17"/>
      <c r="F90" s="17"/>
      <c r="G90" s="17"/>
      <c r="H90" s="17"/>
      <c r="I90" s="17"/>
      <c r="J90" s="18"/>
      <c r="K90" s="17"/>
    </row>
    <row r="92" spans="1:14" ht="13.5" customHeight="1">
      <c r="C92" s="339"/>
      <c r="D92" s="339"/>
      <c r="E92" s="339"/>
      <c r="F92" s="339"/>
      <c r="G92" s="339"/>
      <c r="H92" s="339"/>
    </row>
    <row r="93" spans="1:14" ht="13.5" customHeight="1">
      <c r="C93" s="339"/>
      <c r="D93" s="339"/>
      <c r="E93" s="339"/>
      <c r="F93" s="339"/>
      <c r="G93" s="339"/>
      <c r="H93" s="339"/>
    </row>
    <row r="94" spans="1:14" ht="13.5" customHeight="1">
      <c r="C94" s="339"/>
      <c r="D94" s="339"/>
      <c r="E94" s="339"/>
      <c r="F94" s="339"/>
      <c r="G94" s="339"/>
      <c r="H94" s="339"/>
    </row>
    <row r="95" spans="1:14" ht="13.5" customHeight="1">
      <c r="C95" s="339"/>
      <c r="D95" s="339"/>
      <c r="E95" s="339"/>
      <c r="F95" s="339"/>
      <c r="G95" s="339"/>
      <c r="H95" s="339"/>
    </row>
    <row r="96" spans="1:14" ht="13.5" customHeight="1">
      <c r="C96" s="339"/>
      <c r="D96" s="339"/>
      <c r="E96" s="339"/>
      <c r="F96" s="339"/>
      <c r="G96" s="339"/>
      <c r="H96" s="339"/>
    </row>
    <row r="97" spans="3:8" ht="13.5" customHeight="1">
      <c r="C97" s="339"/>
      <c r="D97" s="339"/>
      <c r="E97" s="339"/>
      <c r="F97" s="339"/>
      <c r="G97" s="339"/>
      <c r="H97" s="339"/>
    </row>
    <row r="98" spans="3:8" ht="13.5" customHeight="1">
      <c r="C98" s="339"/>
      <c r="D98" s="339"/>
      <c r="E98" s="339"/>
      <c r="F98" s="339"/>
      <c r="G98" s="339"/>
      <c r="H98" s="339"/>
    </row>
    <row r="99" spans="3:8" ht="13.5" customHeight="1">
      <c r="C99" s="339"/>
      <c r="D99" s="339"/>
      <c r="E99" s="339"/>
      <c r="F99" s="339"/>
      <c r="G99" s="339"/>
      <c r="H99" s="339"/>
    </row>
    <row r="100" spans="3:8">
      <c r="C100" s="11"/>
      <c r="D100" s="11"/>
      <c r="E100" s="11"/>
      <c r="F100" s="11"/>
      <c r="G100" s="11"/>
      <c r="H100" s="11"/>
    </row>
    <row r="101" spans="3:8">
      <c r="C101" s="11"/>
      <c r="D101" s="11"/>
      <c r="E101" s="11"/>
      <c r="F101" s="11"/>
      <c r="G101" s="11"/>
      <c r="H101" s="11"/>
    </row>
  </sheetData>
  <sheetProtection sheet="1" formatCells="0" insertRows="0" selectLockedCells="1"/>
  <mergeCells count="97">
    <mergeCell ref="B1:C1"/>
    <mergeCell ref="L8:M9"/>
    <mergeCell ref="L10:M44"/>
    <mergeCell ref="L45:M63"/>
    <mergeCell ref="L64:M72"/>
    <mergeCell ref="B9:F9"/>
    <mergeCell ref="B45:B63"/>
    <mergeCell ref="C59:F59"/>
    <mergeCell ref="C61:F61"/>
    <mergeCell ref="B64:B72"/>
    <mergeCell ref="C54:F54"/>
    <mergeCell ref="C55:F55"/>
    <mergeCell ref="C56:F56"/>
    <mergeCell ref="C57:F57"/>
    <mergeCell ref="C58:F58"/>
    <mergeCell ref="C60:F60"/>
    <mergeCell ref="L73:M83"/>
    <mergeCell ref="C62:D62"/>
    <mergeCell ref="E62:F62"/>
    <mergeCell ref="C69:F69"/>
    <mergeCell ref="C70:F70"/>
    <mergeCell ref="C64:F64"/>
    <mergeCell ref="C65:F65"/>
    <mergeCell ref="C66:F66"/>
    <mergeCell ref="C67:F67"/>
    <mergeCell ref="C68:F68"/>
    <mergeCell ref="C71:F71"/>
    <mergeCell ref="C98:H98"/>
    <mergeCell ref="C99:H99"/>
    <mergeCell ref="E43:F43"/>
    <mergeCell ref="E42:F42"/>
    <mergeCell ref="C37:D43"/>
    <mergeCell ref="E39:F39"/>
    <mergeCell ref="E40:F40"/>
    <mergeCell ref="E41:F41"/>
    <mergeCell ref="E38:F38"/>
    <mergeCell ref="C96:H96"/>
    <mergeCell ref="C75:E75"/>
    <mergeCell ref="C97:H97"/>
    <mergeCell ref="B86:L86"/>
    <mergeCell ref="B87:L87"/>
    <mergeCell ref="B88:L88"/>
    <mergeCell ref="B89:L89"/>
    <mergeCell ref="K84:M84"/>
    <mergeCell ref="C92:H92"/>
    <mergeCell ref="C93:H93"/>
    <mergeCell ref="C94:H94"/>
    <mergeCell ref="C95:H95"/>
    <mergeCell ref="B73:B82"/>
    <mergeCell ref="C73:E73"/>
    <mergeCell ref="C74:E74"/>
    <mergeCell ref="C77:E77"/>
    <mergeCell ref="C78:E81"/>
    <mergeCell ref="C50:F50"/>
    <mergeCell ref="C51:F51"/>
    <mergeCell ref="C52:F52"/>
    <mergeCell ref="C53:F53"/>
    <mergeCell ref="C33:F33"/>
    <mergeCell ref="C34:F34"/>
    <mergeCell ref="C35:F35"/>
    <mergeCell ref="C36:F36"/>
    <mergeCell ref="E37:F37"/>
    <mergeCell ref="E44:F44"/>
    <mergeCell ref="C45:F45"/>
    <mergeCell ref="C46:F46"/>
    <mergeCell ref="C47:F47"/>
    <mergeCell ref="C48:F48"/>
    <mergeCell ref="C49:F49"/>
    <mergeCell ref="C44:D44"/>
    <mergeCell ref="C32:F32"/>
    <mergeCell ref="C21:D22"/>
    <mergeCell ref="E21:F21"/>
    <mergeCell ref="E22:F22"/>
    <mergeCell ref="C23:D24"/>
    <mergeCell ref="E23:F23"/>
    <mergeCell ref="E24:F24"/>
    <mergeCell ref="C25:D30"/>
    <mergeCell ref="E25:E27"/>
    <mergeCell ref="E28:E29"/>
    <mergeCell ref="E30:F30"/>
    <mergeCell ref="C31:F31"/>
    <mergeCell ref="C20:F20"/>
    <mergeCell ref="C76:E76"/>
    <mergeCell ref="G8:I8"/>
    <mergeCell ref="J8:K8"/>
    <mergeCell ref="B10:B44"/>
    <mergeCell ref="C10:F10"/>
    <mergeCell ref="C11:F11"/>
    <mergeCell ref="C12:F12"/>
    <mergeCell ref="C13:F13"/>
    <mergeCell ref="C14:F14"/>
    <mergeCell ref="B8:C8"/>
    <mergeCell ref="C15:F15"/>
    <mergeCell ref="C16:F16"/>
    <mergeCell ref="C17:F17"/>
    <mergeCell ref="C18:F18"/>
    <mergeCell ref="C19:F19"/>
  </mergeCells>
  <phoneticPr fontId="25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firstPageNumber="0" orientation="portrait" useFirstPageNumber="1" horizontalDpi="1200" verticalDpi="1200" r:id="rId1"/>
  <headerFooter alignWithMargins="0"/>
  <ignoredErrors>
    <ignoredError sqref="K45:K61 J64:J67" unlockedFormula="1"/>
    <ignoredError sqref="I7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2633-4D95-4486-BC9B-E3275E0E1B36}">
  <sheetPr>
    <pageSetUpPr fitToPage="1"/>
  </sheetPr>
  <dimension ref="A1:AB85"/>
  <sheetViews>
    <sheetView showZeros="0" tabSelected="1" view="pageBreakPreview" topLeftCell="A44" zoomScaleNormal="100" zoomScaleSheetLayoutView="100" workbookViewId="0">
      <selection activeCell="O66" sqref="O66"/>
    </sheetView>
  </sheetViews>
  <sheetFormatPr defaultRowHeight="13.5"/>
  <cols>
    <col min="1" max="1" width="2.75" style="1" customWidth="1"/>
    <col min="2" max="2" width="4.375" style="1" customWidth="1"/>
    <col min="3" max="3" width="7.125" style="1" customWidth="1"/>
    <col min="4" max="4" width="8.75" style="1" customWidth="1"/>
    <col min="5" max="5" width="10" style="1" customWidth="1"/>
    <col min="6" max="6" width="16.875" style="1" customWidth="1"/>
    <col min="7" max="7" width="10.625" style="1" customWidth="1"/>
    <col min="8" max="8" width="6.5" style="1" customWidth="1"/>
    <col min="9" max="9" width="9.125" style="1" customWidth="1"/>
    <col min="10" max="10" width="10.625" style="1" customWidth="1"/>
    <col min="11" max="11" width="10.375" style="1" customWidth="1"/>
    <col min="12" max="12" width="6.125" style="1" bestFit="1" customWidth="1"/>
    <col min="13" max="14" width="10.625" style="1" customWidth="1"/>
    <col min="15" max="15" width="9" style="1" customWidth="1"/>
    <col min="16" max="16" width="13.875" style="1" customWidth="1"/>
    <col min="17" max="22" width="9" style="1" bestFit="1" customWidth="1"/>
    <col min="23" max="23" width="8.875" style="1" customWidth="1"/>
    <col min="24" max="24" width="24.75" style="1" hidden="1" bestFit="1" customWidth="1"/>
    <col min="25" max="28" width="9" style="1" hidden="1" bestFit="1" customWidth="1"/>
    <col min="29" max="29" width="9" style="1" bestFit="1"/>
    <col min="30" max="16384" width="9" style="1"/>
  </cols>
  <sheetData>
    <row r="1" spans="1:16" ht="25.5" customHeight="1">
      <c r="A1" s="349" t="s">
        <v>315</v>
      </c>
      <c r="B1" s="349"/>
      <c r="C1" s="349"/>
      <c r="D1" s="24" t="s">
        <v>102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7.5" customHeight="1">
      <c r="A2" s="49"/>
      <c r="B2" s="49"/>
      <c r="C2" s="50"/>
      <c r="D2" s="49"/>
      <c r="E2" s="49"/>
      <c r="F2" s="50"/>
      <c r="G2" s="50"/>
      <c r="H2" s="50"/>
      <c r="I2" s="50"/>
      <c r="J2" s="50"/>
      <c r="K2" s="50"/>
      <c r="L2" s="50"/>
      <c r="M2" s="50"/>
      <c r="N2" s="49"/>
      <c r="O2" s="49"/>
      <c r="P2" s="49"/>
    </row>
    <row r="3" spans="1:16" ht="14.25">
      <c r="A3" s="49"/>
      <c r="B3" s="211"/>
      <c r="C3" s="212" t="s">
        <v>316</v>
      </c>
      <c r="D3" s="213"/>
      <c r="E3" s="213"/>
      <c r="F3" s="214"/>
      <c r="G3" s="214"/>
      <c r="H3" s="214"/>
      <c r="I3" s="214"/>
      <c r="J3" s="214"/>
      <c r="K3" s="214"/>
      <c r="L3" s="214"/>
      <c r="M3" s="214"/>
      <c r="N3" s="213"/>
      <c r="O3" s="213"/>
      <c r="P3" s="215"/>
    </row>
    <row r="4" spans="1:16">
      <c r="A4" s="49"/>
      <c r="B4" s="216"/>
      <c r="C4" s="29" t="s">
        <v>321</v>
      </c>
      <c r="D4" s="210"/>
      <c r="E4" s="51"/>
      <c r="F4" s="51"/>
      <c r="G4" s="51"/>
      <c r="H4" s="51"/>
      <c r="I4" s="51"/>
      <c r="J4" s="51"/>
      <c r="K4" s="51"/>
      <c r="L4" s="51"/>
      <c r="M4" s="51"/>
      <c r="N4" s="210"/>
      <c r="O4" s="210"/>
      <c r="P4" s="217"/>
    </row>
    <row r="5" spans="1:16">
      <c r="A5" s="49"/>
      <c r="B5" s="216"/>
      <c r="C5" s="26" t="s">
        <v>331</v>
      </c>
      <c r="D5" s="210"/>
      <c r="E5" s="51"/>
      <c r="F5" s="51"/>
      <c r="G5" s="51"/>
      <c r="H5" s="51"/>
      <c r="I5" s="51"/>
      <c r="J5" s="51"/>
      <c r="K5" s="51"/>
      <c r="L5" s="51"/>
      <c r="M5" s="51"/>
      <c r="N5" s="210"/>
      <c r="O5" s="210"/>
      <c r="P5" s="217"/>
    </row>
    <row r="6" spans="1:16" ht="17.25" customHeight="1">
      <c r="A6" s="49"/>
      <c r="B6" s="218" t="s">
        <v>317</v>
      </c>
      <c r="C6" s="210"/>
      <c r="D6" s="210"/>
      <c r="E6" s="51"/>
      <c r="F6" s="51"/>
      <c r="G6" s="51"/>
      <c r="H6" s="51"/>
      <c r="I6" s="51"/>
      <c r="J6" s="51"/>
      <c r="K6" s="51"/>
      <c r="L6" s="51"/>
      <c r="M6" s="51"/>
      <c r="N6" s="210"/>
      <c r="O6" s="210"/>
      <c r="P6" s="217"/>
    </row>
    <row r="7" spans="1:16">
      <c r="A7" s="49"/>
      <c r="B7" s="216"/>
      <c r="C7" s="26" t="s">
        <v>323</v>
      </c>
      <c r="D7" s="210"/>
      <c r="E7" s="51"/>
      <c r="F7" s="51"/>
      <c r="G7" s="51"/>
      <c r="H7" s="51"/>
      <c r="I7" s="51"/>
      <c r="J7" s="51"/>
      <c r="K7" s="51"/>
      <c r="L7" s="51"/>
      <c r="M7" s="51"/>
      <c r="N7" s="210"/>
      <c r="O7" s="210"/>
      <c r="P7" s="217"/>
    </row>
    <row r="8" spans="1:16">
      <c r="A8" s="49"/>
      <c r="B8" s="216"/>
      <c r="C8" s="26" t="s">
        <v>322</v>
      </c>
      <c r="D8" s="210"/>
      <c r="E8" s="51"/>
      <c r="F8" s="51"/>
      <c r="G8" s="51"/>
      <c r="H8" s="51"/>
      <c r="I8" s="51"/>
      <c r="J8" s="51"/>
      <c r="K8" s="51"/>
      <c r="L8" s="51"/>
      <c r="M8" s="51"/>
      <c r="N8" s="210"/>
      <c r="O8" s="210"/>
      <c r="P8" s="217"/>
    </row>
    <row r="9" spans="1:16">
      <c r="A9" s="49"/>
      <c r="B9" s="216"/>
      <c r="C9" s="26" t="s">
        <v>346</v>
      </c>
      <c r="D9" s="210"/>
      <c r="E9" s="51"/>
      <c r="F9" s="51"/>
      <c r="G9" s="51"/>
      <c r="H9" s="51"/>
      <c r="I9" s="51"/>
      <c r="J9" s="51"/>
      <c r="K9" s="51"/>
      <c r="L9" s="51"/>
      <c r="M9" s="51"/>
      <c r="N9" s="210"/>
      <c r="O9" s="210"/>
      <c r="P9" s="217"/>
    </row>
    <row r="10" spans="1:16">
      <c r="A10" s="49"/>
      <c r="B10" s="216"/>
      <c r="C10" s="26" t="s">
        <v>325</v>
      </c>
      <c r="D10" s="210"/>
      <c r="E10" s="51"/>
      <c r="F10" s="51"/>
      <c r="G10" s="51"/>
      <c r="H10" s="51"/>
      <c r="I10" s="51"/>
      <c r="J10" s="51"/>
      <c r="K10" s="51"/>
      <c r="L10" s="51"/>
      <c r="M10" s="51"/>
      <c r="N10" s="210"/>
      <c r="O10" s="210"/>
      <c r="P10" s="217"/>
    </row>
    <row r="11" spans="1:16">
      <c r="A11" s="49"/>
      <c r="B11" s="216"/>
      <c r="C11" s="26" t="s">
        <v>347</v>
      </c>
      <c r="D11" s="210"/>
      <c r="E11" s="51"/>
      <c r="F11" s="51"/>
      <c r="G11" s="51"/>
      <c r="H11" s="51"/>
      <c r="I11" s="51"/>
      <c r="J11" s="51"/>
      <c r="K11" s="51"/>
      <c r="L11" s="51"/>
      <c r="M11" s="51"/>
      <c r="N11" s="210"/>
      <c r="O11" s="210"/>
      <c r="P11" s="217"/>
    </row>
    <row r="12" spans="1:16">
      <c r="A12" s="49"/>
      <c r="B12" s="216"/>
      <c r="C12" s="26" t="s">
        <v>318</v>
      </c>
      <c r="D12" s="210"/>
      <c r="E12" s="51"/>
      <c r="F12" s="51"/>
      <c r="G12" s="51"/>
      <c r="H12" s="51"/>
      <c r="I12" s="51"/>
      <c r="J12" s="51"/>
      <c r="K12" s="51"/>
      <c r="L12" s="51"/>
      <c r="M12" s="51"/>
      <c r="N12" s="210"/>
      <c r="O12" s="210"/>
      <c r="P12" s="217"/>
    </row>
    <row r="13" spans="1:16" ht="18.75" customHeight="1">
      <c r="A13" s="49"/>
      <c r="B13" s="218" t="s">
        <v>345</v>
      </c>
      <c r="C13" s="26"/>
      <c r="D13" s="210"/>
      <c r="E13" s="51"/>
      <c r="F13" s="51"/>
      <c r="G13" s="51"/>
      <c r="H13" s="51"/>
      <c r="I13" s="51"/>
      <c r="J13" s="51"/>
      <c r="K13" s="51"/>
      <c r="L13" s="51"/>
      <c r="M13" s="51"/>
      <c r="N13" s="210"/>
      <c r="O13" s="210"/>
      <c r="P13" s="217"/>
    </row>
    <row r="14" spans="1:16" ht="18.75" customHeight="1">
      <c r="A14" s="49"/>
      <c r="B14" s="216"/>
      <c r="C14" s="26" t="s">
        <v>324</v>
      </c>
      <c r="D14" s="210"/>
      <c r="E14" s="51"/>
      <c r="F14" s="51"/>
      <c r="G14" s="51"/>
      <c r="H14" s="51"/>
      <c r="I14" s="51"/>
      <c r="J14" s="51"/>
      <c r="K14" s="51"/>
      <c r="L14" s="51"/>
      <c r="M14" s="51"/>
      <c r="N14" s="210"/>
      <c r="O14" s="210"/>
      <c r="P14" s="217"/>
    </row>
    <row r="15" spans="1:16">
      <c r="A15" s="49"/>
      <c r="B15" s="216"/>
      <c r="C15" s="26" t="s">
        <v>327</v>
      </c>
      <c r="D15" s="210"/>
      <c r="E15" s="51"/>
      <c r="F15" s="51"/>
      <c r="G15" s="51"/>
      <c r="H15" s="51"/>
      <c r="I15" s="51"/>
      <c r="J15" s="51"/>
      <c r="K15" s="51"/>
      <c r="L15" s="51"/>
      <c r="M15" s="51"/>
      <c r="N15" s="210"/>
      <c r="O15" s="210"/>
      <c r="P15" s="217"/>
    </row>
    <row r="16" spans="1:16">
      <c r="A16" s="49"/>
      <c r="B16" s="216"/>
      <c r="C16" s="26" t="s">
        <v>328</v>
      </c>
      <c r="D16" s="210"/>
      <c r="E16" s="51"/>
      <c r="F16" s="210"/>
      <c r="G16" s="51"/>
      <c r="H16" s="51"/>
      <c r="I16" s="210"/>
      <c r="J16" s="375" t="s">
        <v>326</v>
      </c>
      <c r="K16" s="376"/>
      <c r="L16" s="376"/>
      <c r="M16" s="376"/>
      <c r="N16" s="376"/>
      <c r="O16" s="377"/>
      <c r="P16" s="217"/>
    </row>
    <row r="17" spans="1:28">
      <c r="A17" s="49"/>
      <c r="B17" s="216"/>
      <c r="C17" s="26" t="s">
        <v>329</v>
      </c>
      <c r="D17" s="210"/>
      <c r="E17" s="51"/>
      <c r="F17" s="210"/>
      <c r="G17" s="51"/>
      <c r="H17" s="51"/>
      <c r="I17" s="210"/>
      <c r="J17" s="210"/>
      <c r="K17" s="52"/>
      <c r="L17" s="52"/>
      <c r="M17" s="52"/>
      <c r="N17" s="52"/>
      <c r="O17" s="52"/>
      <c r="P17" s="219"/>
    </row>
    <row r="18" spans="1:28" ht="18.75" customHeight="1">
      <c r="A18" s="49"/>
      <c r="B18" s="220"/>
      <c r="C18" s="225" t="s">
        <v>356</v>
      </c>
      <c r="D18" s="221"/>
      <c r="E18" s="222"/>
      <c r="F18" s="221"/>
      <c r="G18" s="222"/>
      <c r="H18" s="222"/>
      <c r="I18" s="221"/>
      <c r="J18" s="223"/>
      <c r="K18" s="222"/>
      <c r="L18" s="222"/>
      <c r="M18" s="222"/>
      <c r="N18" s="221"/>
      <c r="O18" s="221"/>
      <c r="P18" s="224"/>
    </row>
    <row r="19" spans="1:28" ht="11.25" customHeight="1">
      <c r="A19" s="49"/>
      <c r="B19" s="49"/>
      <c r="C19" s="49"/>
      <c r="D19" s="49"/>
      <c r="E19" s="51"/>
      <c r="F19" s="51"/>
      <c r="G19" s="51"/>
      <c r="H19" s="51"/>
      <c r="I19" s="51"/>
      <c r="J19" s="51"/>
      <c r="K19" s="51"/>
      <c r="L19" s="51"/>
      <c r="M19" s="51"/>
      <c r="N19" s="49"/>
      <c r="O19" s="49"/>
      <c r="P19" s="49"/>
    </row>
    <row r="20" spans="1:28" ht="18.75" customHeight="1" thickBot="1">
      <c r="A20" s="49"/>
      <c r="B20" s="53" t="s">
        <v>103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28" ht="18" customHeight="1">
      <c r="A21" s="49"/>
      <c r="B21" s="320"/>
      <c r="C21" s="321"/>
      <c r="D21" s="30" t="s">
        <v>307</v>
      </c>
      <c r="E21" s="54">
        <f>'(別紙1) 事業活動に伴う原油換算エネルギー使用量算定表'!E8</f>
        <v>0</v>
      </c>
      <c r="F21" s="55" t="s">
        <v>281</v>
      </c>
      <c r="G21" s="398" t="s">
        <v>104</v>
      </c>
      <c r="H21" s="399"/>
      <c r="I21" s="399"/>
      <c r="J21" s="399"/>
      <c r="K21" s="399" t="s">
        <v>309</v>
      </c>
      <c r="L21" s="399"/>
      <c r="M21" s="399"/>
      <c r="N21" s="395" t="s">
        <v>105</v>
      </c>
      <c r="O21" s="373" t="s">
        <v>320</v>
      </c>
      <c r="P21" s="380" t="s">
        <v>355</v>
      </c>
      <c r="Q21" s="2"/>
      <c r="R21" s="3"/>
      <c r="X21" s="1" t="s">
        <v>40</v>
      </c>
      <c r="Y21" s="1" t="s">
        <v>15</v>
      </c>
      <c r="Z21" s="19">
        <v>18</v>
      </c>
      <c r="AA21" s="1" t="s">
        <v>13</v>
      </c>
      <c r="AB21" s="1">
        <v>1.7000000000000001E-2</v>
      </c>
    </row>
    <row r="22" spans="1:28" ht="23.25" thickBot="1">
      <c r="A22" s="49"/>
      <c r="B22" s="382" t="s">
        <v>12</v>
      </c>
      <c r="C22" s="383"/>
      <c r="D22" s="383"/>
      <c r="E22" s="383"/>
      <c r="F22" s="384"/>
      <c r="G22" s="75" t="s">
        <v>25</v>
      </c>
      <c r="H22" s="75" t="s">
        <v>23</v>
      </c>
      <c r="I22" s="75" t="s">
        <v>319</v>
      </c>
      <c r="J22" s="75" t="s">
        <v>353</v>
      </c>
      <c r="K22" s="75" t="s">
        <v>106</v>
      </c>
      <c r="L22" s="75" t="s">
        <v>23</v>
      </c>
      <c r="M22" s="75" t="s">
        <v>354</v>
      </c>
      <c r="N22" s="396"/>
      <c r="O22" s="374"/>
      <c r="P22" s="381"/>
      <c r="Q22" s="2"/>
      <c r="R22" s="3"/>
      <c r="X22" s="1" t="s">
        <v>42</v>
      </c>
      <c r="Y22" s="1" t="s">
        <v>15</v>
      </c>
      <c r="Z22" s="1">
        <v>26.9</v>
      </c>
      <c r="AA22" s="1" t="s">
        <v>13</v>
      </c>
      <c r="AB22" s="1">
        <v>1.66E-2</v>
      </c>
    </row>
    <row r="23" spans="1:28" ht="16.5" customHeight="1" thickTop="1">
      <c r="A23" s="49"/>
      <c r="B23" s="385" t="s">
        <v>30</v>
      </c>
      <c r="C23" s="388" t="s">
        <v>32</v>
      </c>
      <c r="D23" s="388"/>
      <c r="E23" s="388"/>
      <c r="F23" s="388"/>
      <c r="G23" s="249">
        <f>'(別紙1) 事業活動に伴う原油換算エネルギー使用量算定表'!H10</f>
        <v>0</v>
      </c>
      <c r="H23" s="76" t="str">
        <f>'(別紙1) 事業活動に伴う原油換算エネルギー使用量算定表'!G10</f>
        <v>kL</v>
      </c>
      <c r="I23" s="175">
        <f>'(別紙1) 事業活動に伴う原油換算エネルギー使用量算定表'!J10</f>
        <v>38.299999999999997</v>
      </c>
      <c r="J23" s="249">
        <f t="shared" ref="J23:J56" si="0">ROUND(G23*I23,1)</f>
        <v>0</v>
      </c>
      <c r="K23" s="260"/>
      <c r="L23" s="76" t="str">
        <f>H23</f>
        <v>kL</v>
      </c>
      <c r="M23" s="278">
        <f t="shared" ref="M23:M50" si="1">ROUND(K23*I23,1)</f>
        <v>0</v>
      </c>
      <c r="N23" s="279">
        <f t="shared" ref="N23:N32" si="2">J23-M23</f>
        <v>0</v>
      </c>
      <c r="O23" s="77">
        <f>'(参考１)単位あたりの発熱量・排出係数'!J6</f>
        <v>1.9E-2</v>
      </c>
      <c r="P23" s="301" t="str">
        <f t="shared" ref="P23:P56" si="3">IF(N23=0,"",(N23*O23*44/12))</f>
        <v/>
      </c>
      <c r="R23" s="4"/>
      <c r="X23" s="1" t="s">
        <v>38</v>
      </c>
      <c r="Y23" s="1" t="s">
        <v>15</v>
      </c>
      <c r="Z23" s="1">
        <v>33.200000000000003</v>
      </c>
      <c r="AA23" s="1" t="s">
        <v>13</v>
      </c>
      <c r="AB23" s="1">
        <v>1.35E-2</v>
      </c>
    </row>
    <row r="24" spans="1:28" ht="16.5" customHeight="1">
      <c r="A24" s="49"/>
      <c r="B24" s="386"/>
      <c r="C24" s="389" t="s">
        <v>107</v>
      </c>
      <c r="D24" s="389"/>
      <c r="E24" s="389"/>
      <c r="F24" s="389"/>
      <c r="G24" s="250">
        <f>'(別紙1) 事業活動に伴う原油換算エネルギー使用量算定表'!H11</f>
        <v>0</v>
      </c>
      <c r="H24" s="78" t="str">
        <f>'(別紙1) 事業活動に伴う原油換算エネルギー使用量算定表'!G11</f>
        <v>kL</v>
      </c>
      <c r="I24" s="176">
        <f>'(別紙1) 事業活動に伴う原油換算エネルギー使用量算定表'!J11</f>
        <v>34.799999999999997</v>
      </c>
      <c r="J24" s="250">
        <f t="shared" si="0"/>
        <v>0</v>
      </c>
      <c r="K24" s="261"/>
      <c r="L24" s="78" t="str">
        <f t="shared" ref="L24:L63" si="4">H24</f>
        <v>kL</v>
      </c>
      <c r="M24" s="280">
        <f t="shared" si="1"/>
        <v>0</v>
      </c>
      <c r="N24" s="281">
        <f t="shared" si="2"/>
        <v>0</v>
      </c>
      <c r="O24" s="79">
        <f>'(参考１)単位あたりの発熱量・排出係数'!J7</f>
        <v>1.83E-2</v>
      </c>
      <c r="P24" s="302" t="str">
        <f t="shared" si="3"/>
        <v/>
      </c>
      <c r="R24" s="3"/>
      <c r="S24" s="5"/>
      <c r="T24" s="5"/>
      <c r="U24" s="5"/>
      <c r="V24" s="5"/>
      <c r="X24" s="1" t="s">
        <v>45</v>
      </c>
      <c r="Y24" s="1" t="s">
        <v>15</v>
      </c>
      <c r="Z24" s="1">
        <v>29.3</v>
      </c>
      <c r="AA24" s="1" t="s">
        <v>13</v>
      </c>
      <c r="AB24" s="1">
        <v>2.6200000000000001E-2</v>
      </c>
    </row>
    <row r="25" spans="1:28" ht="16.5" customHeight="1">
      <c r="A25" s="49"/>
      <c r="B25" s="386"/>
      <c r="C25" s="389" t="s">
        <v>7</v>
      </c>
      <c r="D25" s="389"/>
      <c r="E25" s="389"/>
      <c r="F25" s="389"/>
      <c r="G25" s="250">
        <f>'(別紙1) 事業活動に伴う原油換算エネルギー使用量算定表'!H12</f>
        <v>0</v>
      </c>
      <c r="H25" s="78" t="str">
        <f>'(別紙1) 事業活動に伴う原油換算エネルギー使用量算定表'!G12</f>
        <v>kL</v>
      </c>
      <c r="I25" s="176">
        <f>'(別紙1) 事業活動に伴う原油換算エネルギー使用量算定表'!J12</f>
        <v>33.4</v>
      </c>
      <c r="J25" s="250">
        <f t="shared" si="0"/>
        <v>0</v>
      </c>
      <c r="K25" s="261"/>
      <c r="L25" s="78" t="str">
        <f t="shared" si="4"/>
        <v>kL</v>
      </c>
      <c r="M25" s="280">
        <f t="shared" si="1"/>
        <v>0</v>
      </c>
      <c r="N25" s="281">
        <f t="shared" si="2"/>
        <v>0</v>
      </c>
      <c r="O25" s="79">
        <f>'(参考１)単位あたりの発熱量・排出係数'!J8</f>
        <v>1.8700000000000001E-2</v>
      </c>
      <c r="P25" s="302" t="str">
        <f t="shared" si="3"/>
        <v/>
      </c>
      <c r="S25" s="5"/>
      <c r="T25" s="5"/>
      <c r="U25" s="5"/>
      <c r="V25" s="5"/>
      <c r="X25" s="1" t="s">
        <v>49</v>
      </c>
      <c r="Y25" s="1" t="s">
        <v>15</v>
      </c>
      <c r="Z25" s="1">
        <v>29.3</v>
      </c>
      <c r="AA25" s="1" t="s">
        <v>13</v>
      </c>
      <c r="AB25" s="1">
        <v>2.3900000000000001E-2</v>
      </c>
    </row>
    <row r="26" spans="1:28" ht="16.5" customHeight="1">
      <c r="A26" s="49"/>
      <c r="B26" s="386"/>
      <c r="C26" s="389" t="s">
        <v>18</v>
      </c>
      <c r="D26" s="389"/>
      <c r="E26" s="389"/>
      <c r="F26" s="389"/>
      <c r="G26" s="250">
        <f>'(別紙1) 事業活動に伴う原油換算エネルギー使用量算定表'!H13</f>
        <v>0</v>
      </c>
      <c r="H26" s="78" t="str">
        <f>'(別紙1) 事業活動に伴う原油換算エネルギー使用量算定表'!G13</f>
        <v>kL</v>
      </c>
      <c r="I26" s="176">
        <f>'(別紙1) 事業活動に伴う原油換算エネルギー使用量算定表'!J13</f>
        <v>33.299999999999997</v>
      </c>
      <c r="J26" s="250">
        <f t="shared" si="0"/>
        <v>0</v>
      </c>
      <c r="K26" s="261"/>
      <c r="L26" s="78" t="str">
        <f t="shared" si="4"/>
        <v>kL</v>
      </c>
      <c r="M26" s="280">
        <f t="shared" si="1"/>
        <v>0</v>
      </c>
      <c r="N26" s="281">
        <f t="shared" si="2"/>
        <v>0</v>
      </c>
      <c r="O26" s="79">
        <f>'(参考１)単位あたりの発熱量・排出係数'!J9</f>
        <v>1.8599999999999998E-2</v>
      </c>
      <c r="P26" s="302" t="str">
        <f t="shared" si="3"/>
        <v/>
      </c>
      <c r="S26" s="5"/>
      <c r="T26" s="5"/>
      <c r="U26" s="5"/>
      <c r="V26" s="5"/>
      <c r="X26" s="1" t="s">
        <v>27</v>
      </c>
      <c r="Y26" s="1" t="s">
        <v>31</v>
      </c>
      <c r="Z26" s="1">
        <v>40.200000000000003</v>
      </c>
      <c r="AA26" s="1" t="s">
        <v>33</v>
      </c>
      <c r="AB26" s="1">
        <v>1.7899999999999999E-2</v>
      </c>
    </row>
    <row r="27" spans="1:28" ht="16.5" customHeight="1">
      <c r="A27" s="49"/>
      <c r="B27" s="386"/>
      <c r="C27" s="393" t="s">
        <v>108</v>
      </c>
      <c r="D27" s="397"/>
      <c r="E27" s="397"/>
      <c r="F27" s="394"/>
      <c r="G27" s="250">
        <f>'(別紙1) 事業活動に伴う原油換算エネルギー使用量算定表'!H14</f>
        <v>0</v>
      </c>
      <c r="H27" s="78" t="str">
        <f>'(別紙1) 事業活動に伴う原油換算エネルギー使用量算定表'!G14</f>
        <v>kL</v>
      </c>
      <c r="I27" s="176">
        <f>'(別紙1) 事業活動に伴う原油換算エネルギー使用量算定表'!J14</f>
        <v>36.299999999999997</v>
      </c>
      <c r="J27" s="250">
        <f t="shared" si="0"/>
        <v>0</v>
      </c>
      <c r="K27" s="261"/>
      <c r="L27" s="78" t="str">
        <f t="shared" si="4"/>
        <v>kL</v>
      </c>
      <c r="M27" s="280">
        <f t="shared" si="1"/>
        <v>0</v>
      </c>
      <c r="N27" s="281">
        <f t="shared" si="2"/>
        <v>0</v>
      </c>
      <c r="O27" s="79">
        <f>'(参考１)単位あたりの発熱量・排出係数'!J10</f>
        <v>1.8599999999999998E-2</v>
      </c>
      <c r="P27" s="302" t="str">
        <f t="shared" si="3"/>
        <v/>
      </c>
      <c r="S27" s="5"/>
      <c r="T27" s="5"/>
      <c r="U27" s="5"/>
      <c r="V27" s="5"/>
    </row>
    <row r="28" spans="1:28" ht="16.5" customHeight="1">
      <c r="A28" s="49"/>
      <c r="B28" s="386"/>
      <c r="C28" s="389" t="s">
        <v>41</v>
      </c>
      <c r="D28" s="389"/>
      <c r="E28" s="389"/>
      <c r="F28" s="389"/>
      <c r="G28" s="250">
        <f>'(別紙1) 事業活動に伴う原油換算エネルギー使用量算定表'!H15</f>
        <v>0</v>
      </c>
      <c r="H28" s="78" t="str">
        <f>'(別紙1) 事業活動に伴う原油換算エネルギー使用量算定表'!G15</f>
        <v>kL</v>
      </c>
      <c r="I28" s="176">
        <f>'(別紙1) 事業活動に伴う原油換算エネルギー使用量算定表'!J15</f>
        <v>36.5</v>
      </c>
      <c r="J28" s="250">
        <f t="shared" si="0"/>
        <v>0</v>
      </c>
      <c r="K28" s="261"/>
      <c r="L28" s="78" t="str">
        <f t="shared" si="4"/>
        <v>kL</v>
      </c>
      <c r="M28" s="280">
        <f t="shared" si="1"/>
        <v>0</v>
      </c>
      <c r="N28" s="281">
        <f t="shared" si="2"/>
        <v>0</v>
      </c>
      <c r="O28" s="79">
        <f>'(参考１)単位あたりの発熱量・排出係数'!J11</f>
        <v>1.8700000000000001E-2</v>
      </c>
      <c r="P28" s="302" t="str">
        <f t="shared" si="3"/>
        <v/>
      </c>
    </row>
    <row r="29" spans="1:28" ht="16.5" customHeight="1">
      <c r="A29" s="49"/>
      <c r="B29" s="386"/>
      <c r="C29" s="389" t="s">
        <v>43</v>
      </c>
      <c r="D29" s="389"/>
      <c r="E29" s="389"/>
      <c r="F29" s="389"/>
      <c r="G29" s="250">
        <f>'(別紙1) 事業活動に伴う原油換算エネルギー使用量算定表'!H16</f>
        <v>0</v>
      </c>
      <c r="H29" s="78" t="str">
        <f>'(別紙1) 事業活動に伴う原油換算エネルギー使用量算定表'!G16</f>
        <v>kL</v>
      </c>
      <c r="I29" s="176">
        <f>'(別紙1) 事業活動に伴う原油換算エネルギー使用量算定表'!J16</f>
        <v>38</v>
      </c>
      <c r="J29" s="250">
        <f t="shared" si="0"/>
        <v>0</v>
      </c>
      <c r="K29" s="261"/>
      <c r="L29" s="78" t="str">
        <f t="shared" si="4"/>
        <v>kL</v>
      </c>
      <c r="M29" s="280">
        <f t="shared" si="1"/>
        <v>0</v>
      </c>
      <c r="N29" s="281">
        <f t="shared" si="2"/>
        <v>0</v>
      </c>
      <c r="O29" s="79">
        <f>'(参考１)単位あたりの発熱量・排出係数'!J12</f>
        <v>1.8800000000000001E-2</v>
      </c>
      <c r="P29" s="302" t="str">
        <f t="shared" si="3"/>
        <v/>
      </c>
    </row>
    <row r="30" spans="1:28" ht="16.5" customHeight="1">
      <c r="A30" s="49"/>
      <c r="B30" s="386"/>
      <c r="C30" s="389" t="s">
        <v>44</v>
      </c>
      <c r="D30" s="389"/>
      <c r="E30" s="389"/>
      <c r="F30" s="389"/>
      <c r="G30" s="250">
        <f>'(別紙1) 事業活動に伴う原油換算エネルギー使用量算定表'!H17</f>
        <v>0</v>
      </c>
      <c r="H30" s="78" t="str">
        <f>'(別紙1) 事業活動に伴う原油換算エネルギー使用量算定表'!G17</f>
        <v>kL</v>
      </c>
      <c r="I30" s="176">
        <f>'(別紙1) 事業活動に伴う原油換算エネルギー使用量算定表'!J17</f>
        <v>38.9</v>
      </c>
      <c r="J30" s="250">
        <f t="shared" si="0"/>
        <v>0</v>
      </c>
      <c r="K30" s="261"/>
      <c r="L30" s="78" t="str">
        <f t="shared" si="4"/>
        <v>kL</v>
      </c>
      <c r="M30" s="280">
        <f t="shared" si="1"/>
        <v>0</v>
      </c>
      <c r="N30" s="281">
        <f t="shared" si="2"/>
        <v>0</v>
      </c>
      <c r="O30" s="79">
        <f>'(参考１)単位あたりの発熱量・排出係数'!J13</f>
        <v>1.9300000000000001E-2</v>
      </c>
      <c r="P30" s="302" t="str">
        <f t="shared" si="3"/>
        <v/>
      </c>
    </row>
    <row r="31" spans="1:28" ht="16.5" customHeight="1">
      <c r="A31" s="49"/>
      <c r="B31" s="386"/>
      <c r="C31" s="389" t="s">
        <v>1</v>
      </c>
      <c r="D31" s="389"/>
      <c r="E31" s="389"/>
      <c r="F31" s="389"/>
      <c r="G31" s="250">
        <f>'(別紙1) 事業活動に伴う原油換算エネルギー使用量算定表'!H18</f>
        <v>0</v>
      </c>
      <c r="H31" s="78" t="str">
        <f>'(別紙1) 事業活動に伴う原油換算エネルギー使用量算定表'!G18</f>
        <v>kL</v>
      </c>
      <c r="I31" s="176">
        <f>'(別紙1) 事業活動に伴う原油換算エネルギー使用量算定表'!J18</f>
        <v>41.8</v>
      </c>
      <c r="J31" s="250">
        <f t="shared" si="0"/>
        <v>0</v>
      </c>
      <c r="K31" s="261"/>
      <c r="L31" s="78" t="str">
        <f t="shared" si="4"/>
        <v>kL</v>
      </c>
      <c r="M31" s="280">
        <f t="shared" si="1"/>
        <v>0</v>
      </c>
      <c r="N31" s="281">
        <f t="shared" si="2"/>
        <v>0</v>
      </c>
      <c r="O31" s="79">
        <f>'(参考１)単位あたりの発熱量・排出係数'!J14</f>
        <v>2.0199999999999999E-2</v>
      </c>
      <c r="P31" s="302" t="str">
        <f t="shared" si="3"/>
        <v/>
      </c>
    </row>
    <row r="32" spans="1:28" ht="16.5" customHeight="1">
      <c r="A32" s="49"/>
      <c r="B32" s="386"/>
      <c r="C32" s="389" t="s">
        <v>11</v>
      </c>
      <c r="D32" s="389"/>
      <c r="E32" s="389"/>
      <c r="F32" s="389"/>
      <c r="G32" s="250">
        <f>'(別紙1) 事業活動に伴う原油換算エネルギー使用量算定表'!H19</f>
        <v>0</v>
      </c>
      <c r="H32" s="78" t="str">
        <f>'(別紙1) 事業活動に伴う原油換算エネルギー使用量算定表'!G19</f>
        <v>t</v>
      </c>
      <c r="I32" s="176">
        <f>'(別紙1) 事業活動に伴う原油換算エネルギー使用量算定表'!J19</f>
        <v>40</v>
      </c>
      <c r="J32" s="250">
        <f t="shared" si="0"/>
        <v>0</v>
      </c>
      <c r="K32" s="261"/>
      <c r="L32" s="78" t="str">
        <f t="shared" si="4"/>
        <v>t</v>
      </c>
      <c r="M32" s="280">
        <f t="shared" si="1"/>
        <v>0</v>
      </c>
      <c r="N32" s="281">
        <f t="shared" si="2"/>
        <v>0</v>
      </c>
      <c r="O32" s="79">
        <f>'(参考１)単位あたりの発熱量・排出係数'!J15</f>
        <v>2.0400000000000001E-2</v>
      </c>
      <c r="P32" s="302" t="str">
        <f t="shared" si="3"/>
        <v/>
      </c>
    </row>
    <row r="33" spans="1:16" ht="16.5" customHeight="1">
      <c r="A33" s="49"/>
      <c r="B33" s="386"/>
      <c r="C33" s="389" t="s">
        <v>48</v>
      </c>
      <c r="D33" s="389"/>
      <c r="E33" s="389"/>
      <c r="F33" s="389"/>
      <c r="G33" s="250">
        <f>'(別紙1) 事業活動に伴う原油換算エネルギー使用量算定表'!H20</f>
        <v>0</v>
      </c>
      <c r="H33" s="78" t="str">
        <f>'(別紙1) 事業活動に伴う原油換算エネルギー使用量算定表'!G20</f>
        <v>t</v>
      </c>
      <c r="I33" s="176">
        <f>'(別紙1) 事業活動に伴う原油換算エネルギー使用量算定表'!J20</f>
        <v>34.1</v>
      </c>
      <c r="J33" s="250">
        <f t="shared" si="0"/>
        <v>0</v>
      </c>
      <c r="K33" s="261"/>
      <c r="L33" s="78" t="str">
        <f t="shared" si="4"/>
        <v>t</v>
      </c>
      <c r="M33" s="280">
        <f t="shared" si="1"/>
        <v>0</v>
      </c>
      <c r="N33" s="281">
        <f t="shared" ref="N33:N42" si="5">J33-M33</f>
        <v>0</v>
      </c>
      <c r="O33" s="79">
        <f>'(参考１)単位あたりの発熱量・排出係数'!J16</f>
        <v>2.4500000000000001E-2</v>
      </c>
      <c r="P33" s="302" t="str">
        <f t="shared" si="3"/>
        <v/>
      </c>
    </row>
    <row r="34" spans="1:16" ht="16.5" customHeight="1">
      <c r="A34" s="49"/>
      <c r="B34" s="386"/>
      <c r="C34" s="389" t="s">
        <v>52</v>
      </c>
      <c r="D34" s="389"/>
      <c r="E34" s="389" t="s">
        <v>77</v>
      </c>
      <c r="F34" s="389"/>
      <c r="G34" s="250">
        <f>'(別紙1) 事業活動に伴う原油換算エネルギー使用量算定表'!H21</f>
        <v>0</v>
      </c>
      <c r="H34" s="78" t="str">
        <f>'(別紙1) 事業活動に伴う原油換算エネルギー使用量算定表'!G21</f>
        <v>t</v>
      </c>
      <c r="I34" s="176">
        <f>'(別紙1) 事業活動に伴う原油換算エネルギー使用量算定表'!J21</f>
        <v>50.1</v>
      </c>
      <c r="J34" s="250">
        <f t="shared" si="0"/>
        <v>0</v>
      </c>
      <c r="K34" s="261"/>
      <c r="L34" s="78" t="str">
        <f t="shared" si="4"/>
        <v>t</v>
      </c>
      <c r="M34" s="280">
        <f t="shared" si="1"/>
        <v>0</v>
      </c>
      <c r="N34" s="281">
        <f t="shared" si="5"/>
        <v>0</v>
      </c>
      <c r="O34" s="79">
        <f>'(参考１)単位あたりの発熱量・排出係数'!J17</f>
        <v>1.6299999999999999E-2</v>
      </c>
      <c r="P34" s="302" t="str">
        <f t="shared" si="3"/>
        <v/>
      </c>
    </row>
    <row r="35" spans="1:16" ht="16.5" customHeight="1">
      <c r="A35" s="49"/>
      <c r="B35" s="386"/>
      <c r="C35" s="389"/>
      <c r="D35" s="389"/>
      <c r="E35" s="389" t="s">
        <v>56</v>
      </c>
      <c r="F35" s="389"/>
      <c r="G35" s="250">
        <f>'(別紙1) 事業活動に伴う原油換算エネルギー使用量算定表'!H22</f>
        <v>0</v>
      </c>
      <c r="H35" s="78" t="str">
        <f>'(別紙1) 事業活動に伴う原油換算エネルギー使用量算定表'!G22</f>
        <v>千㎥</v>
      </c>
      <c r="I35" s="176">
        <f>'(別紙1) 事業活動に伴う原油換算エネルギー使用量算定表'!J22</f>
        <v>46.1</v>
      </c>
      <c r="J35" s="250">
        <f t="shared" si="0"/>
        <v>0</v>
      </c>
      <c r="K35" s="261"/>
      <c r="L35" s="78" t="str">
        <f t="shared" si="4"/>
        <v>千㎥</v>
      </c>
      <c r="M35" s="280">
        <f t="shared" si="1"/>
        <v>0</v>
      </c>
      <c r="N35" s="281">
        <f t="shared" si="5"/>
        <v>0</v>
      </c>
      <c r="O35" s="79">
        <f>'(参考１)単位あたりの発熱量・排出係数'!J18</f>
        <v>1.44E-2</v>
      </c>
      <c r="P35" s="302" t="str">
        <f t="shared" si="3"/>
        <v/>
      </c>
    </row>
    <row r="36" spans="1:16" ht="16.5" customHeight="1">
      <c r="A36" s="49"/>
      <c r="B36" s="386"/>
      <c r="C36" s="389" t="s">
        <v>35</v>
      </c>
      <c r="D36" s="389"/>
      <c r="E36" s="389" t="s">
        <v>109</v>
      </c>
      <c r="F36" s="389"/>
      <c r="G36" s="250">
        <f>'(別紙1) 事業活動に伴う原油換算エネルギー使用量算定表'!H23</f>
        <v>0</v>
      </c>
      <c r="H36" s="78" t="str">
        <f>'(別紙1) 事業活動に伴う原油換算エネルギー使用量算定表'!G23</f>
        <v>t</v>
      </c>
      <c r="I36" s="176">
        <f>'(別紙1) 事業活動に伴う原油換算エネルギー使用量算定表'!J23</f>
        <v>54.7</v>
      </c>
      <c r="J36" s="250">
        <f t="shared" si="0"/>
        <v>0</v>
      </c>
      <c r="K36" s="261"/>
      <c r="L36" s="78" t="str">
        <f t="shared" si="4"/>
        <v>t</v>
      </c>
      <c r="M36" s="280">
        <f t="shared" si="1"/>
        <v>0</v>
      </c>
      <c r="N36" s="281">
        <f t="shared" si="5"/>
        <v>0</v>
      </c>
      <c r="O36" s="79">
        <f>'(参考１)単位あたりの発熱量・排出係数'!J19</f>
        <v>1.3899999999999999E-2</v>
      </c>
      <c r="P36" s="302" t="str">
        <f t="shared" si="3"/>
        <v/>
      </c>
    </row>
    <row r="37" spans="1:16" ht="16.5" customHeight="1">
      <c r="A37" s="49"/>
      <c r="B37" s="386"/>
      <c r="C37" s="389"/>
      <c r="D37" s="389"/>
      <c r="E37" s="389" t="s">
        <v>29</v>
      </c>
      <c r="F37" s="389"/>
      <c r="G37" s="250">
        <f>'(別紙1) 事業活動に伴う原油換算エネルギー使用量算定表'!H24</f>
        <v>0</v>
      </c>
      <c r="H37" s="78" t="str">
        <f>'(別紙1) 事業活動に伴う原油換算エネルギー使用量算定表'!G24</f>
        <v>千㎥</v>
      </c>
      <c r="I37" s="176">
        <f>'(別紙1) 事業活動に伴う原油換算エネルギー使用量算定表'!J24</f>
        <v>38.4</v>
      </c>
      <c r="J37" s="250">
        <f t="shared" si="0"/>
        <v>0</v>
      </c>
      <c r="K37" s="261"/>
      <c r="L37" s="78" t="str">
        <f t="shared" si="4"/>
        <v>千㎥</v>
      </c>
      <c r="M37" s="280">
        <f t="shared" si="1"/>
        <v>0</v>
      </c>
      <c r="N37" s="281">
        <f t="shared" si="5"/>
        <v>0</v>
      </c>
      <c r="O37" s="79">
        <f>'(参考１)単位あたりの発熱量・排出係数'!J20</f>
        <v>1.3899999999999999E-2</v>
      </c>
      <c r="P37" s="302" t="str">
        <f t="shared" si="3"/>
        <v/>
      </c>
    </row>
    <row r="38" spans="1:16" ht="16.5" customHeight="1">
      <c r="A38" s="49"/>
      <c r="B38" s="386"/>
      <c r="C38" s="389" t="s">
        <v>110</v>
      </c>
      <c r="D38" s="389"/>
      <c r="E38" s="390" t="s">
        <v>17</v>
      </c>
      <c r="F38" s="80" t="s">
        <v>24</v>
      </c>
      <c r="G38" s="250">
        <f>'(別紙1) 事業活動に伴う原油換算エネルギー使用量算定表'!H25</f>
        <v>0</v>
      </c>
      <c r="H38" s="78" t="str">
        <f>'(別紙1) 事業活動に伴う原油換算エネルギー使用量算定表'!G25</f>
        <v>t</v>
      </c>
      <c r="I38" s="176">
        <f>'(別紙1) 事業活動に伴う原油換算エネルギー使用量算定表'!J25</f>
        <v>28.7</v>
      </c>
      <c r="J38" s="250">
        <f t="shared" si="0"/>
        <v>0</v>
      </c>
      <c r="K38" s="261"/>
      <c r="L38" s="78" t="str">
        <f t="shared" si="4"/>
        <v>t</v>
      </c>
      <c r="M38" s="280">
        <f t="shared" si="1"/>
        <v>0</v>
      </c>
      <c r="N38" s="281">
        <f t="shared" si="5"/>
        <v>0</v>
      </c>
      <c r="O38" s="79">
        <f>'(参考１)単位あたりの発熱量・排出係数'!J21</f>
        <v>2.46E-2</v>
      </c>
      <c r="P38" s="302" t="str">
        <f t="shared" si="3"/>
        <v/>
      </c>
    </row>
    <row r="39" spans="1:16" ht="16.5" customHeight="1">
      <c r="A39" s="49"/>
      <c r="B39" s="386"/>
      <c r="C39" s="389"/>
      <c r="D39" s="389"/>
      <c r="E39" s="391"/>
      <c r="F39" s="80" t="s">
        <v>58</v>
      </c>
      <c r="G39" s="250">
        <f>'(別紙1) 事業活動に伴う原油換算エネルギー使用量算定表'!H26</f>
        <v>0</v>
      </c>
      <c r="H39" s="78" t="str">
        <f>'(別紙1) 事業活動に伴う原油換算エネルギー使用量算定表'!G26</f>
        <v>t</v>
      </c>
      <c r="I39" s="176">
        <f>'(別紙1) 事業活動に伴う原油換算エネルギー使用量算定表'!J26</f>
        <v>28.9</v>
      </c>
      <c r="J39" s="250">
        <f t="shared" si="0"/>
        <v>0</v>
      </c>
      <c r="K39" s="261"/>
      <c r="L39" s="78" t="str">
        <f t="shared" si="4"/>
        <v>t</v>
      </c>
      <c r="M39" s="280">
        <f t="shared" si="1"/>
        <v>0</v>
      </c>
      <c r="N39" s="281">
        <f t="shared" si="5"/>
        <v>0</v>
      </c>
      <c r="O39" s="79">
        <f>'(参考１)単位あたりの発熱量・排出係数'!J22</f>
        <v>2.4500000000000001E-2</v>
      </c>
      <c r="P39" s="302" t="str">
        <f t="shared" si="3"/>
        <v/>
      </c>
    </row>
    <row r="40" spans="1:16" ht="16.5" customHeight="1">
      <c r="A40" s="49"/>
      <c r="B40" s="386"/>
      <c r="C40" s="389"/>
      <c r="D40" s="389"/>
      <c r="E40" s="392"/>
      <c r="F40" s="80" t="s">
        <v>57</v>
      </c>
      <c r="G40" s="250">
        <f>'(別紙1) 事業活動に伴う原油換算エネルギー使用量算定表'!H27</f>
        <v>0</v>
      </c>
      <c r="H40" s="78" t="str">
        <f>'(別紙1) 事業活動に伴う原油換算エネルギー使用量算定表'!G27</f>
        <v>t</v>
      </c>
      <c r="I40" s="176">
        <f>'(別紙1) 事業活動に伴う原油換算エネルギー使用量算定表'!J27</f>
        <v>28.3</v>
      </c>
      <c r="J40" s="250">
        <f t="shared" si="0"/>
        <v>0</v>
      </c>
      <c r="K40" s="261"/>
      <c r="L40" s="78" t="str">
        <f t="shared" si="4"/>
        <v>t</v>
      </c>
      <c r="M40" s="280">
        <f t="shared" si="1"/>
        <v>0</v>
      </c>
      <c r="N40" s="281">
        <f t="shared" si="5"/>
        <v>0</v>
      </c>
      <c r="O40" s="79">
        <f>'(参考１)単位あたりの発熱量・排出係数'!J23</f>
        <v>2.5100000000000001E-2</v>
      </c>
      <c r="P40" s="302" t="str">
        <f t="shared" si="3"/>
        <v/>
      </c>
    </row>
    <row r="41" spans="1:16" ht="16.5" customHeight="1">
      <c r="A41" s="49"/>
      <c r="B41" s="386"/>
      <c r="C41" s="389"/>
      <c r="D41" s="389"/>
      <c r="E41" s="390" t="s">
        <v>61</v>
      </c>
      <c r="F41" s="80" t="s">
        <v>62</v>
      </c>
      <c r="G41" s="250">
        <f>'(別紙1) 事業活動に伴う原油換算エネルギー使用量算定表'!H28</f>
        <v>0</v>
      </c>
      <c r="H41" s="78" t="str">
        <f>'(別紙1) 事業活動に伴う原油換算エネルギー使用量算定表'!G28</f>
        <v>t</v>
      </c>
      <c r="I41" s="176">
        <f>'(別紙1) 事業活動に伴う原油換算エネルギー使用量算定表'!J28</f>
        <v>26.1</v>
      </c>
      <c r="J41" s="250">
        <f t="shared" si="0"/>
        <v>0</v>
      </c>
      <c r="K41" s="261"/>
      <c r="L41" s="78" t="str">
        <f t="shared" si="4"/>
        <v>t</v>
      </c>
      <c r="M41" s="280">
        <f t="shared" si="1"/>
        <v>0</v>
      </c>
      <c r="N41" s="281">
        <f t="shared" si="5"/>
        <v>0</v>
      </c>
      <c r="O41" s="79">
        <f>'(参考１)単位あたりの発熱量・排出係数'!J24</f>
        <v>2.4299999999999999E-2</v>
      </c>
      <c r="P41" s="302" t="str">
        <f t="shared" si="3"/>
        <v/>
      </c>
    </row>
    <row r="42" spans="1:16" ht="16.5" customHeight="1">
      <c r="A42" s="49"/>
      <c r="B42" s="386"/>
      <c r="C42" s="389"/>
      <c r="D42" s="389"/>
      <c r="E42" s="392"/>
      <c r="F42" s="80" t="s">
        <v>54</v>
      </c>
      <c r="G42" s="250">
        <f>'(別紙1) 事業活動に伴う原油換算エネルギー使用量算定表'!H29</f>
        <v>0</v>
      </c>
      <c r="H42" s="78" t="str">
        <f>'(別紙1) 事業活動に伴う原油換算エネルギー使用量算定表'!G29</f>
        <v>t</v>
      </c>
      <c r="I42" s="176">
        <f>'(別紙1) 事業活動に伴う原油換算エネルギー使用量算定表'!J29</f>
        <v>24.2</v>
      </c>
      <c r="J42" s="250">
        <f t="shared" si="0"/>
        <v>0</v>
      </c>
      <c r="K42" s="261"/>
      <c r="L42" s="78" t="str">
        <f t="shared" si="4"/>
        <v>t</v>
      </c>
      <c r="M42" s="280">
        <f t="shared" si="1"/>
        <v>0</v>
      </c>
      <c r="N42" s="281">
        <f t="shared" si="5"/>
        <v>0</v>
      </c>
      <c r="O42" s="79">
        <f>'(参考１)単位あたりの発熱量・排出係数'!J25</f>
        <v>2.4199999999999999E-2</v>
      </c>
      <c r="P42" s="302" t="str">
        <f t="shared" si="3"/>
        <v/>
      </c>
    </row>
    <row r="43" spans="1:16" ht="16.5" customHeight="1">
      <c r="A43" s="49"/>
      <c r="B43" s="386"/>
      <c r="C43" s="389"/>
      <c r="D43" s="389"/>
      <c r="E43" s="393" t="s">
        <v>112</v>
      </c>
      <c r="F43" s="394"/>
      <c r="G43" s="250">
        <f>'(別紙1) 事業活動に伴う原油換算エネルギー使用量算定表'!H30</f>
        <v>0</v>
      </c>
      <c r="H43" s="78" t="str">
        <f>'(別紙1) 事業活動に伴う原油換算エネルギー使用量算定表'!G30</f>
        <v>t</v>
      </c>
      <c r="I43" s="176">
        <f>'(別紙1) 事業活動に伴う原油換算エネルギー使用量算定表'!J30</f>
        <v>27.8</v>
      </c>
      <c r="J43" s="250">
        <f t="shared" si="0"/>
        <v>0</v>
      </c>
      <c r="K43" s="261"/>
      <c r="L43" s="78" t="str">
        <f t="shared" si="4"/>
        <v>t</v>
      </c>
      <c r="M43" s="280">
        <f t="shared" si="1"/>
        <v>0</v>
      </c>
      <c r="N43" s="281">
        <f t="shared" ref="N43:N48" si="6">J43-M43</f>
        <v>0</v>
      </c>
      <c r="O43" s="79">
        <f>'(参考１)単位あたりの発熱量・排出係数'!J26</f>
        <v>2.5899999999999999E-2</v>
      </c>
      <c r="P43" s="302" t="str">
        <f t="shared" si="3"/>
        <v/>
      </c>
    </row>
    <row r="44" spans="1:16" ht="16.5" customHeight="1">
      <c r="A44" s="49"/>
      <c r="B44" s="386"/>
      <c r="C44" s="389" t="s">
        <v>14</v>
      </c>
      <c r="D44" s="389"/>
      <c r="E44" s="389"/>
      <c r="F44" s="389"/>
      <c r="G44" s="250">
        <f>'(別紙1) 事業活動に伴う原油換算エネルギー使用量算定表'!H31</f>
        <v>0</v>
      </c>
      <c r="H44" s="78" t="str">
        <f>'(別紙1) 事業活動に伴う原油換算エネルギー使用量算定表'!G31</f>
        <v>t</v>
      </c>
      <c r="I44" s="176">
        <f>'(別紙1) 事業活動に伴う原油換算エネルギー使用量算定表'!J31</f>
        <v>29</v>
      </c>
      <c r="J44" s="250">
        <f t="shared" si="0"/>
        <v>0</v>
      </c>
      <c r="K44" s="261"/>
      <c r="L44" s="78" t="str">
        <f t="shared" si="4"/>
        <v>t</v>
      </c>
      <c r="M44" s="280">
        <f t="shared" si="1"/>
        <v>0</v>
      </c>
      <c r="N44" s="281">
        <f t="shared" si="6"/>
        <v>0</v>
      </c>
      <c r="O44" s="79">
        <f>'(参考１)単位あたりの発熱量・排出係数'!J27</f>
        <v>2.9899999999999999E-2</v>
      </c>
      <c r="P44" s="302" t="str">
        <f t="shared" si="3"/>
        <v/>
      </c>
    </row>
    <row r="45" spans="1:16" ht="16.5" customHeight="1">
      <c r="A45" s="49"/>
      <c r="B45" s="386"/>
      <c r="C45" s="389" t="s">
        <v>63</v>
      </c>
      <c r="D45" s="389"/>
      <c r="E45" s="389"/>
      <c r="F45" s="389"/>
      <c r="G45" s="250">
        <f>'(別紙1) 事業活動に伴う原油換算エネルギー使用量算定表'!H32</f>
        <v>0</v>
      </c>
      <c r="H45" s="78" t="str">
        <f>'(別紙1) 事業活動に伴う原油換算エネルギー使用量算定表'!G32</f>
        <v>t</v>
      </c>
      <c r="I45" s="176">
        <f>'(別紙1) 事業活動に伴う原油換算エネルギー使用量算定表'!J32</f>
        <v>37.299999999999997</v>
      </c>
      <c r="J45" s="250">
        <f t="shared" si="0"/>
        <v>0</v>
      </c>
      <c r="K45" s="261"/>
      <c r="L45" s="78" t="str">
        <f t="shared" si="4"/>
        <v>t</v>
      </c>
      <c r="M45" s="280">
        <f t="shared" si="1"/>
        <v>0</v>
      </c>
      <c r="N45" s="281">
        <f t="shared" si="6"/>
        <v>0</v>
      </c>
      <c r="O45" s="79">
        <f>'(参考１)単位あたりの発熱量・排出係数'!J28</f>
        <v>2.0899999999999998E-2</v>
      </c>
      <c r="P45" s="302" t="str">
        <f t="shared" si="3"/>
        <v/>
      </c>
    </row>
    <row r="46" spans="1:16" ht="16.5" customHeight="1">
      <c r="A46" s="49"/>
      <c r="B46" s="386"/>
      <c r="C46" s="389" t="s">
        <v>60</v>
      </c>
      <c r="D46" s="389"/>
      <c r="E46" s="389"/>
      <c r="F46" s="389"/>
      <c r="G46" s="250">
        <f>'(別紙1) 事業活動に伴う原油換算エネルギー使用量算定表'!H33</f>
        <v>0</v>
      </c>
      <c r="H46" s="78" t="str">
        <f>'(別紙1) 事業活動に伴う原油換算エネルギー使用量算定表'!G33</f>
        <v>千㎥</v>
      </c>
      <c r="I46" s="176">
        <f>'(別紙1) 事業活動に伴う原油換算エネルギー使用量算定表'!J33</f>
        <v>18.399999999999999</v>
      </c>
      <c r="J46" s="250">
        <f t="shared" si="0"/>
        <v>0</v>
      </c>
      <c r="K46" s="261"/>
      <c r="L46" s="78" t="str">
        <f t="shared" si="4"/>
        <v>千㎥</v>
      </c>
      <c r="M46" s="280">
        <f t="shared" si="1"/>
        <v>0</v>
      </c>
      <c r="N46" s="281">
        <f t="shared" si="6"/>
        <v>0</v>
      </c>
      <c r="O46" s="79">
        <f>'(参考１)単位あたりの発熱量・排出係数'!J29</f>
        <v>1.09E-2</v>
      </c>
      <c r="P46" s="302" t="str">
        <f t="shared" si="3"/>
        <v/>
      </c>
    </row>
    <row r="47" spans="1:16" ht="16.5" customHeight="1">
      <c r="A47" s="49"/>
      <c r="B47" s="386"/>
      <c r="C47" s="389" t="s">
        <v>64</v>
      </c>
      <c r="D47" s="389"/>
      <c r="E47" s="389"/>
      <c r="F47" s="389"/>
      <c r="G47" s="250">
        <f>'(別紙1) 事業活動に伴う原油換算エネルギー使用量算定表'!H34</f>
        <v>0</v>
      </c>
      <c r="H47" s="78" t="str">
        <f>'(別紙1) 事業活動に伴う原油換算エネルギー使用量算定表'!G34</f>
        <v>千㎥</v>
      </c>
      <c r="I47" s="177">
        <f>'(別紙1) 事業活動に伴う原油換算エネルギー使用量算定表'!J34</f>
        <v>3.23</v>
      </c>
      <c r="J47" s="250">
        <f t="shared" si="0"/>
        <v>0</v>
      </c>
      <c r="K47" s="261"/>
      <c r="L47" s="78" t="str">
        <f t="shared" si="4"/>
        <v>千㎥</v>
      </c>
      <c r="M47" s="280">
        <f t="shared" si="1"/>
        <v>0</v>
      </c>
      <c r="N47" s="281">
        <f t="shared" si="6"/>
        <v>0</v>
      </c>
      <c r="O47" s="79">
        <f>'(参考１)単位あたりの発熱量・排出係数'!J30</f>
        <v>2.64E-2</v>
      </c>
      <c r="P47" s="302" t="str">
        <f t="shared" si="3"/>
        <v/>
      </c>
    </row>
    <row r="48" spans="1:16" ht="16.5" customHeight="1">
      <c r="A48" s="49"/>
      <c r="B48" s="386"/>
      <c r="C48" s="389" t="s">
        <v>66</v>
      </c>
      <c r="D48" s="389"/>
      <c r="E48" s="389"/>
      <c r="F48" s="389"/>
      <c r="G48" s="250">
        <f>'(別紙1) 事業活動に伴う原油換算エネルギー使用量算定表'!H35</f>
        <v>0</v>
      </c>
      <c r="H48" s="78" t="str">
        <f>'(別紙1) 事業活動に伴う原油換算エネルギー使用量算定表'!G35</f>
        <v>千㎥</v>
      </c>
      <c r="I48" s="177">
        <f>'(別紙1) 事業活動に伴う原油換算エネルギー使用量算定表'!J35</f>
        <v>3.45</v>
      </c>
      <c r="J48" s="250">
        <f t="shared" si="0"/>
        <v>0</v>
      </c>
      <c r="K48" s="261"/>
      <c r="L48" s="78" t="str">
        <f t="shared" si="4"/>
        <v>千㎥</v>
      </c>
      <c r="M48" s="280">
        <f t="shared" si="1"/>
        <v>0</v>
      </c>
      <c r="N48" s="281">
        <f t="shared" si="6"/>
        <v>0</v>
      </c>
      <c r="O48" s="79">
        <f>'(参考１)単位あたりの発熱量・排出係数'!J31</f>
        <v>2.64E-2</v>
      </c>
      <c r="P48" s="302" t="str">
        <f t="shared" si="3"/>
        <v/>
      </c>
    </row>
    <row r="49" spans="1:16" ht="16.5" customHeight="1">
      <c r="A49" s="49"/>
      <c r="B49" s="386"/>
      <c r="C49" s="389" t="s">
        <v>65</v>
      </c>
      <c r="D49" s="389"/>
      <c r="E49" s="389"/>
      <c r="F49" s="389"/>
      <c r="G49" s="250">
        <f>'(別紙1) 事業活動に伴う原油換算エネルギー使用量算定表'!H36</f>
        <v>0</v>
      </c>
      <c r="H49" s="78" t="str">
        <f>'(別紙1) 事業活動に伴う原油換算エネルギー使用量算定表'!G36</f>
        <v>千㎥</v>
      </c>
      <c r="I49" s="177">
        <f>'(別紙1) 事業活動に伴う原油換算エネルギー使用量算定表'!J36</f>
        <v>7.53</v>
      </c>
      <c r="J49" s="250">
        <f t="shared" si="0"/>
        <v>0</v>
      </c>
      <c r="K49" s="261"/>
      <c r="L49" s="78" t="str">
        <f t="shared" si="4"/>
        <v>千㎥</v>
      </c>
      <c r="M49" s="280">
        <f t="shared" si="1"/>
        <v>0</v>
      </c>
      <c r="N49" s="281">
        <f t="shared" ref="N49:N63" si="7">J49-M49</f>
        <v>0</v>
      </c>
      <c r="O49" s="79">
        <f>'(参考１)単位あたりの発熱量・排出係数'!J32</f>
        <v>4.2000000000000003E-2</v>
      </c>
      <c r="P49" s="302" t="str">
        <f t="shared" si="3"/>
        <v/>
      </c>
    </row>
    <row r="50" spans="1:16" ht="16.5" customHeight="1">
      <c r="A50" s="49"/>
      <c r="B50" s="386"/>
      <c r="C50" s="444" t="s">
        <v>67</v>
      </c>
      <c r="D50" s="445"/>
      <c r="E50" s="402" t="s">
        <v>266</v>
      </c>
      <c r="F50" s="403"/>
      <c r="G50" s="250">
        <f>'(別紙1) 事業活動に伴う原油換算エネルギー使用量算定表'!H37</f>
        <v>0</v>
      </c>
      <c r="H50" s="78" t="str">
        <f>'(別紙1) 事業活動に伴う原油換算エネルギー使用量算定表'!G37</f>
        <v>千㎥</v>
      </c>
      <c r="I50" s="176">
        <f>'(別紙1) 事業活動に伴う原油換算エネルギー使用量算定表'!J37</f>
        <v>46.046550000000003</v>
      </c>
      <c r="J50" s="250">
        <f t="shared" si="0"/>
        <v>0</v>
      </c>
      <c r="K50" s="261"/>
      <c r="L50" s="78" t="str">
        <f t="shared" si="4"/>
        <v>千㎥</v>
      </c>
      <c r="M50" s="280">
        <f t="shared" si="1"/>
        <v>0</v>
      </c>
      <c r="N50" s="281">
        <f t="shared" si="7"/>
        <v>0</v>
      </c>
      <c r="O50" s="206">
        <v>1.4E-2</v>
      </c>
      <c r="P50" s="302" t="str">
        <f t="shared" si="3"/>
        <v/>
      </c>
    </row>
    <row r="51" spans="1:16" ht="16.5" customHeight="1">
      <c r="A51" s="49"/>
      <c r="B51" s="386"/>
      <c r="C51" s="446"/>
      <c r="D51" s="447"/>
      <c r="E51" s="402" t="s">
        <v>267</v>
      </c>
      <c r="F51" s="403"/>
      <c r="G51" s="250">
        <f>'(別紙1) 事業活動に伴う原油換算エネルギー使用量算定表'!H38</f>
        <v>0</v>
      </c>
      <c r="H51" s="78" t="str">
        <f>'(別紙1) 事業活動に伴う原油換算エネルギー使用量算定表'!G38</f>
        <v>千㎥</v>
      </c>
      <c r="I51" s="176">
        <f>'(別紙1) 事業活動に伴う原油換算エネルギー使用量算定表'!J38</f>
        <v>50</v>
      </c>
      <c r="J51" s="250">
        <f t="shared" si="0"/>
        <v>0</v>
      </c>
      <c r="K51" s="261"/>
      <c r="L51" s="78" t="str">
        <f t="shared" si="4"/>
        <v>千㎥</v>
      </c>
      <c r="M51" s="280">
        <f t="shared" ref="M51:M56" si="8">ROUND(K51*I51,1)</f>
        <v>0</v>
      </c>
      <c r="N51" s="281">
        <f t="shared" ref="N51:N56" si="9">J51-M51</f>
        <v>0</v>
      </c>
      <c r="O51" s="79">
        <f>'(参考１)単位あたりの発熱量・排出係数'!J35</f>
        <v>1.4E-2</v>
      </c>
      <c r="P51" s="302" t="str">
        <f t="shared" si="3"/>
        <v/>
      </c>
    </row>
    <row r="52" spans="1:16" ht="16.5" customHeight="1">
      <c r="A52" s="49"/>
      <c r="B52" s="386"/>
      <c r="C52" s="446"/>
      <c r="D52" s="447"/>
      <c r="E52" s="402" t="s">
        <v>268</v>
      </c>
      <c r="F52" s="403"/>
      <c r="G52" s="250">
        <f>'(別紙1) 事業活動に伴う原油換算エネルギー使用量算定表'!H39</f>
        <v>0</v>
      </c>
      <c r="H52" s="78" t="str">
        <f>'(別紙1) 事業活動に伴う原油換算エネルギー使用量算定表'!G39</f>
        <v>千㎥</v>
      </c>
      <c r="I52" s="176">
        <f>'(別紙1) 事業活動に伴う原油換算エネルギー使用量算定表'!J39</f>
        <v>50.232599999999998</v>
      </c>
      <c r="J52" s="250">
        <f t="shared" si="0"/>
        <v>0</v>
      </c>
      <c r="K52" s="261"/>
      <c r="L52" s="78" t="str">
        <f t="shared" si="4"/>
        <v>千㎥</v>
      </c>
      <c r="M52" s="280">
        <f t="shared" si="8"/>
        <v>0</v>
      </c>
      <c r="N52" s="281">
        <f t="shared" si="9"/>
        <v>0</v>
      </c>
      <c r="O52" s="79">
        <f>'(参考１)単位あたりの発熱量・排出係数'!J36</f>
        <v>1.4E-2</v>
      </c>
      <c r="P52" s="302" t="str">
        <f t="shared" si="3"/>
        <v/>
      </c>
    </row>
    <row r="53" spans="1:16" ht="16.5" customHeight="1">
      <c r="A53" s="49"/>
      <c r="B53" s="386"/>
      <c r="C53" s="446"/>
      <c r="D53" s="447"/>
      <c r="E53" s="402" t="s">
        <v>269</v>
      </c>
      <c r="F53" s="403"/>
      <c r="G53" s="250">
        <f>'(別紙1) 事業活動に伴う原油換算エネルギー使用量算定表'!H40</f>
        <v>0</v>
      </c>
      <c r="H53" s="78" t="str">
        <f>'(別紙1) 事業活動に伴う原油換算エネルギー使用量算定表'!G40</f>
        <v>千㎥</v>
      </c>
      <c r="I53" s="176">
        <f>'(別紙1) 事業活動に伴う原油換算エネルギー使用量算定表'!J40</f>
        <v>46</v>
      </c>
      <c r="J53" s="250">
        <f t="shared" si="0"/>
        <v>0</v>
      </c>
      <c r="K53" s="261"/>
      <c r="L53" s="78" t="str">
        <f t="shared" si="4"/>
        <v>千㎥</v>
      </c>
      <c r="M53" s="280">
        <f t="shared" si="8"/>
        <v>0</v>
      </c>
      <c r="N53" s="281">
        <f t="shared" si="9"/>
        <v>0</v>
      </c>
      <c r="O53" s="79">
        <f>'(参考１)単位あたりの発熱量・排出係数'!J37</f>
        <v>1.4E-2</v>
      </c>
      <c r="P53" s="302" t="str">
        <f t="shared" si="3"/>
        <v/>
      </c>
    </row>
    <row r="54" spans="1:16" ht="16.5" customHeight="1">
      <c r="A54" s="49"/>
      <c r="B54" s="386"/>
      <c r="C54" s="446"/>
      <c r="D54" s="447"/>
      <c r="E54" s="402" t="s">
        <v>270</v>
      </c>
      <c r="F54" s="403"/>
      <c r="G54" s="250">
        <f>'(別紙1) 事業活動に伴う原油換算エネルギー使用量算定表'!H41</f>
        <v>0</v>
      </c>
      <c r="H54" s="78" t="str">
        <f>'(別紙1) 事業活動に伴う原油換算エネルギー使用量算定表'!G41</f>
        <v>千㎥</v>
      </c>
      <c r="I54" s="176">
        <f>'(別紙1) 事業活動に伴う原油換算エネルギー使用量算定表'!J41</f>
        <v>46.046550000000003</v>
      </c>
      <c r="J54" s="250">
        <f t="shared" si="0"/>
        <v>0</v>
      </c>
      <c r="K54" s="261"/>
      <c r="L54" s="78" t="str">
        <f t="shared" si="4"/>
        <v>千㎥</v>
      </c>
      <c r="M54" s="280">
        <f t="shared" si="8"/>
        <v>0</v>
      </c>
      <c r="N54" s="281">
        <f t="shared" si="9"/>
        <v>0</v>
      </c>
      <c r="O54" s="79">
        <f>'(参考１)単位あたりの発熱量・排出係数'!J38</f>
        <v>1.4E-2</v>
      </c>
      <c r="P54" s="302" t="str">
        <f t="shared" si="3"/>
        <v/>
      </c>
    </row>
    <row r="55" spans="1:16" ht="16.5" customHeight="1">
      <c r="A55" s="49"/>
      <c r="B55" s="386"/>
      <c r="C55" s="446"/>
      <c r="D55" s="447"/>
      <c r="E55" s="402" t="s">
        <v>271</v>
      </c>
      <c r="F55" s="403"/>
      <c r="G55" s="250">
        <f>'(別紙1) 事業活動に伴う原油換算エネルギー使用量算定表'!H42</f>
        <v>0</v>
      </c>
      <c r="H55" s="78" t="str">
        <f>'(別紙1) 事業活動に伴う原油換算エネルギー使用量算定表'!G42</f>
        <v>千㎥</v>
      </c>
      <c r="I55" s="176">
        <f>'(別紙1) 事業活動に伴う原油換算エネルギー使用量算定表'!J42</f>
        <v>44.8</v>
      </c>
      <c r="J55" s="250">
        <f t="shared" si="0"/>
        <v>0</v>
      </c>
      <c r="K55" s="261"/>
      <c r="L55" s="78" t="str">
        <f t="shared" si="4"/>
        <v>千㎥</v>
      </c>
      <c r="M55" s="280">
        <f t="shared" si="8"/>
        <v>0</v>
      </c>
      <c r="N55" s="281">
        <f t="shared" si="9"/>
        <v>0</v>
      </c>
      <c r="O55" s="79">
        <v>1.4E-2</v>
      </c>
      <c r="P55" s="302" t="str">
        <f t="shared" si="3"/>
        <v/>
      </c>
    </row>
    <row r="56" spans="1:16" ht="16.5" customHeight="1">
      <c r="A56" s="49"/>
      <c r="B56" s="386"/>
      <c r="C56" s="448"/>
      <c r="D56" s="449"/>
      <c r="E56" s="402" t="s">
        <v>272</v>
      </c>
      <c r="F56" s="403"/>
      <c r="G56" s="250">
        <f>'(別紙1) 事業活動に伴う原油換算エネルギー使用量算定表'!H43</f>
        <v>0</v>
      </c>
      <c r="H56" s="81" t="str">
        <f>'(別紙1) 事業活動に伴う原油換算エネルギー使用量算定表'!G43</f>
        <v>千㎥</v>
      </c>
      <c r="I56" s="176">
        <f>'(別紙1) 事業活動に伴う原油換算エネルギー使用量算定表'!J43</f>
        <v>0</v>
      </c>
      <c r="J56" s="250">
        <f t="shared" si="0"/>
        <v>0</v>
      </c>
      <c r="K56" s="261"/>
      <c r="L56" s="81" t="str">
        <f t="shared" si="4"/>
        <v>千㎥</v>
      </c>
      <c r="M56" s="280">
        <f t="shared" si="8"/>
        <v>0</v>
      </c>
      <c r="N56" s="281">
        <f t="shared" si="9"/>
        <v>0</v>
      </c>
      <c r="O56" s="206"/>
      <c r="P56" s="302" t="str">
        <f t="shared" si="3"/>
        <v/>
      </c>
    </row>
    <row r="57" spans="1:16" ht="16.5" customHeight="1" thickBot="1">
      <c r="A57" s="49"/>
      <c r="B57" s="387"/>
      <c r="C57" s="450" t="s">
        <v>113</v>
      </c>
      <c r="D57" s="451"/>
      <c r="E57" s="404">
        <f>'(別紙1) 事業活動に伴う原油換算エネルギー使用量算定表'!E44</f>
        <v>0</v>
      </c>
      <c r="F57" s="404"/>
      <c r="G57" s="251">
        <f>'(別紙1) 事業活動に伴う原油換算エネルギー使用量算定表'!H44</f>
        <v>0</v>
      </c>
      <c r="H57" s="82">
        <f>'(別紙1) 事業活動に伴う原油換算エネルギー使用量算定表'!G44</f>
        <v>0</v>
      </c>
      <c r="I57" s="205">
        <f>'(別紙1) 事業活動に伴う原油換算エネルギー使用量算定表'!J44</f>
        <v>0</v>
      </c>
      <c r="J57" s="262">
        <f t="shared" ref="J57:J63" si="10">ROUND(G57*I57,1)</f>
        <v>0</v>
      </c>
      <c r="K57" s="263"/>
      <c r="L57" s="83">
        <f t="shared" si="4"/>
        <v>0</v>
      </c>
      <c r="M57" s="282">
        <f t="shared" ref="M57:M63" si="11">ROUND(K57*I57,1)</f>
        <v>0</v>
      </c>
      <c r="N57" s="283">
        <f t="shared" si="7"/>
        <v>0</v>
      </c>
      <c r="O57" s="207"/>
      <c r="P57" s="303" t="str">
        <f t="shared" ref="P57:P63" si="12">IF(N57=0,"",(N57*O57*44/12))</f>
        <v/>
      </c>
    </row>
    <row r="58" spans="1:16" ht="16.5" customHeight="1" thickTop="1">
      <c r="A58" s="49"/>
      <c r="B58" s="440" t="s">
        <v>68</v>
      </c>
      <c r="C58" s="407" t="str">
        <f>'(別紙1) 事業活動に伴う原油換算エネルギー使用量算定表'!C52</f>
        <v>RDF</v>
      </c>
      <c r="D58" s="408"/>
      <c r="E58" s="408"/>
      <c r="F58" s="409"/>
      <c r="G58" s="252">
        <f>'(別紙1) 事業活動に伴う原油換算エネルギー使用量算定表'!H52</f>
        <v>0</v>
      </c>
      <c r="H58" s="84" t="str">
        <f>'(別紙1) 事業活動に伴う原油換算エネルギー使用量算定表'!G52</f>
        <v>t</v>
      </c>
      <c r="I58" s="180">
        <v>18</v>
      </c>
      <c r="J58" s="264">
        <f t="shared" si="10"/>
        <v>0</v>
      </c>
      <c r="K58" s="260"/>
      <c r="L58" s="76" t="str">
        <f t="shared" si="4"/>
        <v>t</v>
      </c>
      <c r="M58" s="284">
        <f t="shared" si="11"/>
        <v>0</v>
      </c>
      <c r="N58" s="279">
        <f t="shared" si="7"/>
        <v>0</v>
      </c>
      <c r="O58" s="312">
        <v>1.6199999999999999E-2</v>
      </c>
      <c r="P58" s="301" t="str">
        <f t="shared" si="12"/>
        <v/>
      </c>
    </row>
    <row r="59" spans="1:16" ht="16.5" customHeight="1">
      <c r="A59" s="49"/>
      <c r="B59" s="441"/>
      <c r="C59" s="410" t="str">
        <f>'(別紙1) 事業活動に伴う原油換算エネルギー使用量算定表'!C53</f>
        <v>RPF</v>
      </c>
      <c r="D59" s="411"/>
      <c r="E59" s="411"/>
      <c r="F59" s="412"/>
      <c r="G59" s="253">
        <f>'(別紙1) 事業活動に伴う原油換算エネルギー使用量算定表'!H53</f>
        <v>0</v>
      </c>
      <c r="H59" s="35" t="str">
        <f>'(別紙1) 事業活動に伴う原油換算エネルギー使用量算定表'!G53</f>
        <v>t</v>
      </c>
      <c r="I59" s="181">
        <v>26.9</v>
      </c>
      <c r="J59" s="265">
        <f t="shared" si="10"/>
        <v>0</v>
      </c>
      <c r="K59" s="260"/>
      <c r="L59" s="78" t="str">
        <f t="shared" si="4"/>
        <v>t</v>
      </c>
      <c r="M59" s="285">
        <f t="shared" si="11"/>
        <v>0</v>
      </c>
      <c r="N59" s="281">
        <f t="shared" si="7"/>
        <v>0</v>
      </c>
      <c r="O59" s="172">
        <v>1.66E-2</v>
      </c>
      <c r="P59" s="302" t="str">
        <f t="shared" si="12"/>
        <v/>
      </c>
    </row>
    <row r="60" spans="1:16" ht="16.5" customHeight="1">
      <c r="A60" s="49"/>
      <c r="B60" s="441"/>
      <c r="C60" s="413" t="str">
        <f>'(別紙1) 事業活動に伴う原油換算エネルギー使用量算定表'!C54</f>
        <v>廃タイヤ</v>
      </c>
      <c r="D60" s="414"/>
      <c r="E60" s="414"/>
      <c r="F60" s="415"/>
      <c r="G60" s="253">
        <f>'(別紙1) 事業活動に伴う原油換算エネルギー使用量算定表'!H54</f>
        <v>0</v>
      </c>
      <c r="H60" s="35" t="str">
        <f>'(別紙1) 事業活動に伴う原油換算エネルギー使用量算定表'!G54</f>
        <v>t</v>
      </c>
      <c r="I60" s="181">
        <v>33.200000000000003</v>
      </c>
      <c r="J60" s="265">
        <f t="shared" si="10"/>
        <v>0</v>
      </c>
      <c r="K60" s="260"/>
      <c r="L60" s="78" t="str">
        <f t="shared" si="4"/>
        <v>t</v>
      </c>
      <c r="M60" s="285">
        <f t="shared" si="11"/>
        <v>0</v>
      </c>
      <c r="N60" s="281">
        <f t="shared" si="7"/>
        <v>0</v>
      </c>
      <c r="O60" s="172">
        <v>1.35E-2</v>
      </c>
      <c r="P60" s="302" t="str">
        <f t="shared" si="12"/>
        <v/>
      </c>
    </row>
    <row r="61" spans="1:16" ht="16.5" customHeight="1">
      <c r="A61" s="49"/>
      <c r="B61" s="441"/>
      <c r="C61" s="432" t="str">
        <f>'(別紙1) 事業活動に伴う原油換算エネルギー使用量算定表'!C55</f>
        <v>廃プラスチック(一般廃棄物)</v>
      </c>
      <c r="D61" s="433"/>
      <c r="E61" s="433"/>
      <c r="F61" s="434"/>
      <c r="G61" s="253">
        <f>'(別紙1) 事業活動に伴う原油換算エネルギー使用量算定表'!H55</f>
        <v>0</v>
      </c>
      <c r="H61" s="35" t="str">
        <f>'(別紙1) 事業活動に伴う原油換算エネルギー使用量算定表'!G55</f>
        <v>t</v>
      </c>
      <c r="I61" s="181">
        <v>29.3</v>
      </c>
      <c r="J61" s="265">
        <f t="shared" si="10"/>
        <v>0</v>
      </c>
      <c r="K61" s="260"/>
      <c r="L61" s="78" t="str">
        <f t="shared" si="4"/>
        <v>t</v>
      </c>
      <c r="M61" s="285">
        <f t="shared" si="11"/>
        <v>0</v>
      </c>
      <c r="N61" s="281">
        <f t="shared" si="7"/>
        <v>0</v>
      </c>
      <c r="O61" s="313">
        <v>2.5700000000000001E-2</v>
      </c>
      <c r="P61" s="302" t="str">
        <f t="shared" si="12"/>
        <v/>
      </c>
    </row>
    <row r="62" spans="1:16" ht="16.5" customHeight="1">
      <c r="A62" s="49"/>
      <c r="B62" s="441"/>
      <c r="C62" s="432" t="str">
        <f>'(別紙1) 事業活動に伴う原油換算エネルギー使用量算定表'!C56</f>
        <v>廃プラスチック(産業廃棄物)</v>
      </c>
      <c r="D62" s="433"/>
      <c r="E62" s="433"/>
      <c r="F62" s="434"/>
      <c r="G62" s="253">
        <f>'(別紙1) 事業活動に伴う原油換算エネルギー使用量算定表'!H56</f>
        <v>0</v>
      </c>
      <c r="H62" s="35" t="str">
        <f>'(別紙1) 事業活動に伴う原油換算エネルギー使用量算定表'!G56</f>
        <v>t</v>
      </c>
      <c r="I62" s="181">
        <v>29.3</v>
      </c>
      <c r="J62" s="265">
        <f t="shared" si="10"/>
        <v>0</v>
      </c>
      <c r="K62" s="260"/>
      <c r="L62" s="78" t="str">
        <f t="shared" si="4"/>
        <v>t</v>
      </c>
      <c r="M62" s="285">
        <f t="shared" si="11"/>
        <v>0</v>
      </c>
      <c r="N62" s="281">
        <f t="shared" si="7"/>
        <v>0</v>
      </c>
      <c r="O62" s="172">
        <v>2.3900000000000001E-2</v>
      </c>
      <c r="P62" s="302" t="str">
        <f t="shared" si="12"/>
        <v/>
      </c>
    </row>
    <row r="63" spans="1:16" ht="16.5" customHeight="1">
      <c r="A63" s="49"/>
      <c r="B63" s="442"/>
      <c r="C63" s="435" t="str">
        <f>'(別紙1) 事業活動に伴う原油換算エネルギー使用量算定表'!C57</f>
        <v>廃油</v>
      </c>
      <c r="D63" s="436"/>
      <c r="E63" s="436"/>
      <c r="F63" s="437"/>
      <c r="G63" s="254">
        <f>'(別紙1) 事業活動に伴う原油換算エネルギー使用量算定表'!H57</f>
        <v>0</v>
      </c>
      <c r="H63" s="35" t="str">
        <f>'(別紙1) 事業活動に伴う原油換算エネルギー使用量算定表'!G57</f>
        <v>kL</v>
      </c>
      <c r="I63" s="181">
        <v>40.200000000000003</v>
      </c>
      <c r="J63" s="266">
        <f t="shared" si="10"/>
        <v>0</v>
      </c>
      <c r="K63" s="267"/>
      <c r="L63" s="85" t="str">
        <f t="shared" si="4"/>
        <v>kL</v>
      </c>
      <c r="M63" s="286">
        <f t="shared" si="11"/>
        <v>0</v>
      </c>
      <c r="N63" s="287">
        <f t="shared" si="7"/>
        <v>0</v>
      </c>
      <c r="O63" s="172">
        <v>1.7899999999999999E-2</v>
      </c>
      <c r="P63" s="304" t="str">
        <f t="shared" si="12"/>
        <v/>
      </c>
    </row>
    <row r="64" spans="1:16" ht="16.5" customHeight="1" thickBot="1">
      <c r="A64" s="49"/>
      <c r="B64" s="242"/>
      <c r="C64" s="243" t="s">
        <v>114</v>
      </c>
      <c r="D64" s="86"/>
      <c r="E64" s="86"/>
      <c r="F64" s="86"/>
      <c r="G64" s="255"/>
      <c r="H64" s="182"/>
      <c r="I64" s="178"/>
      <c r="J64" s="255"/>
      <c r="K64" s="268"/>
      <c r="L64" s="182"/>
      <c r="M64" s="288"/>
      <c r="N64" s="288"/>
      <c r="O64" s="104"/>
      <c r="P64" s="305">
        <f>SUM(P23:P63)</f>
        <v>0</v>
      </c>
    </row>
    <row r="65" spans="1:22" ht="16.5" customHeight="1" thickTop="1">
      <c r="A65" s="49"/>
      <c r="B65" s="443" t="s">
        <v>361</v>
      </c>
      <c r="C65" s="438" t="s">
        <v>82</v>
      </c>
      <c r="D65" s="438"/>
      <c r="E65" s="438"/>
      <c r="F65" s="438"/>
      <c r="G65" s="256">
        <f>'(別紙1) 事業活動に伴う原油換算エネルギー使用量算定表'!H64</f>
        <v>0</v>
      </c>
      <c r="H65" s="87" t="str">
        <f>'(別紙1) 事業活動に伴う原油換算エネルギー使用量算定表'!G64</f>
        <v>GＪ</v>
      </c>
      <c r="I65" s="173"/>
      <c r="J65" s="269"/>
      <c r="K65" s="270"/>
      <c r="L65" s="87" t="str">
        <f>H65</f>
        <v>GＪ</v>
      </c>
      <c r="M65" s="289"/>
      <c r="N65" s="290">
        <f>+G65-K65</f>
        <v>0</v>
      </c>
      <c r="O65" s="315">
        <v>6.5000000000000002E-2</v>
      </c>
      <c r="P65" s="306">
        <f>N65*O65</f>
        <v>0</v>
      </c>
    </row>
    <row r="66" spans="1:22" ht="16.5" customHeight="1">
      <c r="A66" s="49"/>
      <c r="B66" s="441"/>
      <c r="C66" s="439" t="s">
        <v>84</v>
      </c>
      <c r="D66" s="439"/>
      <c r="E66" s="439"/>
      <c r="F66" s="439"/>
      <c r="G66" s="250">
        <f>'(別紙1) 事業活動に伴う原油換算エネルギー使用量算定表'!H65</f>
        <v>0</v>
      </c>
      <c r="H66" s="76" t="str">
        <f>'(別紙1) 事業活動に伴う原油換算エネルギー使用量算定表'!G65</f>
        <v>GＪ</v>
      </c>
      <c r="I66" s="174"/>
      <c r="J66" s="271"/>
      <c r="K66" s="261"/>
      <c r="L66" s="76" t="str">
        <f>H66</f>
        <v>GＪ</v>
      </c>
      <c r="M66" s="291"/>
      <c r="N66" s="281">
        <f>+G66-K66</f>
        <v>0</v>
      </c>
      <c r="O66" s="88">
        <v>5.2999999999999999E-2</v>
      </c>
      <c r="P66" s="307">
        <f>N66*O66</f>
        <v>0</v>
      </c>
    </row>
    <row r="67" spans="1:22" ht="16.5" customHeight="1">
      <c r="A67" s="49"/>
      <c r="B67" s="441"/>
      <c r="C67" s="439" t="s">
        <v>85</v>
      </c>
      <c r="D67" s="439"/>
      <c r="E67" s="439"/>
      <c r="F67" s="439"/>
      <c r="G67" s="250">
        <f>'(別紙1) 事業活動に伴う原油換算エネルギー使用量算定表'!H66</f>
        <v>0</v>
      </c>
      <c r="H67" s="76" t="str">
        <f>'(別紙1) 事業活動に伴う原油換算エネルギー使用量算定表'!G66</f>
        <v>GＪ</v>
      </c>
      <c r="I67" s="174"/>
      <c r="J67" s="271"/>
      <c r="K67" s="261"/>
      <c r="L67" s="76" t="str">
        <f>H67</f>
        <v>GＪ</v>
      </c>
      <c r="M67" s="291"/>
      <c r="N67" s="281">
        <f>+G67-K67</f>
        <v>0</v>
      </c>
      <c r="O67" s="88">
        <v>5.2999999999999999E-2</v>
      </c>
      <c r="P67" s="307">
        <f>N67*O67</f>
        <v>0</v>
      </c>
    </row>
    <row r="68" spans="1:22" ht="16.5" customHeight="1">
      <c r="A68" s="49"/>
      <c r="B68" s="442"/>
      <c r="C68" s="405" t="s">
        <v>86</v>
      </c>
      <c r="D68" s="405"/>
      <c r="E68" s="405"/>
      <c r="F68" s="405"/>
      <c r="G68" s="257">
        <f>'(別紙1) 事業活動に伴う原油換算エネルギー使用量算定表'!H67</f>
        <v>0</v>
      </c>
      <c r="H68" s="85" t="str">
        <f>'(別紙1) 事業活動に伴う原油換算エネルギー使用量算定表'!G67</f>
        <v>GＪ</v>
      </c>
      <c r="I68" s="174"/>
      <c r="J68" s="259"/>
      <c r="K68" s="272"/>
      <c r="L68" s="85" t="str">
        <f>H68</f>
        <v>GＪ</v>
      </c>
      <c r="M68" s="292"/>
      <c r="N68" s="287">
        <f>+G68-K68</f>
        <v>0</v>
      </c>
      <c r="O68" s="88">
        <v>5.2999999999999999E-2</v>
      </c>
      <c r="P68" s="308">
        <f>N68*O68</f>
        <v>0</v>
      </c>
    </row>
    <row r="69" spans="1:22" ht="16.5" customHeight="1" thickBot="1">
      <c r="A69" s="49"/>
      <c r="B69" s="242"/>
      <c r="C69" s="244" t="s">
        <v>51</v>
      </c>
      <c r="D69" s="89"/>
      <c r="E69" s="89"/>
      <c r="F69" s="89"/>
      <c r="G69" s="258"/>
      <c r="H69" s="183"/>
      <c r="I69" s="179"/>
      <c r="J69" s="258"/>
      <c r="K69" s="273"/>
      <c r="L69" s="183"/>
      <c r="M69" s="293"/>
      <c r="N69" s="294"/>
      <c r="O69" s="171"/>
      <c r="P69" s="309">
        <f>SUM(P65:P68)</f>
        <v>0</v>
      </c>
    </row>
    <row r="70" spans="1:22" ht="16.5" customHeight="1" thickTop="1">
      <c r="A70" s="49"/>
      <c r="B70" s="417" t="s">
        <v>115</v>
      </c>
      <c r="C70" s="422" t="s">
        <v>310</v>
      </c>
      <c r="D70" s="422"/>
      <c r="E70" s="422"/>
      <c r="F70" s="90" t="s">
        <v>277</v>
      </c>
      <c r="G70" s="256">
        <f>'(別紙1) 事業活動に伴う原油換算エネルギー使用量算定表'!H73</f>
        <v>0</v>
      </c>
      <c r="H70" s="87" t="str">
        <f>'(別紙1) 事業活動に伴う原油換算エネルギー使用量算定表'!G73</f>
        <v>千kWh</v>
      </c>
      <c r="I70" s="173"/>
      <c r="J70" s="269"/>
      <c r="K70" s="274"/>
      <c r="L70" s="87" t="str">
        <f t="shared" ref="L70:L75" si="13">H70</f>
        <v>千kWh</v>
      </c>
      <c r="M70" s="289"/>
      <c r="N70" s="295">
        <f>+G70-K70</f>
        <v>0</v>
      </c>
      <c r="O70" s="314">
        <v>0.48599999999999999</v>
      </c>
      <c r="P70" s="310">
        <f t="shared" ref="P70:P75" si="14">N70*O70</f>
        <v>0</v>
      </c>
      <c r="Q70" s="6"/>
      <c r="R70" s="7"/>
      <c r="S70" s="7"/>
      <c r="T70" s="7"/>
      <c r="U70" s="7"/>
      <c r="V70" s="7"/>
    </row>
    <row r="71" spans="1:22" ht="16.5" customHeight="1">
      <c r="A71" s="49"/>
      <c r="B71" s="418"/>
      <c r="C71" s="426" t="s">
        <v>311</v>
      </c>
      <c r="D71" s="426"/>
      <c r="E71" s="426"/>
      <c r="F71" s="91" t="s">
        <v>92</v>
      </c>
      <c r="G71" s="249">
        <f>'(別紙1) 事業活動に伴う原油換算エネルギー使用量算定表'!H74</f>
        <v>0</v>
      </c>
      <c r="H71" s="76" t="str">
        <f>$H$70</f>
        <v>千kWh</v>
      </c>
      <c r="I71" s="174"/>
      <c r="J71" s="275"/>
      <c r="K71" s="276"/>
      <c r="L71" s="76" t="str">
        <f t="shared" si="13"/>
        <v>千kWh</v>
      </c>
      <c r="M71" s="296"/>
      <c r="N71" s="297">
        <f>+G71-K71</f>
        <v>0</v>
      </c>
      <c r="O71" s="201"/>
      <c r="P71" s="311">
        <f t="shared" si="14"/>
        <v>0</v>
      </c>
      <c r="Q71" s="6"/>
      <c r="R71" s="7"/>
      <c r="S71" s="7"/>
      <c r="T71" s="7"/>
      <c r="U71" s="7"/>
      <c r="V71" s="7"/>
    </row>
    <row r="72" spans="1:22" ht="16.5" customHeight="1">
      <c r="A72" s="49"/>
      <c r="B72" s="419"/>
      <c r="C72" s="426" t="s">
        <v>312</v>
      </c>
      <c r="D72" s="426"/>
      <c r="E72" s="426"/>
      <c r="F72" s="92" t="s">
        <v>92</v>
      </c>
      <c r="G72" s="249">
        <f>'(別紙1) 事業活動に伴う原油換算エネルギー使用量算定表'!H75</f>
        <v>0</v>
      </c>
      <c r="H72" s="76" t="str">
        <f>$H$70</f>
        <v>千kWh</v>
      </c>
      <c r="I72" s="174"/>
      <c r="J72" s="271"/>
      <c r="K72" s="277"/>
      <c r="L72" s="76" t="str">
        <f t="shared" si="13"/>
        <v>千kWh</v>
      </c>
      <c r="M72" s="291"/>
      <c r="N72" s="297">
        <f>+G72-K72</f>
        <v>0</v>
      </c>
      <c r="O72" s="201"/>
      <c r="P72" s="307">
        <f t="shared" si="14"/>
        <v>0</v>
      </c>
      <c r="Q72" s="6"/>
      <c r="R72" s="7"/>
      <c r="S72" s="7"/>
      <c r="T72" s="7"/>
      <c r="U72" s="7"/>
      <c r="V72" s="7"/>
    </row>
    <row r="73" spans="1:22" ht="16.5" customHeight="1">
      <c r="A73" s="49"/>
      <c r="B73" s="419"/>
      <c r="C73" s="426" t="s">
        <v>312</v>
      </c>
      <c r="D73" s="426"/>
      <c r="E73" s="426"/>
      <c r="F73" s="92" t="s">
        <v>92</v>
      </c>
      <c r="G73" s="249">
        <f>'(別紙1) 事業活動に伴う原油換算エネルギー使用量算定表'!H76</f>
        <v>0</v>
      </c>
      <c r="H73" s="76" t="str">
        <f>$H$70</f>
        <v>千kWh</v>
      </c>
      <c r="I73" s="174"/>
      <c r="J73" s="271"/>
      <c r="K73" s="277"/>
      <c r="L73" s="76" t="str">
        <f t="shared" si="13"/>
        <v>千kWh</v>
      </c>
      <c r="M73" s="291"/>
      <c r="N73" s="297">
        <f>+G73-K73</f>
        <v>0</v>
      </c>
      <c r="O73" s="201"/>
      <c r="P73" s="307">
        <f t="shared" si="14"/>
        <v>0</v>
      </c>
      <c r="Q73" s="6"/>
      <c r="R73" s="7"/>
      <c r="S73" s="7"/>
      <c r="T73" s="7"/>
      <c r="U73" s="7"/>
      <c r="V73" s="7"/>
    </row>
    <row r="74" spans="1:22" ht="16.5" customHeight="1">
      <c r="A74" s="49"/>
      <c r="B74" s="419"/>
      <c r="C74" s="421" t="s">
        <v>117</v>
      </c>
      <c r="D74" s="421"/>
      <c r="E74" s="421"/>
      <c r="F74" s="92" t="s">
        <v>118</v>
      </c>
      <c r="G74" s="250">
        <f>'(別紙1) 事業活動に伴う原油換算エネルギー使用量算定表'!H77</f>
        <v>0</v>
      </c>
      <c r="H74" s="76" t="str">
        <f>$H$70</f>
        <v>千kWh</v>
      </c>
      <c r="I74" s="174"/>
      <c r="J74" s="271"/>
      <c r="K74" s="277"/>
      <c r="L74" s="76" t="str">
        <f t="shared" si="13"/>
        <v>千kWh</v>
      </c>
      <c r="M74" s="291"/>
      <c r="N74" s="298">
        <f>+G74-K74</f>
        <v>0</v>
      </c>
      <c r="O74" s="201"/>
      <c r="P74" s="307">
        <f t="shared" si="14"/>
        <v>0</v>
      </c>
      <c r="Q74" s="7"/>
      <c r="R74" s="7"/>
      <c r="S74" s="7"/>
      <c r="T74" s="7"/>
      <c r="U74" s="7"/>
      <c r="V74" s="7"/>
    </row>
    <row r="75" spans="1:22" ht="16.5" customHeight="1">
      <c r="A75" s="49"/>
      <c r="B75" s="419"/>
      <c r="C75" s="421"/>
      <c r="D75" s="421"/>
      <c r="E75" s="421"/>
      <c r="F75" s="93" t="s">
        <v>313</v>
      </c>
      <c r="G75" s="259"/>
      <c r="H75" s="94" t="str">
        <f>$H$70</f>
        <v>千kWh</v>
      </c>
      <c r="I75" s="174"/>
      <c r="J75" s="259"/>
      <c r="K75" s="272"/>
      <c r="L75" s="94" t="str">
        <f t="shared" si="13"/>
        <v>千kWh</v>
      </c>
      <c r="M75" s="299"/>
      <c r="N75" s="300">
        <f>G75-K75</f>
        <v>0</v>
      </c>
      <c r="O75" s="201"/>
      <c r="P75" s="308">
        <f t="shared" si="14"/>
        <v>0</v>
      </c>
      <c r="Q75" s="7"/>
      <c r="R75" s="7"/>
      <c r="S75" s="7"/>
      <c r="T75" s="7"/>
      <c r="U75" s="7"/>
      <c r="V75" s="7"/>
    </row>
    <row r="76" spans="1:22" ht="16.5" customHeight="1" thickBot="1">
      <c r="A76" s="49"/>
      <c r="B76" s="420"/>
      <c r="C76" s="89" t="s">
        <v>119</v>
      </c>
      <c r="D76" s="89"/>
      <c r="E76" s="89"/>
      <c r="F76" s="89"/>
      <c r="G76" s="89"/>
      <c r="H76" s="89"/>
      <c r="I76" s="89"/>
      <c r="J76" s="89"/>
      <c r="K76" s="202"/>
      <c r="L76" s="183"/>
      <c r="M76" s="183"/>
      <c r="N76" s="184"/>
      <c r="O76" s="182"/>
      <c r="P76" s="309">
        <f>SUM(P70:P75)</f>
        <v>0</v>
      </c>
      <c r="Q76" s="7"/>
      <c r="R76" s="7"/>
      <c r="S76" s="7"/>
      <c r="T76" s="7"/>
      <c r="U76" s="7"/>
      <c r="V76" s="7"/>
    </row>
    <row r="77" spans="1:22" ht="23.25" customHeight="1" thickTop="1" thickBot="1">
      <c r="A77" s="49"/>
      <c r="B77" s="95" t="s">
        <v>348</v>
      </c>
      <c r="C77" s="96"/>
      <c r="D77" s="96"/>
      <c r="E77" s="96"/>
      <c r="F77" s="96"/>
      <c r="G77" s="96"/>
      <c r="H77" s="96"/>
      <c r="I77" s="96"/>
      <c r="J77" s="96"/>
      <c r="K77" s="203"/>
      <c r="L77" s="185"/>
      <c r="M77" s="185"/>
      <c r="N77" s="186"/>
      <c r="O77" s="187"/>
      <c r="P77" s="170">
        <f>P64+P69+P76</f>
        <v>0</v>
      </c>
      <c r="Q77" s="7"/>
      <c r="R77" s="7"/>
      <c r="S77" s="7"/>
      <c r="T77" s="7"/>
      <c r="U77" s="7"/>
      <c r="V77" s="7"/>
    </row>
    <row r="78" spans="1:22">
      <c r="A78" s="49"/>
      <c r="B78" s="49"/>
      <c r="C78" s="49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7"/>
      <c r="R78" s="7"/>
      <c r="S78" s="7"/>
      <c r="T78" s="7"/>
      <c r="U78" s="7"/>
      <c r="V78" s="7"/>
    </row>
    <row r="79" spans="1:22" ht="23.25" customHeight="1" thickBot="1">
      <c r="A79" s="49"/>
      <c r="B79" s="53" t="s">
        <v>330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7"/>
      <c r="R79" s="7"/>
      <c r="S79" s="7"/>
      <c r="T79" s="7"/>
      <c r="U79" s="7"/>
      <c r="V79" s="7"/>
    </row>
    <row r="80" spans="1:22" ht="30" customHeight="1" thickTop="1">
      <c r="A80" s="49"/>
      <c r="B80" s="406" t="s">
        <v>349</v>
      </c>
      <c r="C80" s="400"/>
      <c r="D80" s="400"/>
      <c r="E80" s="401"/>
      <c r="F80" s="400" t="s">
        <v>350</v>
      </c>
      <c r="G80" s="401"/>
      <c r="H80" s="406" t="s">
        <v>332</v>
      </c>
      <c r="I80" s="400"/>
      <c r="J80" s="401"/>
      <c r="K80" s="400" t="s">
        <v>333</v>
      </c>
      <c r="L80" s="400"/>
      <c r="M80" s="400"/>
      <c r="N80" s="367" t="s">
        <v>357</v>
      </c>
      <c r="O80" s="368"/>
      <c r="P80" s="369"/>
      <c r="Q80" s="7"/>
      <c r="R80" s="7"/>
      <c r="S80" s="7"/>
      <c r="T80" s="7"/>
      <c r="U80" s="7"/>
      <c r="V80" s="7"/>
    </row>
    <row r="81" spans="1:22" ht="24.95" customHeight="1">
      <c r="A81" s="49"/>
      <c r="B81" s="430">
        <f>P77</f>
        <v>0</v>
      </c>
      <c r="C81" s="431"/>
      <c r="D81" s="431"/>
      <c r="E81" s="97" t="s">
        <v>351</v>
      </c>
      <c r="F81" s="189"/>
      <c r="G81" s="98" t="s">
        <v>351</v>
      </c>
      <c r="H81" s="378"/>
      <c r="I81" s="379"/>
      <c r="J81" s="99" t="s">
        <v>351</v>
      </c>
      <c r="K81" s="378"/>
      <c r="L81" s="379"/>
      <c r="M81" s="100" t="s">
        <v>351</v>
      </c>
      <c r="N81" s="370"/>
      <c r="O81" s="371"/>
      <c r="P81" s="372"/>
      <c r="Q81" s="7"/>
      <c r="R81" s="7"/>
      <c r="S81" s="7"/>
      <c r="T81" s="7"/>
      <c r="U81" s="7"/>
      <c r="V81" s="7"/>
    </row>
    <row r="82" spans="1:22" ht="30" customHeight="1">
      <c r="A82" s="49"/>
      <c r="B82" s="406" t="s">
        <v>334</v>
      </c>
      <c r="C82" s="400"/>
      <c r="D82" s="400"/>
      <c r="E82" s="401"/>
      <c r="F82" s="423" t="s">
        <v>335</v>
      </c>
      <c r="G82" s="424"/>
      <c r="H82" s="416" t="s">
        <v>336</v>
      </c>
      <c r="I82" s="400"/>
      <c r="J82" s="425"/>
      <c r="K82" s="416" t="s">
        <v>337</v>
      </c>
      <c r="L82" s="400"/>
      <c r="M82" s="400"/>
      <c r="N82" s="427">
        <f>SUM(B81,F81,H81,K81,B83,F83,H83,K83)</f>
        <v>0</v>
      </c>
      <c r="O82" s="428"/>
      <c r="P82" s="429"/>
      <c r="Q82" s="7"/>
      <c r="R82" s="7"/>
      <c r="S82" s="7"/>
      <c r="T82" s="7"/>
      <c r="U82" s="7"/>
      <c r="V82" s="7"/>
    </row>
    <row r="83" spans="1:22" ht="24.95" customHeight="1" thickBot="1">
      <c r="A83" s="49"/>
      <c r="B83" s="378"/>
      <c r="C83" s="379"/>
      <c r="D83" s="379"/>
      <c r="E83" s="99" t="s">
        <v>351</v>
      </c>
      <c r="F83" s="190"/>
      <c r="G83" s="101" t="s">
        <v>351</v>
      </c>
      <c r="H83" s="378"/>
      <c r="I83" s="379"/>
      <c r="J83" s="99" t="s">
        <v>351</v>
      </c>
      <c r="K83" s="378"/>
      <c r="L83" s="379"/>
      <c r="M83" s="100" t="s">
        <v>351</v>
      </c>
      <c r="N83" s="364" t="s">
        <v>358</v>
      </c>
      <c r="O83" s="365"/>
      <c r="P83" s="366"/>
      <c r="Q83" s="7"/>
      <c r="R83" s="7"/>
      <c r="S83" s="7"/>
      <c r="T83" s="7"/>
      <c r="U83" s="7"/>
      <c r="V83" s="7"/>
    </row>
    <row r="84" spans="1:22" ht="11.25" customHeight="1" thickTop="1">
      <c r="A84" s="49"/>
      <c r="B84" s="102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88"/>
      <c r="O84" s="188"/>
      <c r="P84" s="188"/>
      <c r="Q84" s="7"/>
      <c r="R84" s="7"/>
      <c r="S84" s="7"/>
      <c r="T84" s="7"/>
      <c r="U84" s="7"/>
      <c r="V84" s="7"/>
    </row>
    <row r="85" spans="1:22">
      <c r="C85" s="22"/>
      <c r="D85" s="22"/>
      <c r="E85" s="22"/>
      <c r="F85" s="22"/>
      <c r="G85" s="22"/>
      <c r="H85" s="22"/>
      <c r="I85" s="21"/>
    </row>
  </sheetData>
  <sheetProtection formatCells="0" insertRows="0" selectLockedCells="1"/>
  <mergeCells count="82">
    <mergeCell ref="E53:F53"/>
    <mergeCell ref="E54:F54"/>
    <mergeCell ref="C50:D56"/>
    <mergeCell ref="C57:D57"/>
    <mergeCell ref="E50:F50"/>
    <mergeCell ref="E51:F51"/>
    <mergeCell ref="N82:P82"/>
    <mergeCell ref="B81:D81"/>
    <mergeCell ref="C61:F61"/>
    <mergeCell ref="C62:F62"/>
    <mergeCell ref="C63:F63"/>
    <mergeCell ref="C65:F65"/>
    <mergeCell ref="C66:F66"/>
    <mergeCell ref="C67:F67"/>
    <mergeCell ref="B58:B63"/>
    <mergeCell ref="B65:B68"/>
    <mergeCell ref="C71:E71"/>
    <mergeCell ref="C72:E72"/>
    <mergeCell ref="B83:D83"/>
    <mergeCell ref="B82:E82"/>
    <mergeCell ref="K82:M82"/>
    <mergeCell ref="B70:B76"/>
    <mergeCell ref="C74:E75"/>
    <mergeCell ref="C70:E70"/>
    <mergeCell ref="H80:J80"/>
    <mergeCell ref="F82:G82"/>
    <mergeCell ref="H82:J82"/>
    <mergeCell ref="H81:I81"/>
    <mergeCell ref="K80:M80"/>
    <mergeCell ref="C73:E73"/>
    <mergeCell ref="C44:F44"/>
    <mergeCell ref="C45:F45"/>
    <mergeCell ref="F80:G80"/>
    <mergeCell ref="C46:F46"/>
    <mergeCell ref="C47:F47"/>
    <mergeCell ref="C48:F48"/>
    <mergeCell ref="C49:F49"/>
    <mergeCell ref="E56:F56"/>
    <mergeCell ref="E57:F57"/>
    <mergeCell ref="E52:F52"/>
    <mergeCell ref="E55:F55"/>
    <mergeCell ref="C68:F68"/>
    <mergeCell ref="B80:E80"/>
    <mergeCell ref="C58:F58"/>
    <mergeCell ref="C59:F59"/>
    <mergeCell ref="C60:F60"/>
    <mergeCell ref="N21:N22"/>
    <mergeCell ref="C33:F33"/>
    <mergeCell ref="C34:D35"/>
    <mergeCell ref="E34:F34"/>
    <mergeCell ref="E35:F35"/>
    <mergeCell ref="C30:F30"/>
    <mergeCell ref="C31:F31"/>
    <mergeCell ref="C32:F32"/>
    <mergeCell ref="C27:F27"/>
    <mergeCell ref="G21:J21"/>
    <mergeCell ref="K21:M21"/>
    <mergeCell ref="C28:F28"/>
    <mergeCell ref="C29:F29"/>
    <mergeCell ref="C38:D43"/>
    <mergeCell ref="E38:E40"/>
    <mergeCell ref="E41:E42"/>
    <mergeCell ref="E43:F43"/>
    <mergeCell ref="C36:D37"/>
    <mergeCell ref="E36:F36"/>
    <mergeCell ref="E37:F37"/>
    <mergeCell ref="N83:P83"/>
    <mergeCell ref="N80:P81"/>
    <mergeCell ref="A1:C1"/>
    <mergeCell ref="O21:O22"/>
    <mergeCell ref="J16:O16"/>
    <mergeCell ref="H83:I83"/>
    <mergeCell ref="K83:L83"/>
    <mergeCell ref="K81:L81"/>
    <mergeCell ref="P21:P22"/>
    <mergeCell ref="B22:F22"/>
    <mergeCell ref="B21:C21"/>
    <mergeCell ref="B23:B57"/>
    <mergeCell ref="C23:F23"/>
    <mergeCell ref="C24:F24"/>
    <mergeCell ref="C25:F25"/>
    <mergeCell ref="C26:F26"/>
  </mergeCells>
  <phoneticPr fontId="25"/>
  <printOptions horizontalCentered="1" verticalCentered="1"/>
  <pageMargins left="0.70866141732283472" right="0.70866141732283472" top="0.55118110236220474" bottom="0.55118110236220474" header="0.51181102362204722" footer="0.51181102362204722"/>
  <pageSetup paperSize="9" scale="60" firstPageNumber="0" orientation="portrait" useFirstPageNumber="1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782-CC3B-432B-B280-0DAD6DF1416C}">
  <sheetPr>
    <pageSetUpPr fitToPage="1"/>
  </sheetPr>
  <dimension ref="B1:K86"/>
  <sheetViews>
    <sheetView showZeros="0" view="pageBreakPreview" topLeftCell="A10" zoomScaleNormal="100" zoomScaleSheetLayoutView="100" workbookViewId="0">
      <selection activeCell="J34" sqref="J34"/>
    </sheetView>
  </sheetViews>
  <sheetFormatPr defaultRowHeight="13.5"/>
  <cols>
    <col min="1" max="1" width="1.5" style="106" customWidth="1"/>
    <col min="2" max="2" width="3.75" style="106" customWidth="1"/>
    <col min="3" max="3" width="4.25" style="106" customWidth="1"/>
    <col min="4" max="4" width="4.75" style="106" customWidth="1"/>
    <col min="5" max="5" width="2.75" style="106" customWidth="1"/>
    <col min="6" max="6" width="9.375" style="106" customWidth="1"/>
    <col min="7" max="7" width="19.375" style="106" customWidth="1"/>
    <col min="8" max="8" width="18.625" style="106" customWidth="1"/>
    <col min="9" max="9" width="10.625" style="106" customWidth="1"/>
    <col min="10" max="10" width="18.625" style="106" customWidth="1"/>
    <col min="11" max="11" width="10.625" style="106" customWidth="1"/>
    <col min="12" max="12" width="1.125" style="106" customWidth="1"/>
    <col min="13" max="16384" width="9" style="106"/>
  </cols>
  <sheetData>
    <row r="1" spans="2:11" ht="9" customHeight="1">
      <c r="B1" s="105"/>
    </row>
    <row r="2" spans="2:11" ht="22.5" customHeight="1">
      <c r="B2" s="107" t="s">
        <v>120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2:11" ht="5.25" customHeight="1" thickBot="1"/>
    <row r="4" spans="2:11" ht="18.75" customHeight="1" thickBot="1">
      <c r="B4" s="470" t="s">
        <v>95</v>
      </c>
      <c r="C4" s="471"/>
      <c r="D4" s="471"/>
      <c r="E4" s="471"/>
      <c r="F4" s="471"/>
      <c r="G4" s="472"/>
      <c r="H4" s="459" t="s">
        <v>19</v>
      </c>
      <c r="I4" s="460"/>
      <c r="J4" s="461" t="s">
        <v>71</v>
      </c>
      <c r="K4" s="462"/>
    </row>
    <row r="5" spans="2:11" ht="33.75" customHeight="1" thickBot="1">
      <c r="B5" s="473"/>
      <c r="C5" s="474"/>
      <c r="D5" s="474"/>
      <c r="E5" s="474"/>
      <c r="F5" s="474"/>
      <c r="G5" s="475"/>
      <c r="H5" s="108" t="s">
        <v>0</v>
      </c>
      <c r="I5" s="108" t="s">
        <v>23</v>
      </c>
      <c r="J5" s="109" t="s">
        <v>0</v>
      </c>
      <c r="K5" s="109" t="s">
        <v>23</v>
      </c>
    </row>
    <row r="6" spans="2:11" s="11" customFormat="1" ht="13.5" customHeight="1">
      <c r="B6" s="519" t="s">
        <v>30</v>
      </c>
      <c r="C6" s="463" t="s">
        <v>32</v>
      </c>
      <c r="D6" s="463"/>
      <c r="E6" s="464"/>
      <c r="F6" s="464"/>
      <c r="G6" s="465"/>
      <c r="H6" s="110">
        <v>38.299999999999997</v>
      </c>
      <c r="I6" s="111" t="s">
        <v>292</v>
      </c>
      <c r="J6" s="112">
        <v>1.9E-2</v>
      </c>
      <c r="K6" s="113" t="s">
        <v>121</v>
      </c>
    </row>
    <row r="7" spans="2:11" s="11" customFormat="1">
      <c r="B7" s="504"/>
      <c r="C7" s="466" t="s">
        <v>3</v>
      </c>
      <c r="D7" s="466"/>
      <c r="E7" s="467"/>
      <c r="F7" s="467"/>
      <c r="G7" s="468"/>
      <c r="H7" s="114">
        <v>34.799999999999997</v>
      </c>
      <c r="I7" s="115" t="s">
        <v>292</v>
      </c>
      <c r="J7" s="116">
        <v>1.83E-2</v>
      </c>
      <c r="K7" s="113" t="s">
        <v>121</v>
      </c>
    </row>
    <row r="8" spans="2:11" s="11" customFormat="1">
      <c r="B8" s="504"/>
      <c r="C8" s="466" t="s">
        <v>7</v>
      </c>
      <c r="D8" s="466"/>
      <c r="E8" s="467"/>
      <c r="F8" s="467"/>
      <c r="G8" s="468"/>
      <c r="H8" s="114">
        <v>33.4</v>
      </c>
      <c r="I8" s="115" t="s">
        <v>292</v>
      </c>
      <c r="J8" s="116">
        <v>1.8700000000000001E-2</v>
      </c>
      <c r="K8" s="113" t="s">
        <v>121</v>
      </c>
    </row>
    <row r="9" spans="2:11" s="11" customFormat="1">
      <c r="B9" s="504"/>
      <c r="C9" s="466" t="s">
        <v>18</v>
      </c>
      <c r="D9" s="466"/>
      <c r="E9" s="467"/>
      <c r="F9" s="467"/>
      <c r="G9" s="468"/>
      <c r="H9" s="114">
        <v>33.299999999999997</v>
      </c>
      <c r="I9" s="115" t="s">
        <v>292</v>
      </c>
      <c r="J9" s="116">
        <v>1.8599999999999998E-2</v>
      </c>
      <c r="K9" s="113" t="s">
        <v>121</v>
      </c>
    </row>
    <row r="10" spans="2:11" s="11" customFormat="1">
      <c r="B10" s="504"/>
      <c r="C10" s="469" t="s">
        <v>39</v>
      </c>
      <c r="D10" s="469"/>
      <c r="E10" s="469"/>
      <c r="F10" s="469"/>
      <c r="G10" s="469"/>
      <c r="H10" s="114">
        <v>36.299999999999997</v>
      </c>
      <c r="I10" s="115" t="s">
        <v>292</v>
      </c>
      <c r="J10" s="116">
        <v>1.8599999999999998E-2</v>
      </c>
      <c r="K10" s="113" t="s">
        <v>121</v>
      </c>
    </row>
    <row r="11" spans="2:11" s="11" customFormat="1">
      <c r="B11" s="504"/>
      <c r="C11" s="466" t="s">
        <v>41</v>
      </c>
      <c r="D11" s="466"/>
      <c r="E11" s="467"/>
      <c r="F11" s="467"/>
      <c r="G11" s="468"/>
      <c r="H11" s="114">
        <v>36.5</v>
      </c>
      <c r="I11" s="115" t="s">
        <v>292</v>
      </c>
      <c r="J11" s="116">
        <v>1.8700000000000001E-2</v>
      </c>
      <c r="K11" s="113" t="s">
        <v>121</v>
      </c>
    </row>
    <row r="12" spans="2:11" s="11" customFormat="1">
      <c r="B12" s="504"/>
      <c r="C12" s="466" t="s">
        <v>43</v>
      </c>
      <c r="D12" s="466"/>
      <c r="E12" s="467"/>
      <c r="F12" s="467"/>
      <c r="G12" s="468"/>
      <c r="H12" s="114">
        <v>38</v>
      </c>
      <c r="I12" s="115" t="s">
        <v>292</v>
      </c>
      <c r="J12" s="116">
        <v>1.8800000000000001E-2</v>
      </c>
      <c r="K12" s="113" t="s">
        <v>121</v>
      </c>
    </row>
    <row r="13" spans="2:11" s="11" customFormat="1">
      <c r="B13" s="504"/>
      <c r="C13" s="466" t="s">
        <v>44</v>
      </c>
      <c r="D13" s="466"/>
      <c r="E13" s="467"/>
      <c r="F13" s="467"/>
      <c r="G13" s="468"/>
      <c r="H13" s="114">
        <v>38.9</v>
      </c>
      <c r="I13" s="115" t="s">
        <v>292</v>
      </c>
      <c r="J13" s="116">
        <v>1.9300000000000001E-2</v>
      </c>
      <c r="K13" s="113" t="s">
        <v>121</v>
      </c>
    </row>
    <row r="14" spans="2:11" s="11" customFormat="1">
      <c r="B14" s="504"/>
      <c r="C14" s="466" t="s">
        <v>1</v>
      </c>
      <c r="D14" s="466"/>
      <c r="E14" s="467"/>
      <c r="F14" s="467"/>
      <c r="G14" s="468"/>
      <c r="H14" s="114">
        <v>41.8</v>
      </c>
      <c r="I14" s="115" t="s">
        <v>292</v>
      </c>
      <c r="J14" s="116">
        <v>2.0199999999999999E-2</v>
      </c>
      <c r="K14" s="113" t="s">
        <v>121</v>
      </c>
    </row>
    <row r="15" spans="2:11" s="11" customFormat="1">
      <c r="B15" s="504"/>
      <c r="C15" s="466" t="s">
        <v>11</v>
      </c>
      <c r="D15" s="466"/>
      <c r="E15" s="467"/>
      <c r="F15" s="467"/>
      <c r="G15" s="468"/>
      <c r="H15" s="114">
        <v>40</v>
      </c>
      <c r="I15" s="115" t="s">
        <v>291</v>
      </c>
      <c r="J15" s="116">
        <v>2.0400000000000001E-2</v>
      </c>
      <c r="K15" s="113" t="s">
        <v>121</v>
      </c>
    </row>
    <row r="16" spans="2:11" s="11" customFormat="1">
      <c r="B16" s="504"/>
      <c r="C16" s="466" t="s">
        <v>48</v>
      </c>
      <c r="D16" s="466"/>
      <c r="E16" s="467"/>
      <c r="F16" s="467"/>
      <c r="G16" s="468"/>
      <c r="H16" s="114">
        <v>34.1</v>
      </c>
      <c r="I16" s="115" t="s">
        <v>291</v>
      </c>
      <c r="J16" s="116">
        <v>2.4500000000000001E-2</v>
      </c>
      <c r="K16" s="113" t="s">
        <v>121</v>
      </c>
    </row>
    <row r="17" spans="2:11" s="11" customFormat="1">
      <c r="B17" s="504"/>
      <c r="C17" s="476" t="s">
        <v>52</v>
      </c>
      <c r="D17" s="476"/>
      <c r="E17" s="477"/>
      <c r="F17" s="478" t="s">
        <v>53</v>
      </c>
      <c r="G17" s="479"/>
      <c r="H17" s="117">
        <v>50.1</v>
      </c>
      <c r="I17" s="118" t="s">
        <v>291</v>
      </c>
      <c r="J17" s="116">
        <v>1.6299999999999999E-2</v>
      </c>
      <c r="K17" s="113" t="s">
        <v>121</v>
      </c>
    </row>
    <row r="18" spans="2:11" s="11" customFormat="1">
      <c r="B18" s="504"/>
      <c r="C18" s="476"/>
      <c r="D18" s="476"/>
      <c r="E18" s="477"/>
      <c r="F18" s="480" t="s">
        <v>56</v>
      </c>
      <c r="G18" s="481"/>
      <c r="H18" s="114">
        <v>46.1</v>
      </c>
      <c r="I18" s="115" t="s">
        <v>288</v>
      </c>
      <c r="J18" s="116">
        <v>1.44E-2</v>
      </c>
      <c r="K18" s="113" t="s">
        <v>121</v>
      </c>
    </row>
    <row r="19" spans="2:11" s="11" customFormat="1">
      <c r="B19" s="504"/>
      <c r="C19" s="476" t="s">
        <v>35</v>
      </c>
      <c r="D19" s="476"/>
      <c r="E19" s="477"/>
      <c r="F19" s="480" t="s">
        <v>46</v>
      </c>
      <c r="G19" s="481"/>
      <c r="H19" s="114">
        <v>54.7</v>
      </c>
      <c r="I19" s="115" t="s">
        <v>291</v>
      </c>
      <c r="J19" s="116">
        <v>1.3899999999999999E-2</v>
      </c>
      <c r="K19" s="113" t="s">
        <v>121</v>
      </c>
    </row>
    <row r="20" spans="2:11" s="11" customFormat="1">
      <c r="B20" s="504"/>
      <c r="C20" s="482"/>
      <c r="D20" s="482"/>
      <c r="E20" s="483"/>
      <c r="F20" s="484" t="s">
        <v>29</v>
      </c>
      <c r="G20" s="485"/>
      <c r="H20" s="119">
        <v>38.4</v>
      </c>
      <c r="I20" s="115" t="s">
        <v>288</v>
      </c>
      <c r="J20" s="116">
        <v>1.3899999999999999E-2</v>
      </c>
      <c r="K20" s="113" t="s">
        <v>121</v>
      </c>
    </row>
    <row r="21" spans="2:11" s="11" customFormat="1">
      <c r="B21" s="504"/>
      <c r="C21" s="486" t="s">
        <v>59</v>
      </c>
      <c r="D21" s="486"/>
      <c r="E21" s="456"/>
      <c r="F21" s="487" t="s">
        <v>17</v>
      </c>
      <c r="G21" s="120" t="s">
        <v>24</v>
      </c>
      <c r="H21" s="117">
        <v>28.7</v>
      </c>
      <c r="I21" s="118" t="s">
        <v>291</v>
      </c>
      <c r="J21" s="116">
        <v>2.46E-2</v>
      </c>
      <c r="K21" s="113" t="s">
        <v>121</v>
      </c>
    </row>
    <row r="22" spans="2:11" s="11" customFormat="1">
      <c r="B22" s="504"/>
      <c r="C22" s="486"/>
      <c r="D22" s="486"/>
      <c r="E22" s="456"/>
      <c r="F22" s="487"/>
      <c r="G22" s="120" t="s">
        <v>58</v>
      </c>
      <c r="H22" s="114">
        <v>28.9</v>
      </c>
      <c r="I22" s="115" t="s">
        <v>291</v>
      </c>
      <c r="J22" s="116">
        <v>2.4500000000000001E-2</v>
      </c>
      <c r="K22" s="113" t="s">
        <v>121</v>
      </c>
    </row>
    <row r="23" spans="2:11" s="11" customFormat="1">
      <c r="B23" s="504"/>
      <c r="C23" s="486"/>
      <c r="D23" s="486"/>
      <c r="E23" s="456"/>
      <c r="F23" s="487"/>
      <c r="G23" s="120" t="s">
        <v>57</v>
      </c>
      <c r="H23" s="119">
        <v>28.3</v>
      </c>
      <c r="I23" s="121" t="s">
        <v>291</v>
      </c>
      <c r="J23" s="116">
        <v>2.5100000000000001E-2</v>
      </c>
      <c r="K23" s="113" t="s">
        <v>121</v>
      </c>
    </row>
    <row r="24" spans="2:11" s="11" customFormat="1">
      <c r="B24" s="504"/>
      <c r="C24" s="486"/>
      <c r="D24" s="486"/>
      <c r="E24" s="456"/>
      <c r="F24" s="487" t="s">
        <v>61</v>
      </c>
      <c r="G24" s="120" t="s">
        <v>62</v>
      </c>
      <c r="H24" s="119">
        <v>26.1</v>
      </c>
      <c r="I24" s="121" t="s">
        <v>291</v>
      </c>
      <c r="J24" s="116">
        <v>2.4299999999999999E-2</v>
      </c>
      <c r="K24" s="113" t="s">
        <v>121</v>
      </c>
    </row>
    <row r="25" spans="2:11" s="11" customFormat="1">
      <c r="B25" s="504"/>
      <c r="C25" s="486"/>
      <c r="D25" s="486"/>
      <c r="E25" s="456"/>
      <c r="F25" s="487"/>
      <c r="G25" s="120" t="s">
        <v>54</v>
      </c>
      <c r="H25" s="119">
        <v>24.2</v>
      </c>
      <c r="I25" s="121" t="s">
        <v>291</v>
      </c>
      <c r="J25" s="116">
        <v>2.4199999999999999E-2</v>
      </c>
      <c r="K25" s="113" t="s">
        <v>121</v>
      </c>
    </row>
    <row r="26" spans="2:11" s="11" customFormat="1">
      <c r="B26" s="504"/>
      <c r="C26" s="486"/>
      <c r="D26" s="486"/>
      <c r="E26" s="456"/>
      <c r="F26" s="456" t="s">
        <v>50</v>
      </c>
      <c r="G26" s="452"/>
      <c r="H26" s="119">
        <v>27.8</v>
      </c>
      <c r="I26" s="121" t="s">
        <v>291</v>
      </c>
      <c r="J26" s="116">
        <v>2.5899999999999999E-2</v>
      </c>
      <c r="K26" s="113" t="s">
        <v>121</v>
      </c>
    </row>
    <row r="27" spans="2:11" s="11" customFormat="1">
      <c r="B27" s="504"/>
      <c r="C27" s="488" t="s">
        <v>14</v>
      </c>
      <c r="D27" s="488"/>
      <c r="E27" s="489"/>
      <c r="F27" s="489"/>
      <c r="G27" s="490"/>
      <c r="H27" s="114">
        <v>29</v>
      </c>
      <c r="I27" s="115" t="s">
        <v>291</v>
      </c>
      <c r="J27" s="116">
        <v>2.9899999999999999E-2</v>
      </c>
      <c r="K27" s="113" t="s">
        <v>121</v>
      </c>
    </row>
    <row r="28" spans="2:11" s="11" customFormat="1">
      <c r="B28" s="504"/>
      <c r="C28" s="466" t="s">
        <v>63</v>
      </c>
      <c r="D28" s="466"/>
      <c r="E28" s="467"/>
      <c r="F28" s="467"/>
      <c r="G28" s="468"/>
      <c r="H28" s="114">
        <v>37.299999999999997</v>
      </c>
      <c r="I28" s="115" t="s">
        <v>291</v>
      </c>
      <c r="J28" s="116">
        <v>2.0899999999999998E-2</v>
      </c>
      <c r="K28" s="113" t="s">
        <v>121</v>
      </c>
    </row>
    <row r="29" spans="2:11" s="11" customFormat="1">
      <c r="B29" s="504"/>
      <c r="C29" s="466" t="s">
        <v>60</v>
      </c>
      <c r="D29" s="466"/>
      <c r="E29" s="467"/>
      <c r="F29" s="467"/>
      <c r="G29" s="468"/>
      <c r="H29" s="114">
        <v>18.399999999999999</v>
      </c>
      <c r="I29" s="115" t="s">
        <v>288</v>
      </c>
      <c r="J29" s="116">
        <v>1.09E-2</v>
      </c>
      <c r="K29" s="113" t="s">
        <v>121</v>
      </c>
    </row>
    <row r="30" spans="2:11" s="11" customFormat="1">
      <c r="B30" s="504"/>
      <c r="C30" s="466" t="s">
        <v>64</v>
      </c>
      <c r="D30" s="466"/>
      <c r="E30" s="467"/>
      <c r="F30" s="467"/>
      <c r="G30" s="468"/>
      <c r="H30" s="122">
        <v>3.23</v>
      </c>
      <c r="I30" s="115" t="s">
        <v>288</v>
      </c>
      <c r="J30" s="116">
        <v>2.64E-2</v>
      </c>
      <c r="K30" s="113" t="s">
        <v>121</v>
      </c>
    </row>
    <row r="31" spans="2:11" s="11" customFormat="1">
      <c r="B31" s="504"/>
      <c r="C31" s="469" t="s">
        <v>66</v>
      </c>
      <c r="D31" s="469"/>
      <c r="E31" s="469"/>
      <c r="F31" s="469"/>
      <c r="G31" s="469"/>
      <c r="H31" s="123">
        <v>3.45</v>
      </c>
      <c r="I31" s="124" t="s">
        <v>288</v>
      </c>
      <c r="J31" s="116">
        <v>2.64E-2</v>
      </c>
      <c r="K31" s="113" t="s">
        <v>121</v>
      </c>
    </row>
    <row r="32" spans="2:11" s="11" customFormat="1">
      <c r="B32" s="504"/>
      <c r="C32" s="491" t="s">
        <v>65</v>
      </c>
      <c r="D32" s="491"/>
      <c r="E32" s="492"/>
      <c r="F32" s="492"/>
      <c r="G32" s="493"/>
      <c r="H32" s="125">
        <v>7.53</v>
      </c>
      <c r="I32" s="126" t="s">
        <v>288</v>
      </c>
      <c r="J32" s="127">
        <v>4.2000000000000003E-2</v>
      </c>
      <c r="K32" s="127" t="s">
        <v>121</v>
      </c>
    </row>
    <row r="33" spans="2:11" s="11" customFormat="1">
      <c r="B33" s="504"/>
      <c r="C33" s="494" t="s">
        <v>122</v>
      </c>
      <c r="D33" s="495"/>
      <c r="E33" s="495"/>
      <c r="F33" s="495"/>
      <c r="G33" s="495"/>
      <c r="H33" s="128" t="s">
        <v>296</v>
      </c>
      <c r="I33" s="129" t="s">
        <v>288</v>
      </c>
      <c r="J33" s="116">
        <v>1.4E-2</v>
      </c>
      <c r="K33" s="116" t="s">
        <v>121</v>
      </c>
    </row>
    <row r="34" spans="2:11" s="11" customFormat="1" ht="21" customHeight="1">
      <c r="B34" s="504"/>
      <c r="C34" s="130"/>
      <c r="D34" s="455" t="s">
        <v>298</v>
      </c>
      <c r="E34" s="456" t="s">
        <v>297</v>
      </c>
      <c r="F34" s="456"/>
      <c r="G34" s="452"/>
      <c r="H34" s="131">
        <v>46.046550000000003</v>
      </c>
      <c r="I34" s="129" t="s">
        <v>288</v>
      </c>
      <c r="J34" s="116">
        <v>1.4E-2</v>
      </c>
      <c r="K34" s="116" t="s">
        <v>121</v>
      </c>
    </row>
    <row r="35" spans="2:11" s="11" customFormat="1" ht="21" customHeight="1">
      <c r="B35" s="504"/>
      <c r="C35" s="130"/>
      <c r="D35" s="455"/>
      <c r="E35" s="457" t="s">
        <v>299</v>
      </c>
      <c r="F35" s="457"/>
      <c r="G35" s="458"/>
      <c r="H35" s="131">
        <v>50</v>
      </c>
      <c r="I35" s="129" t="s">
        <v>288</v>
      </c>
      <c r="J35" s="116">
        <v>1.4E-2</v>
      </c>
      <c r="K35" s="116" t="s">
        <v>121</v>
      </c>
    </row>
    <row r="36" spans="2:11" s="11" customFormat="1" ht="21" customHeight="1">
      <c r="B36" s="504"/>
      <c r="C36" s="130"/>
      <c r="D36" s="455"/>
      <c r="E36" s="457" t="s">
        <v>300</v>
      </c>
      <c r="F36" s="457"/>
      <c r="G36" s="458"/>
      <c r="H36" s="131">
        <v>50.232599999999998</v>
      </c>
      <c r="I36" s="129" t="s">
        <v>288</v>
      </c>
      <c r="J36" s="116">
        <v>1.4E-2</v>
      </c>
      <c r="K36" s="116" t="s">
        <v>121</v>
      </c>
    </row>
    <row r="37" spans="2:11" s="11" customFormat="1" ht="21" customHeight="1">
      <c r="B37" s="504"/>
      <c r="C37" s="130"/>
      <c r="D37" s="455"/>
      <c r="E37" s="457" t="s">
        <v>301</v>
      </c>
      <c r="F37" s="457"/>
      <c r="G37" s="458"/>
      <c r="H37" s="131">
        <v>46</v>
      </c>
      <c r="I37" s="129" t="s">
        <v>288</v>
      </c>
      <c r="J37" s="116">
        <v>1.4E-2</v>
      </c>
      <c r="K37" s="116" t="s">
        <v>121</v>
      </c>
    </row>
    <row r="38" spans="2:11" s="11" customFormat="1" ht="21" customHeight="1">
      <c r="B38" s="504"/>
      <c r="C38" s="130"/>
      <c r="D38" s="455"/>
      <c r="E38" s="457" t="s">
        <v>302</v>
      </c>
      <c r="F38" s="457"/>
      <c r="G38" s="458"/>
      <c r="H38" s="131">
        <v>46.046550000000003</v>
      </c>
      <c r="I38" s="129" t="s">
        <v>288</v>
      </c>
      <c r="J38" s="116">
        <v>1.4E-2</v>
      </c>
      <c r="K38" s="116" t="s">
        <v>121</v>
      </c>
    </row>
    <row r="39" spans="2:11" s="11" customFormat="1" ht="21" customHeight="1">
      <c r="B39" s="504"/>
      <c r="C39" s="130"/>
      <c r="D39" s="452" t="s">
        <v>308</v>
      </c>
      <c r="E39" s="453"/>
      <c r="F39" s="453"/>
      <c r="G39" s="454"/>
      <c r="H39" s="133">
        <v>44.8</v>
      </c>
      <c r="I39" s="129" t="s">
        <v>288</v>
      </c>
      <c r="J39" s="134">
        <v>1.2479707790000001E-2</v>
      </c>
      <c r="K39" s="116" t="s">
        <v>121</v>
      </c>
    </row>
    <row r="40" spans="2:11" s="11" customFormat="1" ht="14.25" thickBot="1">
      <c r="B40" s="505"/>
      <c r="C40" s="520" t="s">
        <v>273</v>
      </c>
      <c r="D40" s="520"/>
      <c r="E40" s="520"/>
      <c r="F40" s="520"/>
      <c r="G40" s="520"/>
      <c r="H40" s="135" t="s">
        <v>274</v>
      </c>
      <c r="I40" s="136" t="s">
        <v>274</v>
      </c>
      <c r="J40" s="137" t="s">
        <v>274</v>
      </c>
      <c r="K40" s="138" t="s">
        <v>274</v>
      </c>
    </row>
    <row r="41" spans="2:11" s="11" customFormat="1" ht="15" thickTop="1" thickBot="1">
      <c r="B41" s="512" t="s">
        <v>68</v>
      </c>
      <c r="C41" s="513" t="s">
        <v>69</v>
      </c>
      <c r="D41" s="513"/>
      <c r="E41" s="514"/>
      <c r="F41" s="514"/>
      <c r="G41" s="515"/>
      <c r="H41" s="139">
        <v>13.6</v>
      </c>
      <c r="I41" s="140" t="s">
        <v>291</v>
      </c>
      <c r="J41" s="141" t="s">
        <v>124</v>
      </c>
      <c r="K41" s="141" t="s">
        <v>124</v>
      </c>
    </row>
    <row r="42" spans="2:11" s="11" customFormat="1">
      <c r="B42" s="504"/>
      <c r="C42" s="516" t="s">
        <v>70</v>
      </c>
      <c r="D42" s="516"/>
      <c r="E42" s="517"/>
      <c r="F42" s="517"/>
      <c r="G42" s="518"/>
      <c r="H42" s="139">
        <v>13.2</v>
      </c>
      <c r="I42" s="142" t="s">
        <v>291</v>
      </c>
      <c r="J42" s="143" t="s">
        <v>124</v>
      </c>
      <c r="K42" s="143" t="s">
        <v>124</v>
      </c>
    </row>
    <row r="43" spans="2:11" s="11" customFormat="1">
      <c r="B43" s="504"/>
      <c r="C43" s="516" t="s">
        <v>16</v>
      </c>
      <c r="D43" s="516"/>
      <c r="E43" s="517"/>
      <c r="F43" s="517"/>
      <c r="G43" s="518"/>
      <c r="H43" s="139">
        <v>17.100000000000001</v>
      </c>
      <c r="I43" s="142" t="s">
        <v>291</v>
      </c>
      <c r="J43" s="143" t="s">
        <v>124</v>
      </c>
      <c r="K43" s="143" t="s">
        <v>124</v>
      </c>
    </row>
    <row r="44" spans="2:11" s="11" customFormat="1">
      <c r="B44" s="504"/>
      <c r="C44" s="516" t="s">
        <v>4</v>
      </c>
      <c r="D44" s="516"/>
      <c r="E44" s="517"/>
      <c r="F44" s="517"/>
      <c r="G44" s="518"/>
      <c r="H44" s="139">
        <v>23.4</v>
      </c>
      <c r="I44" s="142" t="s">
        <v>292</v>
      </c>
      <c r="J44" s="143" t="s">
        <v>124</v>
      </c>
      <c r="K44" s="143" t="s">
        <v>124</v>
      </c>
    </row>
    <row r="45" spans="2:11" s="11" customFormat="1">
      <c r="B45" s="504"/>
      <c r="C45" s="496" t="s">
        <v>34</v>
      </c>
      <c r="D45" s="496"/>
      <c r="E45" s="497"/>
      <c r="F45" s="497"/>
      <c r="G45" s="498"/>
      <c r="H45" s="139">
        <v>35.6</v>
      </c>
      <c r="I45" s="142" t="s">
        <v>292</v>
      </c>
      <c r="J45" s="143" t="s">
        <v>124</v>
      </c>
      <c r="K45" s="143" t="s">
        <v>124</v>
      </c>
    </row>
    <row r="46" spans="2:11" s="11" customFormat="1">
      <c r="B46" s="504"/>
      <c r="C46" s="496" t="s">
        <v>2</v>
      </c>
      <c r="D46" s="496"/>
      <c r="E46" s="497"/>
      <c r="F46" s="497"/>
      <c r="G46" s="498"/>
      <c r="H46" s="140">
        <v>21.2</v>
      </c>
      <c r="I46" s="142" t="s">
        <v>288</v>
      </c>
      <c r="J46" s="143" t="s">
        <v>124</v>
      </c>
      <c r="K46" s="143" t="s">
        <v>124</v>
      </c>
    </row>
    <row r="47" spans="2:11" s="11" customFormat="1">
      <c r="B47" s="504"/>
      <c r="C47" s="496" t="s">
        <v>72</v>
      </c>
      <c r="D47" s="496"/>
      <c r="E47" s="497"/>
      <c r="F47" s="497"/>
      <c r="G47" s="498"/>
      <c r="H47" s="144">
        <v>13.2</v>
      </c>
      <c r="I47" s="144" t="s">
        <v>291</v>
      </c>
      <c r="J47" s="143" t="s">
        <v>124</v>
      </c>
      <c r="K47" s="143" t="s">
        <v>124</v>
      </c>
    </row>
    <row r="48" spans="2:11" s="11" customFormat="1">
      <c r="B48" s="504"/>
      <c r="C48" s="486" t="s">
        <v>40</v>
      </c>
      <c r="D48" s="486"/>
      <c r="E48" s="456"/>
      <c r="F48" s="456"/>
      <c r="G48" s="452"/>
      <c r="H48" s="144">
        <v>18</v>
      </c>
      <c r="I48" s="145" t="s">
        <v>291</v>
      </c>
      <c r="J48" s="116">
        <v>1.7000000000000001E-2</v>
      </c>
      <c r="K48" s="116" t="s">
        <v>121</v>
      </c>
    </row>
    <row r="49" spans="2:11" s="11" customFormat="1">
      <c r="B49" s="504"/>
      <c r="C49" s="453" t="s">
        <v>42</v>
      </c>
      <c r="D49" s="453"/>
      <c r="E49" s="453"/>
      <c r="F49" s="453"/>
      <c r="G49" s="453"/>
      <c r="H49" s="144">
        <v>26.9</v>
      </c>
      <c r="I49" s="145" t="s">
        <v>291</v>
      </c>
      <c r="J49" s="116">
        <v>1.66E-2</v>
      </c>
      <c r="K49" s="116" t="s">
        <v>121</v>
      </c>
    </row>
    <row r="50" spans="2:11" s="11" customFormat="1">
      <c r="B50" s="504"/>
      <c r="C50" s="486" t="s">
        <v>73</v>
      </c>
      <c r="D50" s="486"/>
      <c r="E50" s="456"/>
      <c r="F50" s="456"/>
      <c r="G50" s="452"/>
      <c r="H50" s="144">
        <v>33.200000000000003</v>
      </c>
      <c r="I50" s="145" t="s">
        <v>291</v>
      </c>
      <c r="J50" s="116">
        <v>1.35E-2</v>
      </c>
      <c r="K50" s="116" t="s">
        <v>121</v>
      </c>
    </row>
    <row r="51" spans="2:11" s="11" customFormat="1">
      <c r="B51" s="504"/>
      <c r="C51" s="486" t="s">
        <v>74</v>
      </c>
      <c r="D51" s="486"/>
      <c r="E51" s="456"/>
      <c r="F51" s="456"/>
      <c r="G51" s="452"/>
      <c r="H51" s="144">
        <v>29.3</v>
      </c>
      <c r="I51" s="145" t="s">
        <v>291</v>
      </c>
      <c r="J51" s="116">
        <v>2.6200000000000001E-2</v>
      </c>
      <c r="K51" s="116" t="s">
        <v>121</v>
      </c>
    </row>
    <row r="52" spans="2:11" s="11" customFormat="1">
      <c r="B52" s="504"/>
      <c r="C52" s="486" t="s">
        <v>75</v>
      </c>
      <c r="D52" s="486"/>
      <c r="E52" s="456"/>
      <c r="F52" s="456"/>
      <c r="G52" s="452"/>
      <c r="H52" s="144">
        <v>29.3</v>
      </c>
      <c r="I52" s="145" t="s">
        <v>291</v>
      </c>
      <c r="J52" s="116">
        <v>2.3900000000000001E-2</v>
      </c>
      <c r="K52" s="116" t="s">
        <v>121</v>
      </c>
    </row>
    <row r="53" spans="2:11" s="11" customFormat="1">
      <c r="B53" s="504"/>
      <c r="C53" s="486" t="s">
        <v>76</v>
      </c>
      <c r="D53" s="486"/>
      <c r="E53" s="456"/>
      <c r="F53" s="456"/>
      <c r="G53" s="452"/>
      <c r="H53" s="144">
        <v>40.200000000000003</v>
      </c>
      <c r="I53" s="145" t="s">
        <v>292</v>
      </c>
      <c r="J53" s="116">
        <v>1.7899999999999999E-2</v>
      </c>
      <c r="K53" s="116" t="s">
        <v>121</v>
      </c>
    </row>
    <row r="54" spans="2:11" s="11" customFormat="1">
      <c r="B54" s="504"/>
      <c r="C54" s="486" t="s">
        <v>47</v>
      </c>
      <c r="D54" s="486"/>
      <c r="E54" s="456"/>
      <c r="F54" s="456"/>
      <c r="G54" s="452"/>
      <c r="H54" s="144">
        <v>21.2</v>
      </c>
      <c r="I54" s="144" t="s">
        <v>288</v>
      </c>
      <c r="J54" s="143" t="s">
        <v>124</v>
      </c>
      <c r="K54" s="143" t="s">
        <v>124</v>
      </c>
    </row>
    <row r="55" spans="2:11" s="11" customFormat="1">
      <c r="B55" s="504"/>
      <c r="C55" s="486" t="s">
        <v>78</v>
      </c>
      <c r="D55" s="486"/>
      <c r="E55" s="456"/>
      <c r="F55" s="456"/>
      <c r="G55" s="452"/>
      <c r="H55" s="144">
        <v>17.100000000000001</v>
      </c>
      <c r="I55" s="144" t="s">
        <v>291</v>
      </c>
      <c r="J55" s="143" t="s">
        <v>124</v>
      </c>
      <c r="K55" s="143" t="s">
        <v>124</v>
      </c>
    </row>
    <row r="56" spans="2:11" s="11" customFormat="1">
      <c r="B56" s="504"/>
      <c r="C56" s="486" t="s">
        <v>79</v>
      </c>
      <c r="D56" s="486"/>
      <c r="E56" s="456"/>
      <c r="F56" s="456"/>
      <c r="G56" s="452"/>
      <c r="H56" s="144">
        <v>142</v>
      </c>
      <c r="I56" s="144" t="s">
        <v>291</v>
      </c>
      <c r="J56" s="143" t="s">
        <v>124</v>
      </c>
      <c r="K56" s="143" t="s">
        <v>124</v>
      </c>
    </row>
    <row r="57" spans="2:11" s="11" customFormat="1" ht="14.25" thickBot="1">
      <c r="B57" s="504"/>
      <c r="C57" s="500" t="s">
        <v>20</v>
      </c>
      <c r="D57" s="500"/>
      <c r="E57" s="501"/>
      <c r="F57" s="501"/>
      <c r="G57" s="502"/>
      <c r="H57" s="146">
        <v>22.5</v>
      </c>
      <c r="I57" s="146" t="s">
        <v>291</v>
      </c>
      <c r="J57" s="147" t="s">
        <v>124</v>
      </c>
      <c r="K57" s="147" t="s">
        <v>124</v>
      </c>
    </row>
    <row r="58" spans="2:11" s="11" customFormat="1" ht="14.25" thickTop="1">
      <c r="B58" s="503" t="s">
        <v>81</v>
      </c>
      <c r="C58" s="506" t="s">
        <v>82</v>
      </c>
      <c r="D58" s="506"/>
      <c r="E58" s="507"/>
      <c r="F58" s="507"/>
      <c r="G58" s="507"/>
      <c r="H58" s="148">
        <v>1.17</v>
      </c>
      <c r="I58" s="149" t="s">
        <v>289</v>
      </c>
      <c r="J58" s="150">
        <v>0.06</v>
      </c>
      <c r="K58" s="151" t="s">
        <v>121</v>
      </c>
    </row>
    <row r="59" spans="2:11" s="11" customFormat="1">
      <c r="B59" s="504"/>
      <c r="C59" s="469" t="s">
        <v>84</v>
      </c>
      <c r="D59" s="469"/>
      <c r="E59" s="469"/>
      <c r="F59" s="469"/>
      <c r="G59" s="469"/>
      <c r="H59" s="115">
        <v>1.19</v>
      </c>
      <c r="I59" s="115" t="s">
        <v>289</v>
      </c>
      <c r="J59" s="152">
        <v>5.2999999999999999E-2</v>
      </c>
      <c r="K59" s="116" t="s">
        <v>121</v>
      </c>
    </row>
    <row r="60" spans="2:11" s="11" customFormat="1">
      <c r="B60" s="504"/>
      <c r="C60" s="508" t="s">
        <v>85</v>
      </c>
      <c r="D60" s="508"/>
      <c r="E60" s="508"/>
      <c r="F60" s="508"/>
      <c r="G60" s="508"/>
      <c r="H60" s="153">
        <v>1.19</v>
      </c>
      <c r="I60" s="153" t="s">
        <v>289</v>
      </c>
      <c r="J60" s="152">
        <v>5.2999999999999999E-2</v>
      </c>
      <c r="K60" s="116" t="s">
        <v>121</v>
      </c>
    </row>
    <row r="61" spans="2:11" s="11" customFormat="1">
      <c r="B61" s="504"/>
      <c r="C61" s="495" t="s">
        <v>86</v>
      </c>
      <c r="D61" s="495"/>
      <c r="E61" s="495"/>
      <c r="F61" s="495"/>
      <c r="G61" s="495"/>
      <c r="H61" s="115">
        <v>1.19</v>
      </c>
      <c r="I61" s="115" t="s">
        <v>289</v>
      </c>
      <c r="J61" s="152">
        <v>5.2999999999999999E-2</v>
      </c>
      <c r="K61" s="116" t="s">
        <v>121</v>
      </c>
    </row>
    <row r="62" spans="2:11" s="11" customFormat="1">
      <c r="B62" s="504"/>
      <c r="C62" s="486" t="s">
        <v>10</v>
      </c>
      <c r="D62" s="486"/>
      <c r="E62" s="456"/>
      <c r="F62" s="456"/>
      <c r="G62" s="452"/>
      <c r="H62" s="154">
        <v>1</v>
      </c>
      <c r="I62" s="115" t="s">
        <v>289</v>
      </c>
      <c r="J62" s="143" t="s">
        <v>124</v>
      </c>
      <c r="K62" s="143" t="s">
        <v>124</v>
      </c>
    </row>
    <row r="63" spans="2:11" s="11" customFormat="1">
      <c r="B63" s="504"/>
      <c r="C63" s="486" t="s">
        <v>87</v>
      </c>
      <c r="D63" s="486"/>
      <c r="E63" s="456"/>
      <c r="F63" s="456"/>
      <c r="G63" s="452"/>
      <c r="H63" s="154">
        <v>1</v>
      </c>
      <c r="I63" s="115" t="s">
        <v>289</v>
      </c>
      <c r="J63" s="143" t="s">
        <v>124</v>
      </c>
      <c r="K63" s="143" t="s">
        <v>124</v>
      </c>
    </row>
    <row r="64" spans="2:11" s="11" customFormat="1">
      <c r="B64" s="504"/>
      <c r="C64" s="486" t="s">
        <v>88</v>
      </c>
      <c r="D64" s="486"/>
      <c r="E64" s="456"/>
      <c r="F64" s="456"/>
      <c r="G64" s="452"/>
      <c r="H64" s="154">
        <v>1</v>
      </c>
      <c r="I64" s="115" t="s">
        <v>289</v>
      </c>
      <c r="J64" s="143" t="s">
        <v>124</v>
      </c>
      <c r="K64" s="143" t="s">
        <v>124</v>
      </c>
    </row>
    <row r="65" spans="2:11" s="11" customFormat="1" ht="14.25" thickBot="1">
      <c r="B65" s="505"/>
      <c r="C65" s="509" t="s">
        <v>89</v>
      </c>
      <c r="D65" s="509"/>
      <c r="E65" s="510"/>
      <c r="F65" s="510"/>
      <c r="G65" s="511"/>
      <c r="H65" s="155">
        <v>1</v>
      </c>
      <c r="I65" s="156" t="s">
        <v>289</v>
      </c>
      <c r="J65" s="157" t="s">
        <v>124</v>
      </c>
      <c r="K65" s="157" t="s">
        <v>124</v>
      </c>
    </row>
    <row r="66" spans="2:11" s="11" customFormat="1" ht="21.75" thickTop="1">
      <c r="B66" s="522" t="s">
        <v>91</v>
      </c>
      <c r="C66" s="488" t="s">
        <v>125</v>
      </c>
      <c r="D66" s="488"/>
      <c r="E66" s="488"/>
      <c r="F66" s="488"/>
      <c r="G66" s="158" t="s">
        <v>111</v>
      </c>
      <c r="H66" s="159">
        <v>8.64</v>
      </c>
      <c r="I66" s="153" t="s">
        <v>290</v>
      </c>
      <c r="J66" s="160" t="s">
        <v>123</v>
      </c>
      <c r="K66" s="161" t="s">
        <v>116</v>
      </c>
    </row>
    <row r="67" spans="2:11" s="11" customFormat="1" ht="14.25" thickBot="1">
      <c r="B67" s="522"/>
      <c r="C67" s="524" t="s">
        <v>126</v>
      </c>
      <c r="D67" s="524"/>
      <c r="E67" s="524"/>
      <c r="F67" s="524"/>
      <c r="G67" s="132" t="s">
        <v>96</v>
      </c>
      <c r="H67" s="162">
        <v>3.6</v>
      </c>
      <c r="I67" s="115" t="s">
        <v>290</v>
      </c>
      <c r="J67" s="143" t="s">
        <v>124</v>
      </c>
      <c r="K67" s="143" t="s">
        <v>124</v>
      </c>
    </row>
    <row r="68" spans="2:11" s="11" customFormat="1" ht="14.25" thickBot="1">
      <c r="B68" s="522"/>
      <c r="C68" s="524"/>
      <c r="D68" s="524"/>
      <c r="E68" s="524"/>
      <c r="F68" s="524"/>
      <c r="G68" s="132" t="s">
        <v>97</v>
      </c>
      <c r="H68" s="162">
        <v>3.6</v>
      </c>
      <c r="I68" s="115" t="s">
        <v>290</v>
      </c>
      <c r="J68" s="143" t="s">
        <v>124</v>
      </c>
      <c r="K68" s="143" t="s">
        <v>124</v>
      </c>
    </row>
    <row r="69" spans="2:11" s="11" customFormat="1" ht="14.25" thickBot="1">
      <c r="B69" s="522"/>
      <c r="C69" s="524"/>
      <c r="D69" s="524"/>
      <c r="E69" s="524"/>
      <c r="F69" s="524"/>
      <c r="G69" s="132" t="s">
        <v>98</v>
      </c>
      <c r="H69" s="162">
        <v>3.6</v>
      </c>
      <c r="I69" s="115" t="s">
        <v>290</v>
      </c>
      <c r="J69" s="143" t="s">
        <v>124</v>
      </c>
      <c r="K69" s="143" t="s">
        <v>124</v>
      </c>
    </row>
    <row r="70" spans="2:11" s="11" customFormat="1" ht="14.25" thickBot="1">
      <c r="B70" s="523"/>
      <c r="C70" s="525"/>
      <c r="D70" s="525"/>
      <c r="E70" s="525"/>
      <c r="F70" s="525"/>
      <c r="G70" s="163" t="s">
        <v>99</v>
      </c>
      <c r="H70" s="164">
        <v>3.6</v>
      </c>
      <c r="I70" s="165" t="s">
        <v>290</v>
      </c>
      <c r="J70" s="166" t="s">
        <v>124</v>
      </c>
      <c r="K70" s="166" t="s">
        <v>124</v>
      </c>
    </row>
    <row r="71" spans="2:11" s="167" customFormat="1" ht="18.75" customHeight="1">
      <c r="B71" s="499"/>
      <c r="C71" s="499"/>
      <c r="D71" s="499"/>
      <c r="E71" s="499"/>
      <c r="F71" s="499"/>
      <c r="G71" s="499"/>
      <c r="H71" s="499"/>
      <c r="I71" s="499"/>
    </row>
    <row r="72" spans="2:11" s="167" customFormat="1" ht="18.75" customHeight="1">
      <c r="B72" s="526"/>
      <c r="C72" s="526"/>
      <c r="D72" s="526"/>
      <c r="E72" s="526"/>
      <c r="F72" s="526"/>
      <c r="G72" s="526"/>
      <c r="H72" s="526"/>
      <c r="I72" s="526"/>
    </row>
    <row r="73" spans="2:11" s="167" customFormat="1" ht="19.5" customHeight="1">
      <c r="B73" s="499"/>
      <c r="C73" s="499"/>
      <c r="D73" s="499"/>
      <c r="E73" s="499"/>
      <c r="F73" s="499"/>
      <c r="G73" s="499"/>
      <c r="H73" s="499"/>
      <c r="I73" s="499"/>
    </row>
    <row r="74" spans="2:11" s="167" customFormat="1" ht="28.5" customHeight="1">
      <c r="B74" s="521"/>
      <c r="C74" s="521"/>
      <c r="D74" s="521"/>
      <c r="E74" s="521"/>
      <c r="F74" s="521"/>
      <c r="G74" s="521"/>
      <c r="H74" s="521"/>
      <c r="I74" s="521"/>
    </row>
    <row r="75" spans="2:11" s="168" customFormat="1">
      <c r="C75" s="169"/>
      <c r="D75" s="169"/>
      <c r="E75" s="169"/>
      <c r="F75" s="169"/>
      <c r="G75" s="169"/>
      <c r="H75" s="169"/>
      <c r="I75" s="169"/>
    </row>
    <row r="77" spans="2:11" ht="13.5" customHeight="1">
      <c r="C77" s="339"/>
      <c r="D77" s="339"/>
      <c r="E77" s="339"/>
      <c r="F77" s="339"/>
      <c r="G77" s="339"/>
    </row>
    <row r="78" spans="2:11" ht="13.5" customHeight="1">
      <c r="C78" s="339"/>
      <c r="D78" s="339"/>
      <c r="E78" s="339"/>
      <c r="F78" s="339"/>
      <c r="G78" s="339"/>
    </row>
    <row r="79" spans="2:11" ht="13.5" customHeight="1">
      <c r="C79" s="339"/>
      <c r="D79" s="339"/>
      <c r="E79" s="339"/>
      <c r="F79" s="339"/>
      <c r="G79" s="339"/>
    </row>
    <row r="80" spans="2:11" ht="13.5" customHeight="1">
      <c r="C80" s="339"/>
      <c r="D80" s="339"/>
      <c r="E80" s="339"/>
      <c r="F80" s="339"/>
      <c r="G80" s="339"/>
    </row>
    <row r="81" spans="3:7" ht="13.5" customHeight="1">
      <c r="C81" s="339"/>
      <c r="D81" s="339"/>
      <c r="E81" s="339"/>
      <c r="F81" s="339"/>
      <c r="G81" s="339"/>
    </row>
    <row r="82" spans="3:7" ht="13.5" customHeight="1">
      <c r="C82" s="339"/>
      <c r="D82" s="339"/>
      <c r="E82" s="339"/>
      <c r="F82" s="339"/>
      <c r="G82" s="339"/>
    </row>
    <row r="83" spans="3:7" ht="13.5" customHeight="1">
      <c r="C83" s="339"/>
      <c r="D83" s="339"/>
      <c r="E83" s="339"/>
      <c r="F83" s="339"/>
      <c r="G83" s="339"/>
    </row>
    <row r="84" spans="3:7" ht="13.5" customHeight="1">
      <c r="C84" s="339"/>
      <c r="D84" s="339"/>
      <c r="E84" s="339"/>
      <c r="F84" s="339"/>
      <c r="G84" s="339"/>
    </row>
    <row r="85" spans="3:7">
      <c r="C85" s="11"/>
      <c r="D85" s="11"/>
      <c r="E85" s="11"/>
      <c r="F85" s="11"/>
      <c r="G85" s="11"/>
    </row>
    <row r="86" spans="3:7">
      <c r="C86" s="11"/>
      <c r="D86" s="11"/>
      <c r="E86" s="11"/>
      <c r="F86" s="11"/>
      <c r="G86" s="11"/>
    </row>
  </sheetData>
  <sheetProtection formatCells="0" selectLockedCells="1"/>
  <mergeCells count="82">
    <mergeCell ref="C82:G82"/>
    <mergeCell ref="C83:G83"/>
    <mergeCell ref="C84:G84"/>
    <mergeCell ref="B6:B40"/>
    <mergeCell ref="C40:G40"/>
    <mergeCell ref="B74:I74"/>
    <mergeCell ref="C77:G77"/>
    <mergeCell ref="C78:G78"/>
    <mergeCell ref="C79:G79"/>
    <mergeCell ref="C80:G80"/>
    <mergeCell ref="C81:G81"/>
    <mergeCell ref="B66:B70"/>
    <mergeCell ref="C66:F66"/>
    <mergeCell ref="C67:F70"/>
    <mergeCell ref="B71:I71"/>
    <mergeCell ref="B72:I72"/>
    <mergeCell ref="B73:I73"/>
    <mergeCell ref="C57:G57"/>
    <mergeCell ref="B58:B65"/>
    <mergeCell ref="C58:G58"/>
    <mergeCell ref="C59:G59"/>
    <mergeCell ref="C60:G60"/>
    <mergeCell ref="C61:G61"/>
    <mergeCell ref="C62:G62"/>
    <mergeCell ref="C63:G63"/>
    <mergeCell ref="C64:G64"/>
    <mergeCell ref="C65:G65"/>
    <mergeCell ref="B41:B57"/>
    <mergeCell ref="C41:G41"/>
    <mergeCell ref="C42:G42"/>
    <mergeCell ref="C43:G43"/>
    <mergeCell ref="C44:G44"/>
    <mergeCell ref="C56:G56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29:G29"/>
    <mergeCell ref="C30:G30"/>
    <mergeCell ref="C31:G31"/>
    <mergeCell ref="C32:G32"/>
    <mergeCell ref="C33:G33"/>
    <mergeCell ref="C21:E26"/>
    <mergeCell ref="F21:F23"/>
    <mergeCell ref="F24:F25"/>
    <mergeCell ref="F26:G26"/>
    <mergeCell ref="C27:G27"/>
    <mergeCell ref="C17:E18"/>
    <mergeCell ref="F17:G17"/>
    <mergeCell ref="F18:G18"/>
    <mergeCell ref="C19:E20"/>
    <mergeCell ref="F19:G19"/>
    <mergeCell ref="F20:G20"/>
    <mergeCell ref="H4:I4"/>
    <mergeCell ref="J4:K4"/>
    <mergeCell ref="C6:G6"/>
    <mergeCell ref="C7:G7"/>
    <mergeCell ref="E38:G38"/>
    <mergeCell ref="C16:G16"/>
    <mergeCell ref="C8:G8"/>
    <mergeCell ref="C9:G9"/>
    <mergeCell ref="C10:G10"/>
    <mergeCell ref="B4:G5"/>
    <mergeCell ref="C11:G11"/>
    <mergeCell ref="C12:G12"/>
    <mergeCell ref="C13:G13"/>
    <mergeCell ref="C14:G14"/>
    <mergeCell ref="C15:G15"/>
    <mergeCell ref="C28:G28"/>
    <mergeCell ref="D39:G39"/>
    <mergeCell ref="D34:D38"/>
    <mergeCell ref="E34:G34"/>
    <mergeCell ref="E35:G35"/>
    <mergeCell ref="E36:G36"/>
    <mergeCell ref="E37:G37"/>
  </mergeCells>
  <phoneticPr fontId="25"/>
  <printOptions horizontalCentered="1" verticalCentered="1"/>
  <pageMargins left="0.23622047244094488" right="0.23622047244094488" top="0.3543307086614173" bottom="0.3543307086614173" header="0.31496062992125984" footer="0.31496062992125984"/>
  <pageSetup paperSize="9" scale="84" firstPageNumber="0" orientation="portrait" useFirstPageNumber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6781-E711-4D16-941D-6641372B97BD}">
  <sheetPr>
    <pageSetUpPr fitToPage="1"/>
  </sheetPr>
  <dimension ref="A1:D103"/>
  <sheetViews>
    <sheetView view="pageBreakPreview" zoomScaleNormal="100" zoomScaleSheetLayoutView="100" workbookViewId="0">
      <selection activeCell="G26" sqref="G26"/>
    </sheetView>
  </sheetViews>
  <sheetFormatPr defaultRowHeight="13.5"/>
  <cols>
    <col min="1" max="1" width="6.75" style="8" customWidth="1"/>
    <col min="2" max="2" width="32" bestFit="1" customWidth="1"/>
    <col min="3" max="3" width="7.625" style="8" customWidth="1"/>
    <col min="4" max="4" width="46.125" customWidth="1"/>
  </cols>
  <sheetData>
    <row r="1" spans="1:4" ht="5.25" customHeight="1">
      <c r="A1" s="57"/>
      <c r="B1" s="58"/>
      <c r="C1" s="57"/>
      <c r="D1" s="58"/>
    </row>
    <row r="2" spans="1:4" ht="17.25">
      <c r="A2" s="59" t="s">
        <v>339</v>
      </c>
      <c r="B2" s="59"/>
      <c r="C2" s="59"/>
      <c r="D2" s="59"/>
    </row>
    <row r="3" spans="1:4" ht="8.25" customHeight="1" thickBot="1">
      <c r="A3" s="57"/>
      <c r="B3" s="58"/>
      <c r="C3" s="57"/>
      <c r="D3" s="58"/>
    </row>
    <row r="4" spans="1:4" ht="14.25" thickBot="1">
      <c r="A4" s="60" t="s">
        <v>340</v>
      </c>
      <c r="B4" s="61" t="s">
        <v>127</v>
      </c>
      <c r="C4" s="62" t="s">
        <v>341</v>
      </c>
      <c r="D4" s="63" t="s">
        <v>128</v>
      </c>
    </row>
    <row r="5" spans="1:4" ht="14.25" thickTop="1">
      <c r="A5" s="64" t="s">
        <v>129</v>
      </c>
      <c r="B5" s="65" t="s">
        <v>130</v>
      </c>
      <c r="C5" s="66">
        <v>1</v>
      </c>
      <c r="D5" s="67" t="s">
        <v>131</v>
      </c>
    </row>
    <row r="6" spans="1:4">
      <c r="A6" s="68" t="s">
        <v>265</v>
      </c>
      <c r="B6" s="69" t="s">
        <v>130</v>
      </c>
      <c r="C6" s="70">
        <v>2</v>
      </c>
      <c r="D6" s="71" t="s">
        <v>132</v>
      </c>
    </row>
    <row r="7" spans="1:4">
      <c r="A7" s="68" t="s">
        <v>133</v>
      </c>
      <c r="B7" s="69" t="s">
        <v>134</v>
      </c>
      <c r="C7" s="70">
        <v>3</v>
      </c>
      <c r="D7" s="71" t="s">
        <v>135</v>
      </c>
    </row>
    <row r="8" spans="1:4">
      <c r="A8" s="68" t="s">
        <v>133</v>
      </c>
      <c r="B8" s="69" t="s">
        <v>134</v>
      </c>
      <c r="C8" s="70">
        <v>4</v>
      </c>
      <c r="D8" s="71" t="s">
        <v>352</v>
      </c>
    </row>
    <row r="9" spans="1:4">
      <c r="A9" s="68" t="s">
        <v>136</v>
      </c>
      <c r="B9" s="69" t="s">
        <v>137</v>
      </c>
      <c r="C9" s="70">
        <v>5</v>
      </c>
      <c r="D9" s="71" t="s">
        <v>138</v>
      </c>
    </row>
    <row r="10" spans="1:4">
      <c r="A10" s="68" t="s">
        <v>139</v>
      </c>
      <c r="B10" s="69" t="s">
        <v>140</v>
      </c>
      <c r="C10" s="70">
        <v>6</v>
      </c>
      <c r="D10" s="71" t="s">
        <v>141</v>
      </c>
    </row>
    <row r="11" spans="1:4">
      <c r="A11" s="68" t="s">
        <v>139</v>
      </c>
      <c r="B11" s="69" t="s">
        <v>140</v>
      </c>
      <c r="C11" s="70">
        <v>7</v>
      </c>
      <c r="D11" s="71" t="s">
        <v>142</v>
      </c>
    </row>
    <row r="12" spans="1:4">
      <c r="A12" s="68" t="s">
        <v>343</v>
      </c>
      <c r="B12" s="69" t="s">
        <v>140</v>
      </c>
      <c r="C12" s="70">
        <v>8</v>
      </c>
      <c r="D12" s="71" t="s">
        <v>344</v>
      </c>
    </row>
    <row r="13" spans="1:4">
      <c r="A13" s="68" t="s">
        <v>342</v>
      </c>
      <c r="B13" s="69" t="s">
        <v>144</v>
      </c>
      <c r="C13" s="70">
        <v>9</v>
      </c>
      <c r="D13" s="71" t="s">
        <v>145</v>
      </c>
    </row>
    <row r="14" spans="1:4">
      <c r="A14" s="68" t="s">
        <v>143</v>
      </c>
      <c r="B14" s="69" t="s">
        <v>144</v>
      </c>
      <c r="C14" s="70">
        <v>10</v>
      </c>
      <c r="D14" s="71" t="s">
        <v>146</v>
      </c>
    </row>
    <row r="15" spans="1:4">
      <c r="A15" s="68" t="s">
        <v>143</v>
      </c>
      <c r="B15" s="69" t="s">
        <v>144</v>
      </c>
      <c r="C15" s="70">
        <v>11</v>
      </c>
      <c r="D15" s="71" t="s">
        <v>147</v>
      </c>
    </row>
    <row r="16" spans="1:4">
      <c r="A16" s="68" t="s">
        <v>143</v>
      </c>
      <c r="B16" s="69" t="s">
        <v>144</v>
      </c>
      <c r="C16" s="70">
        <v>12</v>
      </c>
      <c r="D16" s="71" t="s">
        <v>148</v>
      </c>
    </row>
    <row r="17" spans="1:4">
      <c r="A17" s="68" t="s">
        <v>143</v>
      </c>
      <c r="B17" s="69" t="s">
        <v>144</v>
      </c>
      <c r="C17" s="70">
        <v>13</v>
      </c>
      <c r="D17" s="71" t="s">
        <v>149</v>
      </c>
    </row>
    <row r="18" spans="1:4">
      <c r="A18" s="68" t="s">
        <v>143</v>
      </c>
      <c r="B18" s="69" t="s">
        <v>144</v>
      </c>
      <c r="C18" s="70">
        <v>14</v>
      </c>
      <c r="D18" s="71" t="s">
        <v>150</v>
      </c>
    </row>
    <row r="19" spans="1:4">
      <c r="A19" s="68" t="s">
        <v>143</v>
      </c>
      <c r="B19" s="69" t="s">
        <v>144</v>
      </c>
      <c r="C19" s="70">
        <v>15</v>
      </c>
      <c r="D19" s="71" t="s">
        <v>151</v>
      </c>
    </row>
    <row r="20" spans="1:4">
      <c r="A20" s="68" t="s">
        <v>143</v>
      </c>
      <c r="B20" s="69" t="s">
        <v>144</v>
      </c>
      <c r="C20" s="70">
        <v>16</v>
      </c>
      <c r="D20" s="71" t="s">
        <v>152</v>
      </c>
    </row>
    <row r="21" spans="1:4">
      <c r="A21" s="68" t="s">
        <v>143</v>
      </c>
      <c r="B21" s="69" t="s">
        <v>144</v>
      </c>
      <c r="C21" s="70">
        <v>17</v>
      </c>
      <c r="D21" s="71" t="s">
        <v>153</v>
      </c>
    </row>
    <row r="22" spans="1:4">
      <c r="A22" s="68" t="s">
        <v>143</v>
      </c>
      <c r="B22" s="69" t="s">
        <v>144</v>
      </c>
      <c r="C22" s="70">
        <v>18</v>
      </c>
      <c r="D22" s="71" t="s">
        <v>154</v>
      </c>
    </row>
    <row r="23" spans="1:4">
      <c r="A23" s="68" t="s">
        <v>143</v>
      </c>
      <c r="B23" s="69" t="s">
        <v>144</v>
      </c>
      <c r="C23" s="70">
        <v>19</v>
      </c>
      <c r="D23" s="71" t="s">
        <v>155</v>
      </c>
    </row>
    <row r="24" spans="1:4">
      <c r="A24" s="68" t="s">
        <v>143</v>
      </c>
      <c r="B24" s="69" t="s">
        <v>144</v>
      </c>
      <c r="C24" s="70">
        <v>20</v>
      </c>
      <c r="D24" s="71" t="s">
        <v>156</v>
      </c>
    </row>
    <row r="25" spans="1:4">
      <c r="A25" s="68" t="s">
        <v>143</v>
      </c>
      <c r="B25" s="69" t="s">
        <v>144</v>
      </c>
      <c r="C25" s="70">
        <v>21</v>
      </c>
      <c r="D25" s="71" t="s">
        <v>157</v>
      </c>
    </row>
    <row r="26" spans="1:4">
      <c r="A26" s="68" t="s">
        <v>143</v>
      </c>
      <c r="B26" s="69" t="s">
        <v>144</v>
      </c>
      <c r="C26" s="70">
        <v>22</v>
      </c>
      <c r="D26" s="71" t="s">
        <v>158</v>
      </c>
    </row>
    <row r="27" spans="1:4">
      <c r="A27" s="68" t="s">
        <v>143</v>
      </c>
      <c r="B27" s="69" t="s">
        <v>144</v>
      </c>
      <c r="C27" s="70">
        <v>23</v>
      </c>
      <c r="D27" s="71" t="s">
        <v>159</v>
      </c>
    </row>
    <row r="28" spans="1:4">
      <c r="A28" s="68" t="s">
        <v>143</v>
      </c>
      <c r="B28" s="69" t="s">
        <v>144</v>
      </c>
      <c r="C28" s="70">
        <v>24</v>
      </c>
      <c r="D28" s="71" t="s">
        <v>160</v>
      </c>
    </row>
    <row r="29" spans="1:4">
      <c r="A29" s="68" t="s">
        <v>143</v>
      </c>
      <c r="B29" s="69" t="s">
        <v>144</v>
      </c>
      <c r="C29" s="70">
        <v>25</v>
      </c>
      <c r="D29" s="71" t="s">
        <v>161</v>
      </c>
    </row>
    <row r="30" spans="1:4">
      <c r="A30" s="68" t="s">
        <v>143</v>
      </c>
      <c r="B30" s="69" t="s">
        <v>144</v>
      </c>
      <c r="C30" s="70">
        <v>26</v>
      </c>
      <c r="D30" s="71" t="s">
        <v>162</v>
      </c>
    </row>
    <row r="31" spans="1:4">
      <c r="A31" s="68" t="s">
        <v>143</v>
      </c>
      <c r="B31" s="69" t="s">
        <v>144</v>
      </c>
      <c r="C31" s="70">
        <v>27</v>
      </c>
      <c r="D31" s="71" t="s">
        <v>163</v>
      </c>
    </row>
    <row r="32" spans="1:4">
      <c r="A32" s="68" t="s">
        <v>143</v>
      </c>
      <c r="B32" s="69" t="s">
        <v>144</v>
      </c>
      <c r="C32" s="70">
        <v>28</v>
      </c>
      <c r="D32" s="71" t="s">
        <v>164</v>
      </c>
    </row>
    <row r="33" spans="1:4">
      <c r="A33" s="68" t="s">
        <v>143</v>
      </c>
      <c r="B33" s="69" t="s">
        <v>144</v>
      </c>
      <c r="C33" s="70">
        <v>29</v>
      </c>
      <c r="D33" s="71" t="s">
        <v>165</v>
      </c>
    </row>
    <row r="34" spans="1:4">
      <c r="A34" s="68" t="s">
        <v>143</v>
      </c>
      <c r="B34" s="69" t="s">
        <v>144</v>
      </c>
      <c r="C34" s="70">
        <v>30</v>
      </c>
      <c r="D34" s="71" t="s">
        <v>166</v>
      </c>
    </row>
    <row r="35" spans="1:4">
      <c r="A35" s="68" t="s">
        <v>143</v>
      </c>
      <c r="B35" s="69" t="s">
        <v>144</v>
      </c>
      <c r="C35" s="70">
        <v>31</v>
      </c>
      <c r="D35" s="71" t="s">
        <v>167</v>
      </c>
    </row>
    <row r="36" spans="1:4">
      <c r="A36" s="68" t="s">
        <v>143</v>
      </c>
      <c r="B36" s="69" t="s">
        <v>144</v>
      </c>
      <c r="C36" s="70">
        <v>32</v>
      </c>
      <c r="D36" s="71" t="s">
        <v>168</v>
      </c>
    </row>
    <row r="37" spans="1:4">
      <c r="A37" s="68" t="s">
        <v>169</v>
      </c>
      <c r="B37" s="69" t="s">
        <v>170</v>
      </c>
      <c r="C37" s="70">
        <v>33</v>
      </c>
      <c r="D37" s="71" t="s">
        <v>171</v>
      </c>
    </row>
    <row r="38" spans="1:4">
      <c r="A38" s="68" t="s">
        <v>169</v>
      </c>
      <c r="B38" s="69" t="s">
        <v>170</v>
      </c>
      <c r="C38" s="70">
        <v>34</v>
      </c>
      <c r="D38" s="71" t="s">
        <v>172</v>
      </c>
    </row>
    <row r="39" spans="1:4">
      <c r="A39" s="68" t="s">
        <v>169</v>
      </c>
      <c r="B39" s="69" t="s">
        <v>170</v>
      </c>
      <c r="C39" s="70">
        <v>35</v>
      </c>
      <c r="D39" s="71" t="s">
        <v>173</v>
      </c>
    </row>
    <row r="40" spans="1:4">
      <c r="A40" s="68" t="s">
        <v>169</v>
      </c>
      <c r="B40" s="69" t="s">
        <v>170</v>
      </c>
      <c r="C40" s="70">
        <v>36</v>
      </c>
      <c r="D40" s="71" t="s">
        <v>174</v>
      </c>
    </row>
    <row r="41" spans="1:4">
      <c r="A41" s="68" t="s">
        <v>175</v>
      </c>
      <c r="B41" s="69" t="s">
        <v>176</v>
      </c>
      <c r="C41" s="70">
        <v>37</v>
      </c>
      <c r="D41" s="71" t="s">
        <v>177</v>
      </c>
    </row>
    <row r="42" spans="1:4">
      <c r="A42" s="68" t="s">
        <v>175</v>
      </c>
      <c r="B42" s="69" t="s">
        <v>176</v>
      </c>
      <c r="C42" s="70">
        <v>38</v>
      </c>
      <c r="D42" s="71" t="s">
        <v>178</v>
      </c>
    </row>
    <row r="43" spans="1:4">
      <c r="A43" s="68" t="s">
        <v>175</v>
      </c>
      <c r="B43" s="69" t="s">
        <v>176</v>
      </c>
      <c r="C43" s="70">
        <v>39</v>
      </c>
      <c r="D43" s="71" t="s">
        <v>179</v>
      </c>
    </row>
    <row r="44" spans="1:4">
      <c r="A44" s="68" t="s">
        <v>175</v>
      </c>
      <c r="B44" s="69" t="s">
        <v>176</v>
      </c>
      <c r="C44" s="70">
        <v>40</v>
      </c>
      <c r="D44" s="71" t="s">
        <v>180</v>
      </c>
    </row>
    <row r="45" spans="1:4">
      <c r="A45" s="68" t="s">
        <v>175</v>
      </c>
      <c r="B45" s="69" t="s">
        <v>176</v>
      </c>
      <c r="C45" s="70">
        <v>41</v>
      </c>
      <c r="D45" s="71" t="s">
        <v>181</v>
      </c>
    </row>
    <row r="46" spans="1:4">
      <c r="A46" s="68" t="s">
        <v>182</v>
      </c>
      <c r="B46" s="69" t="s">
        <v>183</v>
      </c>
      <c r="C46" s="70">
        <v>42</v>
      </c>
      <c r="D46" s="71" t="s">
        <v>184</v>
      </c>
    </row>
    <row r="47" spans="1:4">
      <c r="A47" s="68" t="s">
        <v>182</v>
      </c>
      <c r="B47" s="69" t="s">
        <v>183</v>
      </c>
      <c r="C47" s="70">
        <v>43</v>
      </c>
      <c r="D47" s="71" t="s">
        <v>185</v>
      </c>
    </row>
    <row r="48" spans="1:4">
      <c r="A48" s="68" t="s">
        <v>182</v>
      </c>
      <c r="B48" s="69" t="s">
        <v>183</v>
      </c>
      <c r="C48" s="70">
        <v>44</v>
      </c>
      <c r="D48" s="71" t="s">
        <v>186</v>
      </c>
    </row>
    <row r="49" spans="1:4">
      <c r="A49" s="68" t="s">
        <v>182</v>
      </c>
      <c r="B49" s="69" t="s">
        <v>183</v>
      </c>
      <c r="C49" s="70">
        <v>45</v>
      </c>
      <c r="D49" s="71" t="s">
        <v>187</v>
      </c>
    </row>
    <row r="50" spans="1:4">
      <c r="A50" s="68" t="s">
        <v>182</v>
      </c>
      <c r="B50" s="69" t="s">
        <v>183</v>
      </c>
      <c r="C50" s="70">
        <v>46</v>
      </c>
      <c r="D50" s="71" t="s">
        <v>188</v>
      </c>
    </row>
    <row r="51" spans="1:4">
      <c r="A51" s="68" t="s">
        <v>182</v>
      </c>
      <c r="B51" s="69" t="s">
        <v>183</v>
      </c>
      <c r="C51" s="70">
        <v>47</v>
      </c>
      <c r="D51" s="71" t="s">
        <v>189</v>
      </c>
    </row>
    <row r="52" spans="1:4">
      <c r="A52" s="68" t="s">
        <v>182</v>
      </c>
      <c r="B52" s="69" t="s">
        <v>183</v>
      </c>
      <c r="C52" s="70">
        <v>48</v>
      </c>
      <c r="D52" s="71" t="s">
        <v>190</v>
      </c>
    </row>
    <row r="53" spans="1:4">
      <c r="A53" s="68" t="s">
        <v>182</v>
      </c>
      <c r="B53" s="69" t="s">
        <v>183</v>
      </c>
      <c r="C53" s="70">
        <v>49</v>
      </c>
      <c r="D53" s="71" t="s">
        <v>191</v>
      </c>
    </row>
    <row r="54" spans="1:4">
      <c r="A54" s="68" t="s">
        <v>192</v>
      </c>
      <c r="B54" s="69" t="s">
        <v>193</v>
      </c>
      <c r="C54" s="70">
        <v>50</v>
      </c>
      <c r="D54" s="71" t="s">
        <v>194</v>
      </c>
    </row>
    <row r="55" spans="1:4">
      <c r="A55" s="68" t="s">
        <v>192</v>
      </c>
      <c r="B55" s="69" t="s">
        <v>193</v>
      </c>
      <c r="C55" s="70">
        <v>51</v>
      </c>
      <c r="D55" s="71" t="s">
        <v>195</v>
      </c>
    </row>
    <row r="56" spans="1:4">
      <c r="A56" s="68" t="s">
        <v>192</v>
      </c>
      <c r="B56" s="69" t="s">
        <v>193</v>
      </c>
      <c r="C56" s="70">
        <v>52</v>
      </c>
      <c r="D56" s="71" t="s">
        <v>196</v>
      </c>
    </row>
    <row r="57" spans="1:4">
      <c r="A57" s="68" t="s">
        <v>192</v>
      </c>
      <c r="B57" s="69" t="s">
        <v>193</v>
      </c>
      <c r="C57" s="70">
        <v>53</v>
      </c>
      <c r="D57" s="71" t="s">
        <v>197</v>
      </c>
    </row>
    <row r="58" spans="1:4">
      <c r="A58" s="68" t="s">
        <v>192</v>
      </c>
      <c r="B58" s="69" t="s">
        <v>193</v>
      </c>
      <c r="C58" s="70">
        <v>54</v>
      </c>
      <c r="D58" s="71" t="s">
        <v>198</v>
      </c>
    </row>
    <row r="59" spans="1:4">
      <c r="A59" s="68" t="s">
        <v>192</v>
      </c>
      <c r="B59" s="69" t="s">
        <v>193</v>
      </c>
      <c r="C59" s="70">
        <v>55</v>
      </c>
      <c r="D59" s="71" t="s">
        <v>199</v>
      </c>
    </row>
    <row r="60" spans="1:4">
      <c r="A60" s="68" t="s">
        <v>192</v>
      </c>
      <c r="B60" s="69" t="s">
        <v>193</v>
      </c>
      <c r="C60" s="70">
        <v>56</v>
      </c>
      <c r="D60" s="71" t="s">
        <v>200</v>
      </c>
    </row>
    <row r="61" spans="1:4">
      <c r="A61" s="68" t="s">
        <v>192</v>
      </c>
      <c r="B61" s="69" t="s">
        <v>193</v>
      </c>
      <c r="C61" s="70">
        <v>57</v>
      </c>
      <c r="D61" s="71" t="s">
        <v>201</v>
      </c>
    </row>
    <row r="62" spans="1:4">
      <c r="A62" s="68" t="s">
        <v>192</v>
      </c>
      <c r="B62" s="69" t="s">
        <v>193</v>
      </c>
      <c r="C62" s="70">
        <v>58</v>
      </c>
      <c r="D62" s="71" t="s">
        <v>202</v>
      </c>
    </row>
    <row r="63" spans="1:4">
      <c r="A63" s="68" t="s">
        <v>192</v>
      </c>
      <c r="B63" s="69" t="s">
        <v>193</v>
      </c>
      <c r="C63" s="70">
        <v>59</v>
      </c>
      <c r="D63" s="71" t="s">
        <v>203</v>
      </c>
    </row>
    <row r="64" spans="1:4">
      <c r="A64" s="68" t="s">
        <v>192</v>
      </c>
      <c r="B64" s="69" t="s">
        <v>193</v>
      </c>
      <c r="C64" s="70">
        <v>60</v>
      </c>
      <c r="D64" s="71" t="s">
        <v>204</v>
      </c>
    </row>
    <row r="65" spans="1:4">
      <c r="A65" s="68" t="s">
        <v>192</v>
      </c>
      <c r="B65" s="69" t="s">
        <v>193</v>
      </c>
      <c r="C65" s="70">
        <v>61</v>
      </c>
      <c r="D65" s="71" t="s">
        <v>205</v>
      </c>
    </row>
    <row r="66" spans="1:4">
      <c r="A66" s="68" t="s">
        <v>206</v>
      </c>
      <c r="B66" s="69" t="s">
        <v>207</v>
      </c>
      <c r="C66" s="70">
        <v>62</v>
      </c>
      <c r="D66" s="71" t="s">
        <v>208</v>
      </c>
    </row>
    <row r="67" spans="1:4">
      <c r="A67" s="68" t="s">
        <v>206</v>
      </c>
      <c r="B67" s="69" t="s">
        <v>207</v>
      </c>
      <c r="C67" s="70">
        <v>63</v>
      </c>
      <c r="D67" s="71" t="s">
        <v>209</v>
      </c>
    </row>
    <row r="68" spans="1:4">
      <c r="A68" s="68" t="s">
        <v>206</v>
      </c>
      <c r="B68" s="69" t="s">
        <v>207</v>
      </c>
      <c r="C68" s="70">
        <v>64</v>
      </c>
      <c r="D68" s="71" t="s">
        <v>210</v>
      </c>
    </row>
    <row r="69" spans="1:4">
      <c r="A69" s="68" t="s">
        <v>206</v>
      </c>
      <c r="B69" s="69" t="s">
        <v>207</v>
      </c>
      <c r="C69" s="70">
        <v>65</v>
      </c>
      <c r="D69" s="71" t="s">
        <v>211</v>
      </c>
    </row>
    <row r="70" spans="1:4">
      <c r="A70" s="68" t="s">
        <v>206</v>
      </c>
      <c r="B70" s="69" t="s">
        <v>207</v>
      </c>
      <c r="C70" s="70">
        <v>66</v>
      </c>
      <c r="D70" s="71" t="s">
        <v>212</v>
      </c>
    </row>
    <row r="71" spans="1:4">
      <c r="A71" s="68" t="s">
        <v>206</v>
      </c>
      <c r="B71" s="69" t="s">
        <v>207</v>
      </c>
      <c r="C71" s="70">
        <v>67</v>
      </c>
      <c r="D71" s="71" t="s">
        <v>213</v>
      </c>
    </row>
    <row r="72" spans="1:4">
      <c r="A72" s="68" t="s">
        <v>214</v>
      </c>
      <c r="B72" s="69" t="s">
        <v>215</v>
      </c>
      <c r="C72" s="70">
        <v>68</v>
      </c>
      <c r="D72" s="71" t="s">
        <v>216</v>
      </c>
    </row>
    <row r="73" spans="1:4">
      <c r="A73" s="68" t="s">
        <v>214</v>
      </c>
      <c r="B73" s="69" t="s">
        <v>215</v>
      </c>
      <c r="C73" s="70">
        <v>69</v>
      </c>
      <c r="D73" s="71" t="s">
        <v>217</v>
      </c>
    </row>
    <row r="74" spans="1:4">
      <c r="A74" s="68" t="s">
        <v>214</v>
      </c>
      <c r="B74" s="69" t="s">
        <v>215</v>
      </c>
      <c r="C74" s="70">
        <v>70</v>
      </c>
      <c r="D74" s="71" t="s">
        <v>218</v>
      </c>
    </row>
    <row r="75" spans="1:4">
      <c r="A75" s="68" t="s">
        <v>219</v>
      </c>
      <c r="B75" s="69" t="s">
        <v>220</v>
      </c>
      <c r="C75" s="70">
        <v>71</v>
      </c>
      <c r="D75" s="71" t="s">
        <v>221</v>
      </c>
    </row>
    <row r="76" spans="1:4">
      <c r="A76" s="68" t="s">
        <v>219</v>
      </c>
      <c r="B76" s="69" t="s">
        <v>220</v>
      </c>
      <c r="C76" s="70">
        <v>72</v>
      </c>
      <c r="D76" s="71" t="s">
        <v>222</v>
      </c>
    </row>
    <row r="77" spans="1:4">
      <c r="A77" s="68" t="s">
        <v>219</v>
      </c>
      <c r="B77" s="69" t="s">
        <v>220</v>
      </c>
      <c r="C77" s="70">
        <v>73</v>
      </c>
      <c r="D77" s="71" t="s">
        <v>223</v>
      </c>
    </row>
    <row r="78" spans="1:4">
      <c r="A78" s="68" t="s">
        <v>219</v>
      </c>
      <c r="B78" s="69" t="s">
        <v>220</v>
      </c>
      <c r="C78" s="70">
        <v>74</v>
      </c>
      <c r="D78" s="71" t="s">
        <v>224</v>
      </c>
    </row>
    <row r="79" spans="1:4">
      <c r="A79" s="68" t="s">
        <v>225</v>
      </c>
      <c r="B79" s="69" t="s">
        <v>226</v>
      </c>
      <c r="C79" s="70">
        <v>75</v>
      </c>
      <c r="D79" s="71" t="s">
        <v>227</v>
      </c>
    </row>
    <row r="80" spans="1:4">
      <c r="A80" s="68" t="s">
        <v>225</v>
      </c>
      <c r="B80" s="69" t="s">
        <v>226</v>
      </c>
      <c r="C80" s="70">
        <v>76</v>
      </c>
      <c r="D80" s="71" t="s">
        <v>228</v>
      </c>
    </row>
    <row r="81" spans="1:4">
      <c r="A81" s="68" t="s">
        <v>225</v>
      </c>
      <c r="B81" s="69" t="s">
        <v>226</v>
      </c>
      <c r="C81" s="70">
        <v>77</v>
      </c>
      <c r="D81" s="71" t="s">
        <v>229</v>
      </c>
    </row>
    <row r="82" spans="1:4">
      <c r="A82" s="68" t="s">
        <v>230</v>
      </c>
      <c r="B82" s="69" t="s">
        <v>231</v>
      </c>
      <c r="C82" s="70">
        <v>78</v>
      </c>
      <c r="D82" s="71" t="s">
        <v>232</v>
      </c>
    </row>
    <row r="83" spans="1:4">
      <c r="A83" s="68" t="s">
        <v>230</v>
      </c>
      <c r="B83" s="69" t="s">
        <v>231</v>
      </c>
      <c r="C83" s="70">
        <v>79</v>
      </c>
      <c r="D83" s="71" t="s">
        <v>233</v>
      </c>
    </row>
    <row r="84" spans="1:4">
      <c r="A84" s="68" t="s">
        <v>230</v>
      </c>
      <c r="B84" s="69" t="s">
        <v>231</v>
      </c>
      <c r="C84" s="70">
        <v>80</v>
      </c>
      <c r="D84" s="71" t="s">
        <v>234</v>
      </c>
    </row>
    <row r="85" spans="1:4">
      <c r="A85" s="68" t="s">
        <v>235</v>
      </c>
      <c r="B85" s="69" t="s">
        <v>236</v>
      </c>
      <c r="C85" s="70">
        <v>81</v>
      </c>
      <c r="D85" s="71" t="s">
        <v>237</v>
      </c>
    </row>
    <row r="86" spans="1:4">
      <c r="A86" s="68" t="s">
        <v>235</v>
      </c>
      <c r="B86" s="69" t="s">
        <v>236</v>
      </c>
      <c r="C86" s="70">
        <v>82</v>
      </c>
      <c r="D86" s="71" t="s">
        <v>238</v>
      </c>
    </row>
    <row r="87" spans="1:4">
      <c r="A87" s="68" t="s">
        <v>239</v>
      </c>
      <c r="B87" s="69" t="s">
        <v>240</v>
      </c>
      <c r="C87" s="70">
        <v>83</v>
      </c>
      <c r="D87" s="71" t="s">
        <v>241</v>
      </c>
    </row>
    <row r="88" spans="1:4">
      <c r="A88" s="68" t="s">
        <v>239</v>
      </c>
      <c r="B88" s="69" t="s">
        <v>240</v>
      </c>
      <c r="C88" s="70">
        <v>84</v>
      </c>
      <c r="D88" s="71" t="s">
        <v>242</v>
      </c>
    </row>
    <row r="89" spans="1:4">
      <c r="A89" s="68" t="s">
        <v>239</v>
      </c>
      <c r="B89" s="69" t="s">
        <v>240</v>
      </c>
      <c r="C89" s="70">
        <v>85</v>
      </c>
      <c r="D89" s="71" t="s">
        <v>243</v>
      </c>
    </row>
    <row r="90" spans="1:4">
      <c r="A90" s="68" t="s">
        <v>244</v>
      </c>
      <c r="B90" s="69" t="s">
        <v>245</v>
      </c>
      <c r="C90" s="70">
        <v>86</v>
      </c>
      <c r="D90" s="71" t="s">
        <v>246</v>
      </c>
    </row>
    <row r="91" spans="1:4">
      <c r="A91" s="68" t="s">
        <v>244</v>
      </c>
      <c r="B91" s="69" t="s">
        <v>245</v>
      </c>
      <c r="C91" s="70">
        <v>87</v>
      </c>
      <c r="D91" s="71" t="s">
        <v>247</v>
      </c>
    </row>
    <row r="92" spans="1:4">
      <c r="A92" s="68" t="s">
        <v>248</v>
      </c>
      <c r="B92" s="69" t="s">
        <v>249</v>
      </c>
      <c r="C92" s="70">
        <v>88</v>
      </c>
      <c r="D92" s="71" t="s">
        <v>250</v>
      </c>
    </row>
    <row r="93" spans="1:4">
      <c r="A93" s="68" t="s">
        <v>248</v>
      </c>
      <c r="B93" s="69" t="s">
        <v>249</v>
      </c>
      <c r="C93" s="70">
        <v>89</v>
      </c>
      <c r="D93" s="71" t="s">
        <v>251</v>
      </c>
    </row>
    <row r="94" spans="1:4">
      <c r="A94" s="68" t="s">
        <v>248</v>
      </c>
      <c r="B94" s="69" t="s">
        <v>249</v>
      </c>
      <c r="C94" s="70">
        <v>90</v>
      </c>
      <c r="D94" s="71" t="s">
        <v>252</v>
      </c>
    </row>
    <row r="95" spans="1:4">
      <c r="A95" s="68" t="s">
        <v>248</v>
      </c>
      <c r="B95" s="69" t="s">
        <v>249</v>
      </c>
      <c r="C95" s="70">
        <v>91</v>
      </c>
      <c r="D95" s="71" t="s">
        <v>253</v>
      </c>
    </row>
    <row r="96" spans="1:4">
      <c r="A96" s="68" t="s">
        <v>248</v>
      </c>
      <c r="B96" s="69" t="s">
        <v>249</v>
      </c>
      <c r="C96" s="70">
        <v>92</v>
      </c>
      <c r="D96" s="71" t="s">
        <v>254</v>
      </c>
    </row>
    <row r="97" spans="1:4">
      <c r="A97" s="68" t="s">
        <v>248</v>
      </c>
      <c r="B97" s="69" t="s">
        <v>249</v>
      </c>
      <c r="C97" s="70">
        <v>93</v>
      </c>
      <c r="D97" s="71" t="s">
        <v>255</v>
      </c>
    </row>
    <row r="98" spans="1:4">
      <c r="A98" s="68" t="s">
        <v>248</v>
      </c>
      <c r="B98" s="69" t="s">
        <v>249</v>
      </c>
      <c r="C98" s="70">
        <v>94</v>
      </c>
      <c r="D98" s="71" t="s">
        <v>256</v>
      </c>
    </row>
    <row r="99" spans="1:4">
      <c r="A99" s="68" t="s">
        <v>248</v>
      </c>
      <c r="B99" s="69" t="s">
        <v>249</v>
      </c>
      <c r="C99" s="70">
        <v>95</v>
      </c>
      <c r="D99" s="71" t="s">
        <v>257</v>
      </c>
    </row>
    <row r="100" spans="1:4">
      <c r="A100" s="68" t="s">
        <v>248</v>
      </c>
      <c r="B100" s="69" t="s">
        <v>249</v>
      </c>
      <c r="C100" s="70">
        <v>96</v>
      </c>
      <c r="D100" s="71" t="s">
        <v>258</v>
      </c>
    </row>
    <row r="101" spans="1:4">
      <c r="A101" s="68" t="s">
        <v>259</v>
      </c>
      <c r="B101" s="69" t="s">
        <v>260</v>
      </c>
      <c r="C101" s="70">
        <v>97</v>
      </c>
      <c r="D101" s="71" t="s">
        <v>261</v>
      </c>
    </row>
    <row r="102" spans="1:4">
      <c r="A102" s="68" t="s">
        <v>259</v>
      </c>
      <c r="B102" s="69" t="s">
        <v>260</v>
      </c>
      <c r="C102" s="70">
        <v>98</v>
      </c>
      <c r="D102" s="71" t="s">
        <v>262</v>
      </c>
    </row>
    <row r="103" spans="1:4" ht="14.25" thickBot="1">
      <c r="A103" s="68" t="s">
        <v>263</v>
      </c>
      <c r="B103" s="69" t="s">
        <v>264</v>
      </c>
      <c r="C103" s="72">
        <v>99</v>
      </c>
      <c r="D103" s="73" t="s">
        <v>264</v>
      </c>
    </row>
  </sheetData>
  <sheetProtection sheet="1" objects="1" scenarios="1"/>
  <phoneticPr fontId="29"/>
  <pageMargins left="0.70866141732283472" right="0.70866141732283472" top="0.74803149606299213" bottom="0.74803149606299213" header="0.31496062992125984" footer="0.31496062992125984"/>
  <pageSetup paperSize="9" scale="9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(別紙1) 事業活動に伴う原油換算エネルギー使用量算定表</vt:lpstr>
      <vt:lpstr>(別紙2) 温室効果ガス排出量算定表</vt:lpstr>
      <vt:lpstr>(参考１)単位あたりの発熱量・排出係数</vt:lpstr>
      <vt:lpstr>（参考２）日本標準産業分類</vt:lpstr>
      <vt:lpstr>'(参考１)単位あたりの発熱量・排出係数'!Print_Area</vt:lpstr>
      <vt:lpstr>'(別紙1) 事業活動に伴う原油換算エネルギー使用量算定表'!Print_Area</vt:lpstr>
      <vt:lpstr>'(別紙2) 温室効果ガス排出量算定表'!Print_Area</vt:lpstr>
      <vt:lpstr>'（参考２）日本標準産業分類'!Print_Titles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相場　智恵美</cp:lastModifiedBy>
  <cp:revision>0</cp:revision>
  <cp:lastPrinted>2025-04-07T22:51:33Z</cp:lastPrinted>
  <dcterms:created xsi:type="dcterms:W3CDTF">2019-07-11T05:12:32Z</dcterms:created>
  <dcterms:modified xsi:type="dcterms:W3CDTF">2026-05-27T07:59:03Z</dcterms:modified>
</cp:coreProperties>
</file>