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別紙１ 事業活動に伴うエネルギー使用量算定表" sheetId="1" r:id="rId1"/>
    <sheet name="別紙２ 温室効果ガス排出量算定表" sheetId="2" r:id="rId2"/>
    <sheet name="参考単位発熱量" sheetId="3" r:id="rId3"/>
    <sheet name="参考排出係数" sheetId="4" r:id="rId4"/>
  </sheets>
  <externalReferences>
    <externalReference r:id="rId7"/>
  </externalReferences>
  <definedNames>
    <definedName name="Excel_BuiltIn_Print_Area">#REF!</definedName>
    <definedName name="Excel_BuiltIn_Print_Area_2">#REF!</definedName>
    <definedName name="Excel_BuiltIn_Print_Area_3">#REF!</definedName>
    <definedName name="Excel_BuiltIn_Print_Area1">#REF!</definedName>
    <definedName name="_xlnm.Print_Area" localSheetId="0">'別紙１ 事業活動に伴うエネルギー使用量算定表'!$A$1:$K$49</definedName>
    <definedName name="_xlnm.Print_Area" localSheetId="1">'別紙２ 温室効果ガス排出量算定表'!$A$1:$Q$60</definedName>
  </definedNames>
  <calcPr fullCalcOnLoad="1"/>
</workbook>
</file>

<file path=xl/comments1.xml><?xml version="1.0" encoding="utf-8"?>
<comments xmlns="http://schemas.openxmlformats.org/spreadsheetml/2006/main">
  <authors>
    <author/>
  </authors>
  <commentList>
    <comment ref="I4" authorId="0">
      <text>
        <r>
          <rPr>
            <b/>
            <sz val="9"/>
            <color indexed="8"/>
            <rFont val="ＭＳ Ｐゴシック"/>
            <family val="3"/>
          </rPr>
          <t>算定の対象とする年度を記入。</t>
        </r>
      </text>
    </comment>
    <comment ref="G6" authorId="0">
      <text>
        <r>
          <rPr>
            <b/>
            <sz val="9"/>
            <color indexed="8"/>
            <rFont val="ＭＳ Ｐゴシック"/>
            <family val="3"/>
          </rPr>
          <t>エネルギーの種類別の使用量を入力してください。</t>
        </r>
      </text>
    </comment>
    <comment ref="I6" authorId="0">
      <text>
        <r>
          <rPr>
            <b/>
            <sz val="9"/>
            <color indexed="8"/>
            <rFont val="ＭＳ Ｐゴシック"/>
            <family val="3"/>
          </rPr>
          <t xml:space="preserve">自動計算されます。
</t>
        </r>
      </text>
    </comment>
    <comment ref="J29" authorId="0">
      <text>
        <r>
          <rPr>
            <b/>
            <sz val="9"/>
            <color indexed="8"/>
            <rFont val="ＭＳ Ｐゴシック"/>
            <family val="3"/>
          </rPr>
          <t>お使いの都市ガスの発熱量を、契約を調べるか、ガス供給事業者に問い合わせて、その数値(GJ/千m3)をこの欄に入力してください。</t>
        </r>
      </text>
    </comment>
    <comment ref="J30" authorId="0">
      <text>
        <r>
          <rPr>
            <b/>
            <sz val="9"/>
            <color indexed="8"/>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K30" authorId="0">
      <text>
        <r>
          <rPr>
            <b/>
            <sz val="9"/>
            <color indexed="8"/>
            <rFont val="ＭＳ Ｐゴシック"/>
            <family val="3"/>
          </rPr>
          <t>数値（C)の単位を入力してください。</t>
        </r>
      </text>
    </comment>
    <comment ref="J31" authorId="0">
      <text>
        <r>
          <rPr>
            <b/>
            <sz val="9"/>
            <color indexed="8"/>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K31" authorId="0">
      <text>
        <r>
          <rPr>
            <b/>
            <sz val="9"/>
            <color indexed="8"/>
            <rFont val="ＭＳ Ｐゴシック"/>
            <family val="3"/>
          </rPr>
          <t>数値（C)の単位を入直してください。</t>
        </r>
      </text>
    </comment>
    <comment ref="J32" authorId="0">
      <text>
        <r>
          <rPr>
            <b/>
            <sz val="9"/>
            <color indexed="8"/>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K32" authorId="0">
      <text>
        <r>
          <rPr>
            <b/>
            <sz val="9"/>
            <color indexed="8"/>
            <rFont val="ＭＳ Ｐゴシック"/>
            <family val="3"/>
          </rPr>
          <t>数値（C)の単位を入直してください。</t>
        </r>
      </text>
    </comment>
  </commentList>
</comments>
</file>

<file path=xl/comments2.xml><?xml version="1.0" encoding="utf-8"?>
<comments xmlns="http://schemas.openxmlformats.org/spreadsheetml/2006/main">
  <authors>
    <author/>
    <author>秋田県</author>
  </authors>
  <commentList>
    <comment ref="Q4" authorId="0">
      <text>
        <r>
          <rPr>
            <b/>
            <sz val="9"/>
            <color indexed="8"/>
            <rFont val="ＭＳ Ｐゴシック"/>
            <family val="3"/>
          </rPr>
          <t>実測値に基づいた排出係数を用いる場合は、係数を変更してください。（この場合別途根拠資料を提出してください。）</t>
        </r>
      </text>
    </comment>
    <comment ref="N5" authorId="0">
      <text>
        <r>
          <rPr>
            <b/>
            <sz val="9"/>
            <color indexed="8"/>
            <rFont val="ＭＳ Ｐゴシック"/>
            <family val="3"/>
          </rPr>
          <t>計算式
　燃料：Ｅ×排出係数×（44÷12）
　熱　：Ｅ×排出係数
　電気：Ｅ×排出係数</t>
        </r>
      </text>
    </comment>
    <comment ref="L6" authorId="0">
      <text>
        <r>
          <rPr>
            <b/>
            <sz val="9"/>
            <color indexed="8"/>
            <rFont val="ＭＳ Ｐゴシック"/>
            <family val="3"/>
          </rPr>
          <t>計算式
燃料：数値C×単位発熱量</t>
        </r>
      </text>
    </comment>
    <comment ref="M42" authorId="0">
      <text>
        <r>
          <rPr>
            <b/>
            <sz val="9"/>
            <color indexed="8"/>
            <rFont val="ＭＳ Ｐゴシック"/>
            <family val="3"/>
          </rPr>
          <t>数値C×－１</t>
        </r>
      </text>
    </comment>
    <comment ref="L51" authorId="0">
      <text>
        <r>
          <rPr>
            <b/>
            <sz val="9"/>
            <color indexed="8"/>
            <rFont val="ＭＳ Ｐゴシック"/>
            <family val="3"/>
          </rPr>
          <t>上記の合計④の数値が、自動入力されます。</t>
        </r>
      </text>
    </comment>
    <comment ref="G6" authorId="1">
      <text>
        <r>
          <rPr>
            <b/>
            <sz val="9"/>
            <rFont val="ＭＳ Ｐゴシック"/>
            <family val="3"/>
          </rPr>
          <t>使用したエネルギー使用量を入力してください。</t>
        </r>
      </text>
    </comment>
    <comment ref="P29" authorId="1">
      <text>
        <r>
          <rPr>
            <b/>
            <sz val="9"/>
            <rFont val="ＭＳ Ｐゴシック"/>
            <family val="3"/>
          </rPr>
          <t>実際の発熱量を記入してください。</t>
        </r>
      </text>
    </comment>
  </commentList>
</comments>
</file>

<file path=xl/sharedStrings.xml><?xml version="1.0" encoding="utf-8"?>
<sst xmlns="http://schemas.openxmlformats.org/spreadsheetml/2006/main" count="420" uniqueCount="140">
  <si>
    <t>（別紙２）</t>
  </si>
  <si>
    <t>温室効果ガス排出量算定表</t>
  </si>
  <si>
    <t>１　エネルギーの使用に伴って発生する二酸化炭素排出量</t>
  </si>
  <si>
    <t>エネルギーの種類</t>
  </si>
  <si>
    <t>（</t>
  </si>
  <si>
    <t>）年度</t>
  </si>
  <si>
    <t>単位発熱量</t>
  </si>
  <si>
    <t xml:space="preserve">排出係数
</t>
  </si>
  <si>
    <t>エネルギーの使用量</t>
  </si>
  <si>
    <t>販売したエネルギーの量</t>
  </si>
  <si>
    <t>Ｅ=Ｂ-Ｄ</t>
  </si>
  <si>
    <r>
      <t>二酸化炭素排出量
（</t>
    </r>
    <r>
      <rPr>
        <sz val="8"/>
        <rFont val="ＭＳ Ｐ明朝"/>
        <family val="1"/>
      </rPr>
      <t>t-CO</t>
    </r>
    <r>
      <rPr>
        <sz val="6"/>
        <rFont val="ＭＳ Ｐ明朝"/>
        <family val="1"/>
      </rPr>
      <t>2</t>
    </r>
    <r>
      <rPr>
        <sz val="8"/>
        <rFont val="ＭＳ Ｐ明朝"/>
        <family val="1"/>
      </rPr>
      <t>）</t>
    </r>
  </si>
  <si>
    <t>数値
Ａ</t>
  </si>
  <si>
    <t>単位</t>
  </si>
  <si>
    <t>数値
Ｃ</t>
  </si>
  <si>
    <t>燃　　　料　　</t>
  </si>
  <si>
    <t>原油（コンデンセートを除く）</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</si>
  <si>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</si>
  <si>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</si>
  <si>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</si>
  <si>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</si>
  <si>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</si>
  <si>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</si>
  <si>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</si>
  <si>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</si>
  <si>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</si>
  <si>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</si>
  <si>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</si>
  <si>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</si>
  <si>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</si>
  <si>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</si>
  <si>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千m</t>
    </r>
    <r>
      <rPr>
        <vertAlign val="superscript"/>
        <sz val="8"/>
        <rFont val="ＭＳ Ｐ明朝"/>
        <family val="1"/>
      </rPr>
      <t>3</t>
    </r>
  </si>
  <si>
    <t>可燃性天然ガス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</si>
  <si>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</si>
  <si>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</si>
  <si>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</si>
  <si>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</si>
  <si>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</si>
  <si>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</si>
  <si>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</si>
  <si>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</si>
  <si>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</si>
  <si>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</si>
  <si>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</si>
  <si>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都市ガス</t>
  </si>
  <si>
    <t>小　　計　①</t>
  </si>
  <si>
    <t>熱</t>
  </si>
  <si>
    <t>産業用蒸気</t>
  </si>
  <si>
    <t>GＪ</t>
  </si>
  <si>
    <t>産業用以外の蒸気</t>
  </si>
  <si>
    <t>温水</t>
  </si>
  <si>
    <t>冷水</t>
  </si>
  <si>
    <t>小　　計　②</t>
  </si>
  <si>
    <t>電気</t>
  </si>
  <si>
    <t>一般電気事業者</t>
  </si>
  <si>
    <t>昼間買電</t>
  </si>
  <si>
    <t>千ｋWh</t>
  </si>
  <si>
    <t>夜間買電</t>
  </si>
  <si>
    <t>その他</t>
  </si>
  <si>
    <t>上記以外の買電</t>
  </si>
  <si>
    <t>自家発電</t>
  </si>
  <si>
    <t>小　　計　③</t>
  </si>
  <si>
    <t>合   計　④＝①＋②＋③</t>
  </si>
  <si>
    <t>備考</t>
  </si>
  <si>
    <t>２　温室効果ガスの総排出量</t>
  </si>
  <si>
    <t>二酸化炭素の排出量</t>
  </si>
  <si>
    <r>
      <t>t-CO</t>
    </r>
    <r>
      <rPr>
        <sz val="8"/>
        <rFont val="ＭＳ Ｐ明朝"/>
        <family val="1"/>
      </rPr>
      <t>2</t>
    </r>
  </si>
  <si>
    <t>上記以外の二酸化炭素</t>
  </si>
  <si>
    <t>メタンの排出量</t>
  </si>
  <si>
    <t>一酸化二窒素の排出量</t>
  </si>
  <si>
    <t>ハイドロフルオロカーボンの排出量</t>
  </si>
  <si>
    <t>パーフルオロカーボンの排出量</t>
  </si>
  <si>
    <t>六ふっ化硫黄の排出量</t>
  </si>
  <si>
    <t>合　　計</t>
  </si>
  <si>
    <t>表－１　エネルギー種類別の熱量換算係数</t>
  </si>
  <si>
    <t>数値</t>
  </si>
  <si>
    <t>燃料</t>
  </si>
  <si>
    <t>原油（コンデンセートを除く。）</t>
  </si>
  <si>
    <r>
      <t>GJ</t>
    </r>
    <r>
      <rPr>
        <sz val="12"/>
        <color indexed="8"/>
        <rFont val="ＭＳ 明朝"/>
        <family val="1"/>
      </rPr>
      <t>／</t>
    </r>
    <r>
      <rPr>
        <sz val="12"/>
        <color indexed="8"/>
        <rFont val="Century"/>
        <family val="1"/>
      </rPr>
      <t>kL</t>
    </r>
  </si>
  <si>
    <r>
      <t>GJ</t>
    </r>
    <r>
      <rPr>
        <sz val="12"/>
        <color indexed="8"/>
        <rFont val="ＭＳ 明朝"/>
        <family val="1"/>
      </rPr>
      <t>／</t>
    </r>
    <r>
      <rPr>
        <sz val="12"/>
        <color indexed="8"/>
        <rFont val="Century"/>
        <family val="1"/>
      </rPr>
      <t>t</t>
    </r>
  </si>
  <si>
    <r>
      <t>GJ</t>
    </r>
    <r>
      <rPr>
        <sz val="12"/>
        <color indexed="8"/>
        <rFont val="ＭＳ 明朝"/>
        <family val="1"/>
      </rPr>
      <t>／千</t>
    </r>
    <r>
      <rPr>
        <sz val="12"/>
        <color indexed="8"/>
        <rFont val="Century"/>
        <family val="1"/>
      </rPr>
      <t>m</t>
    </r>
    <r>
      <rPr>
        <vertAlign val="superscript"/>
        <sz val="12"/>
        <color indexed="8"/>
        <rFont val="Century"/>
        <family val="1"/>
      </rPr>
      <t>3</t>
    </r>
  </si>
  <si>
    <t>その他の可燃性天然ガス</t>
  </si>
  <si>
    <r>
      <t>※</t>
    </r>
    <r>
      <rPr>
        <sz val="12"/>
        <color indexed="8"/>
        <rFont val="Century"/>
        <family val="1"/>
      </rPr>
      <t>1</t>
    </r>
  </si>
  <si>
    <r>
      <t>GJ</t>
    </r>
    <r>
      <rPr>
        <sz val="12"/>
        <color indexed="8"/>
        <rFont val="ＭＳ 明朝"/>
        <family val="1"/>
      </rPr>
      <t>／</t>
    </r>
    <r>
      <rPr>
        <sz val="12"/>
        <color indexed="8"/>
        <rFont val="Century"/>
        <family val="1"/>
      </rPr>
      <t>GJ</t>
    </r>
  </si>
  <si>
    <r>
      <t>昼間買電※</t>
    </r>
    <r>
      <rPr>
        <sz val="12"/>
        <color indexed="8"/>
        <rFont val="Century"/>
        <family val="1"/>
      </rPr>
      <t>2</t>
    </r>
  </si>
  <si>
    <r>
      <t>GJ</t>
    </r>
    <r>
      <rPr>
        <sz val="12"/>
        <color indexed="8"/>
        <rFont val="ＭＳ 明朝"/>
        <family val="1"/>
      </rPr>
      <t>／千</t>
    </r>
    <r>
      <rPr>
        <sz val="12"/>
        <color indexed="8"/>
        <rFont val="Century"/>
        <family val="1"/>
      </rPr>
      <t>kWh</t>
    </r>
  </si>
  <si>
    <r>
      <t>夜間買電※</t>
    </r>
    <r>
      <rPr>
        <sz val="12"/>
        <color indexed="8"/>
        <rFont val="Century"/>
        <family val="1"/>
      </rPr>
      <t>3</t>
    </r>
  </si>
  <si>
    <r>
      <t>※</t>
    </r>
    <r>
      <rPr>
        <sz val="12"/>
        <color indexed="8"/>
        <rFont val="Century"/>
        <family val="1"/>
      </rPr>
      <t>1</t>
    </r>
    <r>
      <rPr>
        <sz val="12"/>
        <color indexed="8"/>
        <rFont val="ＭＳ 明朝"/>
        <family val="1"/>
      </rPr>
      <t>　　都市ガスの係数は、ガス供給事業者ごとの実際の数値とする。</t>
    </r>
  </si>
  <si>
    <t>表－２　燃料の使用に関する排出係数</t>
  </si>
  <si>
    <t>排出係数</t>
  </si>
  <si>
    <r>
      <t>ｔ</t>
    </r>
    <r>
      <rPr>
        <sz val="12"/>
        <color indexed="8"/>
        <rFont val="Century"/>
        <family val="1"/>
      </rPr>
      <t>-C/GJ</t>
    </r>
  </si>
  <si>
    <r>
      <t>ｔ</t>
    </r>
    <r>
      <rPr>
        <sz val="12"/>
        <color indexed="8"/>
        <rFont val="Century"/>
        <family val="1"/>
      </rPr>
      <t>-CO</t>
    </r>
    <r>
      <rPr>
        <vertAlign val="subscript"/>
        <sz val="12"/>
        <color indexed="8"/>
        <rFont val="ＭＳ 明朝"/>
        <family val="1"/>
      </rPr>
      <t>２</t>
    </r>
    <r>
      <rPr>
        <sz val="12"/>
        <color indexed="8"/>
        <rFont val="Century"/>
        <family val="1"/>
      </rPr>
      <t>/GJ</t>
    </r>
  </si>
  <si>
    <t>電気　※</t>
  </si>
  <si>
    <t>－</t>
  </si>
  <si>
    <r>
      <t>ｔ</t>
    </r>
    <r>
      <rPr>
        <sz val="12"/>
        <color indexed="8"/>
        <rFont val="Century"/>
        <family val="1"/>
      </rPr>
      <t>-CO</t>
    </r>
    <r>
      <rPr>
        <vertAlign val="subscript"/>
        <sz val="12"/>
        <color indexed="8"/>
        <rFont val="ＭＳ 明朝"/>
        <family val="1"/>
      </rPr>
      <t>２</t>
    </r>
    <r>
      <rPr>
        <sz val="12"/>
        <color indexed="8"/>
        <rFont val="Century"/>
        <family val="1"/>
      </rPr>
      <t>/</t>
    </r>
    <r>
      <rPr>
        <sz val="12"/>
        <color indexed="8"/>
        <rFont val="ＭＳ 明朝"/>
        <family val="1"/>
      </rPr>
      <t>千</t>
    </r>
    <r>
      <rPr>
        <sz val="12"/>
        <color indexed="8"/>
        <rFont val="Century"/>
        <family val="1"/>
      </rPr>
      <t>kWh</t>
    </r>
  </si>
  <si>
    <t>※　電気の排出係数は、次の排出係数を用いること。</t>
  </si>
  <si>
    <t>　①　電気事業者から供給された電気を使用している場合にあっては、国が公表する電気事
　　業者ごとの排出係数</t>
  </si>
  <si>
    <t>　②　電気事業者以外の者から供給された電気を使用している場合にあっては、実測等に基
　　づく適切な係数</t>
  </si>
  <si>
    <t>　③　①及び②で算定できない場合は、環境大臣・経済産業大臣が公表する係数</t>
  </si>
  <si>
    <t>熱量(GＪ)
Ｂ</t>
  </si>
  <si>
    <t>熱量(GＪ)
Ｄ</t>
  </si>
  <si>
    <t>その他の燃料</t>
  </si>
  <si>
    <t>「Ｅ＝Ｂ－Ｄ」は、熱について、Ｅ＝Ａ－Ｃとする。</t>
  </si>
  <si>
    <t>区　　分</t>
  </si>
  <si>
    <t>温室効果ガスの排出量</t>
  </si>
  <si>
    <t>エネルギーの使用に伴って発生する二酸化炭素</t>
  </si>
  <si>
    <t>三ふっ化窒素の排出量</t>
  </si>
  <si>
    <t>（別紙１）</t>
  </si>
  <si>
    <t>事業活動に伴うエネルギー使用量算定表</t>
  </si>
  <si>
    <t>エネルギー使用量</t>
  </si>
  <si>
    <r>
      <t xml:space="preserve">熱量(GＪ)
</t>
    </r>
    <r>
      <rPr>
        <sz val="10"/>
        <rFont val="ＭＳ 明朝"/>
        <family val="1"/>
      </rPr>
      <t>（Ｂ＝Ａ×Ｃ</t>
    </r>
    <r>
      <rPr>
        <sz val="11"/>
        <rFont val="ＭＳ 明朝"/>
        <family val="1"/>
      </rPr>
      <t>）</t>
    </r>
  </si>
  <si>
    <t>数値
Ｃ</t>
  </si>
  <si>
    <t>燃料及び熱　　</t>
  </si>
  <si>
    <t>GＪ/ｋＬ</t>
  </si>
  <si>
    <t>GＪ/ｔ</t>
  </si>
  <si>
    <r>
      <t>千ｍ</t>
    </r>
    <r>
      <rPr>
        <vertAlign val="superscript"/>
        <sz val="10"/>
        <rFont val="ＭＳ 明朝"/>
        <family val="1"/>
      </rPr>
      <t>３</t>
    </r>
  </si>
  <si>
    <r>
      <t>GＪ/千ｍ</t>
    </r>
    <r>
      <rPr>
        <vertAlign val="superscript"/>
        <sz val="10"/>
        <rFont val="ＭＳ 明朝"/>
        <family val="1"/>
      </rPr>
      <t>３</t>
    </r>
  </si>
  <si>
    <t>その他の
燃料等</t>
  </si>
  <si>
    <t>(          )</t>
  </si>
  <si>
    <t>GＪ/GＪ</t>
  </si>
  <si>
    <t>小　計　①</t>
  </si>
  <si>
    <t>GJ/千ｋWh</t>
  </si>
  <si>
    <t>小　計　②　　　　</t>
  </si>
  <si>
    <t>合   計(GJ)　③＝①＋②</t>
  </si>
  <si>
    <t>原油換算エネルギー使用量（ｋL)　④＝③×0.0258</t>
  </si>
  <si>
    <t>kL/GJ</t>
  </si>
  <si>
    <t>　１　都市ガスの「数値C」欄の数値は、ガス供給事業者ごとの実際の数値を用いること。</t>
  </si>
  <si>
    <t>　２　昼間買電とは、一般電気事業者から供給を受ける電気で８時から22時までに使用した電力をいう。</t>
  </si>
  <si>
    <t>　３　夜間買電とは、一般電気事業者から供給を受ける電気で22時から翌８時までに使用した電力をいう。</t>
  </si>
  <si>
    <t>Ｂ・Ｃ重油</t>
  </si>
  <si>
    <r>
      <t>液化石油ガス（ＬＰＧ</t>
    </r>
    <r>
      <rPr>
        <sz val="12"/>
        <color indexed="8"/>
        <rFont val="ＭＳ 明朝"/>
        <family val="1"/>
      </rPr>
      <t>）</t>
    </r>
  </si>
  <si>
    <t>液化天然ガス（ＬＮＧ）</t>
  </si>
  <si>
    <r>
      <t>※</t>
    </r>
    <r>
      <rPr>
        <sz val="12"/>
        <color indexed="8"/>
        <rFont val="Century"/>
        <family val="1"/>
      </rPr>
      <t>2</t>
    </r>
    <r>
      <rPr>
        <sz val="12"/>
        <color indexed="8"/>
        <rFont val="ＭＳ 明朝"/>
        <family val="1"/>
      </rPr>
      <t>　　昼間買電とは、一般電気事業者から供給を受ける電気で</t>
    </r>
    <r>
      <rPr>
        <sz val="12"/>
        <color indexed="8"/>
        <rFont val="Century"/>
        <family val="1"/>
      </rPr>
      <t>8</t>
    </r>
    <r>
      <rPr>
        <sz val="12"/>
        <color indexed="8"/>
        <rFont val="ＭＳ 明朝"/>
        <family val="1"/>
      </rPr>
      <t>時から</t>
    </r>
    <r>
      <rPr>
        <sz val="12"/>
        <color indexed="8"/>
        <rFont val="Century"/>
        <family val="1"/>
      </rPr>
      <t>22</t>
    </r>
    <r>
      <rPr>
        <sz val="12"/>
        <color indexed="8"/>
        <rFont val="ＭＳ 明朝"/>
        <family val="1"/>
      </rPr>
      <t>時まで
　　に使用した電力をいう。</t>
    </r>
  </si>
  <si>
    <t>原油のうちコンデンセート（ＮＧＬ）</t>
  </si>
  <si>
    <t>液化石油ガス（ＬＰＧ）</t>
  </si>
  <si>
    <r>
      <t>原油のうちコンデンセート（ＮＧＬ</t>
    </r>
    <r>
      <rPr>
        <sz val="12"/>
        <color indexed="8"/>
        <rFont val="ＭＳ 明朝"/>
        <family val="1"/>
      </rPr>
      <t>）</t>
    </r>
  </si>
  <si>
    <t>Ａ重油</t>
  </si>
  <si>
    <r>
      <t>揮発油（</t>
    </r>
    <r>
      <rPr>
        <sz val="12"/>
        <color indexed="8"/>
        <rFont val="ＭＳ 明朝"/>
        <family val="1"/>
      </rPr>
      <t>ガソリン）</t>
    </r>
  </si>
  <si>
    <t>原油（コンデンセートを除く。）</t>
  </si>
  <si>
    <r>
      <t>※</t>
    </r>
    <r>
      <rPr>
        <sz val="12"/>
        <color indexed="8"/>
        <rFont val="Century"/>
        <family val="1"/>
      </rPr>
      <t>3</t>
    </r>
    <r>
      <rPr>
        <sz val="12"/>
        <color indexed="8"/>
        <rFont val="ＭＳ 明朝"/>
        <family val="1"/>
      </rPr>
      <t>　　夜間買電とは、一般電気事業者から供給を受ける電気で</t>
    </r>
    <r>
      <rPr>
        <sz val="12"/>
        <color indexed="8"/>
        <rFont val="Century"/>
        <family val="1"/>
      </rPr>
      <t>22</t>
    </r>
    <r>
      <rPr>
        <sz val="12"/>
        <color indexed="8"/>
        <rFont val="ＭＳ 明朝"/>
        <family val="1"/>
      </rPr>
      <t>時から翌日</t>
    </r>
    <r>
      <rPr>
        <sz val="12"/>
        <color indexed="8"/>
        <rFont val="Century"/>
        <family val="1"/>
      </rPr>
      <t>8</t>
    </r>
    <r>
      <rPr>
        <sz val="12"/>
        <color indexed="8"/>
        <rFont val="ＭＳ 明朝"/>
        <family val="1"/>
      </rPr>
      <t>時
　　までに使用した電力をいう。</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</si>
</sst>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
    <numFmt numFmtId="179" formatCode="0.0000_ "/>
    <numFmt numFmtId="180" formatCode="#,##0.00;0.00"/>
    <numFmt numFmtId="181" formatCode="0;0"/>
    <numFmt numFmtId="182" formatCode="#,##0.0;0.0"/>
    <numFmt numFmtId="183" formatCode="0.000_ "/>
    <numFmt numFmtId="184" formatCode="#,##0_);[Red]\(#,##0\)"/>
    <numFmt numFmtId="185" formatCode="#,##0.0_ "/>
    <numFmt numFmtId="186" formatCode="#,##0_ "/>
    <numFmt numFmtId="187" formatCode="0.000"/>
    <numFmt numFmtId="188" formatCode="0.0_ "/>
    <numFmt numFmtId="189" formatCode="0.0_);[Red]\(0.0\)"/>
    <numFmt numFmtId="190" formatCode="0.00_);[Red]\(0.00\)"/>
    <numFmt numFmtId="191" formatCode="#,##0_ ;[Red]\-#,##0\ "/>
    <numFmt numFmtId="192" formatCode="0.0000"/>
    <numFmt numFmtId="193" formatCode="#,##0.0;&quot;△ &quot;#,##0.0"/>
    <numFmt numFmtId="194" formatCode="#,##0.00;&quot;△ &quot;#,##0.00"/>
    <numFmt numFmtId="195" formatCode="#,##0.0000;&quot;△ &quot;#,##0.0000"/>
    <numFmt numFmtId="196" formatCode="#,##0.000;&quot;△ &quot;#,##0.000"/>
    <numFmt numFmtId="197" formatCode="0.00_ "/>
    <numFmt numFmtId="198" formatCode="#,##0.0_ ;[Red]\-#,##0.0\ "/>
    <numFmt numFmtId="199" formatCode="#,##0.0000"/>
  </numFmts>
  <fonts count="83">
    <font>
      <sz val="11"/>
      <color indexed="8"/>
      <name val="ＭＳ Ｐゴシック"/>
      <family val="3"/>
    </font>
    <font>
      <sz val="10"/>
      <name val="Arial"/>
      <family val="2"/>
    </font>
    <font>
      <sz val="10.5"/>
      <name val="ＭＳ 明朝"/>
      <family val="1"/>
    </font>
    <font>
      <sz val="11"/>
      <color indexed="8"/>
      <name val="ＭＳ Ｐ明朝"/>
      <family val="1"/>
    </font>
    <font>
      <sz val="12"/>
      <color indexed="8"/>
      <name val="ＭＳ 明朝"/>
      <family val="1"/>
    </font>
    <font>
      <sz val="9"/>
      <name val="ＭＳ Ｐ明朝"/>
      <family val="1"/>
    </font>
    <font>
      <b/>
      <sz val="11"/>
      <color indexed="8"/>
      <name val="ＭＳ Ｐ明朝"/>
      <family val="1"/>
    </font>
    <font>
      <b/>
      <sz val="9"/>
      <name val="ＭＳ Ｐ明朝"/>
      <family val="1"/>
    </font>
    <font>
      <b/>
      <sz val="9"/>
      <color indexed="8"/>
      <name val="ＭＳ Ｐゴシック"/>
      <family val="3"/>
    </font>
    <font>
      <b/>
      <sz val="11"/>
      <name val="ＭＳ Ｐ明朝"/>
      <family val="1"/>
    </font>
    <font>
      <sz val="7.5"/>
      <name val="ＭＳ Ｐ明朝"/>
      <family val="1"/>
    </font>
    <font>
      <sz val="8"/>
      <name val="ＭＳ Ｐ明朝"/>
      <family val="1"/>
    </font>
    <font>
      <sz val="6"/>
      <name val="ＭＳ Ｐ明朝"/>
      <family val="1"/>
    </font>
    <font>
      <sz val="10"/>
      <color indexed="8"/>
      <name val="ＭＳ Ｐ明朝"/>
      <family val="1"/>
    </font>
    <font>
      <sz val="10"/>
      <name val="ＭＳ Ｐ明朝"/>
      <family val="1"/>
    </font>
    <font>
      <sz val="11"/>
      <name val="ＭＳ Ｐ明朝"/>
      <family val="1"/>
    </font>
    <font>
      <vertAlign val="superscript"/>
      <sz val="8"/>
      <name val="ＭＳ Ｐ明朝"/>
      <family val="1"/>
    </font>
    <font>
      <b/>
      <sz val="10"/>
      <name val="ＭＳ Ｐ明朝"/>
      <family val="1"/>
    </font>
    <font>
      <b/>
      <sz val="11"/>
      <color indexed="10"/>
      <name val="ＭＳ Ｐ明朝"/>
      <family val="1"/>
    </font>
    <font>
      <sz val="9"/>
      <name val="ＭＳ 明朝"/>
      <family val="1"/>
    </font>
    <font>
      <sz val="12"/>
      <color indexed="8"/>
      <name val="ＭＳ Ｐ明朝"/>
      <family val="1"/>
    </font>
    <font>
      <sz val="12"/>
      <color indexed="8"/>
      <name val="Century"/>
      <family val="1"/>
    </font>
    <font>
      <vertAlign val="superscript"/>
      <sz val="12"/>
      <color indexed="8"/>
      <name val="Century"/>
      <family val="1"/>
    </font>
    <font>
      <vertAlign val="subscript"/>
      <sz val="12"/>
      <color indexed="8"/>
      <name val="ＭＳ 明朝"/>
      <family val="1"/>
    </font>
    <font>
      <sz val="6"/>
      <name val="ＭＳ Ｐゴシック"/>
      <family val="3"/>
    </font>
    <font>
      <b/>
      <sz val="9"/>
      <name val="ＭＳ Ｐゴシック"/>
      <family val="3"/>
    </font>
    <font>
      <i/>
      <sz val="10"/>
      <name val="ＭＳ Ｐ明朝"/>
      <family val="1"/>
    </font>
    <font>
      <sz val="11"/>
      <name val="ＭＳ 明朝"/>
      <family val="1"/>
    </font>
    <font>
      <sz val="11"/>
      <color indexed="8"/>
      <name val="ＭＳ 明朝"/>
      <family val="1"/>
    </font>
    <font>
      <sz val="10"/>
      <name val="ＭＳ 明朝"/>
      <family val="1"/>
    </font>
    <font>
      <sz val="12"/>
      <name val="ＭＳ 明朝"/>
      <family val="1"/>
    </font>
    <font>
      <vertAlign val="superscript"/>
      <sz val="10"/>
      <name val="ＭＳ 明朝"/>
      <family val="1"/>
    </font>
    <font>
      <b/>
      <sz val="12"/>
      <color indexed="18"/>
      <name val="ＭＳ 明朝"/>
      <family val="1"/>
    </font>
    <font>
      <sz val="10"/>
      <color indexed="10"/>
      <name val="ＭＳ 明朝"/>
      <family val="1"/>
    </font>
    <font>
      <sz val="14"/>
      <name val="ＭＳ 明朝"/>
      <family val="1"/>
    </font>
    <font>
      <sz val="8"/>
      <color indexed="10"/>
      <name val="ＭＳ 明朝"/>
      <family val="1"/>
    </font>
    <font>
      <b/>
      <sz val="10"/>
      <name val="ＭＳ 明朝"/>
      <family val="1"/>
    </font>
    <font>
      <b/>
      <sz val="14"/>
      <color indexed="10"/>
      <name val="ＭＳ 明朝"/>
      <family val="1"/>
    </font>
    <font>
      <sz val="12"/>
      <name val="ＭＳ Ｐゴシック"/>
      <family val="3"/>
    </font>
    <font>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vertAlign val="superscript"/>
      <sz val="10"/>
      <color indexed="8"/>
      <name val="ＭＳ Ｐゴシック"/>
      <family val="3"/>
    </font>
    <font>
      <vertAlign val="superscript"/>
      <sz val="11"/>
      <color indexed="8"/>
      <name val="ＭＳ ゴシック"/>
      <family val="3"/>
    </font>
    <font>
      <sz val="11"/>
      <color indexed="8"/>
      <name val="Calibri"/>
      <family val="2"/>
    </font>
    <font>
      <sz val="11"/>
      <color indexed="10"/>
      <name val="ＭＳ ゴシック"/>
      <family val="3"/>
    </font>
    <font>
      <b/>
      <u val="single"/>
      <sz val="11"/>
      <color indexed="10"/>
      <name val="ＭＳ ゴシック"/>
      <family val="3"/>
    </font>
    <font>
      <b/>
      <sz val="11"/>
      <color indexed="10"/>
      <name val="ＭＳ ゴシック"/>
      <family val="3"/>
    </font>
    <font>
      <sz val="10.5"/>
      <color indexed="8"/>
      <name val="ＭＳ ゴシック"/>
      <family val="3"/>
    </font>
    <font>
      <b/>
      <sz val="11"/>
      <color indexed="18"/>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FF6699"/>
        <bgColor indexed="64"/>
      </patternFill>
    </fill>
    <fill>
      <patternFill patternType="solid">
        <fgColor rgb="FF99FF99"/>
        <bgColor indexed="64"/>
      </patternFill>
    </fill>
    <fill>
      <patternFill patternType="solid">
        <fgColor indexed="40"/>
        <bgColor indexed="64"/>
      </patternFill>
    </fill>
    <fill>
      <patternFill patternType="solid">
        <fgColor rgb="FF92D050"/>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style="double">
        <color indexed="8"/>
      </bottom>
      <diagonal style="thin">
        <color indexed="8"/>
      </diagonal>
    </border>
    <border diagonalUp="1">
      <left style="thin">
        <color indexed="8"/>
      </left>
      <right style="thin">
        <color indexed="8"/>
      </right>
      <top style="thin">
        <color indexed="8"/>
      </top>
      <bottom>
        <color indexed="63"/>
      </bottom>
      <diagonal style="thin">
        <color indexed="8"/>
      </diagonal>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double"/>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diagonalUp="1">
      <left style="medium">
        <color indexed="8"/>
      </left>
      <right style="medium">
        <color indexed="8"/>
      </right>
      <top style="medium">
        <color indexed="8"/>
      </top>
      <bottom style="medium">
        <color indexed="8"/>
      </bottom>
      <diagonal style="thin">
        <color indexed="8"/>
      </diagonal>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diagonalUp="1">
      <left style="medium">
        <color indexed="8"/>
      </left>
      <right style="medium">
        <color indexed="8"/>
      </right>
      <top>
        <color indexed="63"/>
      </top>
      <bottom style="medium">
        <color indexed="8"/>
      </bottom>
      <diagonal style="thin">
        <color indexed="8"/>
      </diagonal>
    </border>
    <border diagonalUp="1">
      <left style="medium">
        <color indexed="8"/>
      </left>
      <right>
        <color indexed="63"/>
      </right>
      <top>
        <color indexed="63"/>
      </top>
      <bottom style="medium">
        <color indexed="8"/>
      </bottom>
      <diagonal style="thin">
        <color indexed="8"/>
      </diagonal>
    </border>
    <border diagonalUp="1">
      <left>
        <color indexed="63"/>
      </left>
      <right style="medium">
        <color indexed="8"/>
      </right>
      <top style="medium">
        <color indexed="8"/>
      </top>
      <bottom style="medium">
        <color indexed="8"/>
      </bottom>
      <diagonal style="thin">
        <color indexed="8"/>
      </diagonal>
    </border>
    <border>
      <left>
        <color indexed="63"/>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hair">
        <color indexed="8"/>
      </top>
      <bottom>
        <color indexed="63"/>
      </bottom>
    </border>
    <border>
      <left>
        <color indexed="63"/>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style="double">
        <color indexed="8"/>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medium">
        <color indexed="8"/>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0" fillId="31" borderId="4" applyNumberFormat="0" applyAlignment="0" applyProtection="0"/>
    <xf numFmtId="0" fontId="2" fillId="0" borderId="0">
      <alignment vertical="center"/>
      <protection/>
    </xf>
    <xf numFmtId="0" fontId="81" fillId="32" borderId="0" applyNumberFormat="0" applyBorder="0" applyAlignment="0" applyProtection="0"/>
  </cellStyleXfs>
  <cellXfs count="24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0" fontId="5" fillId="0" borderId="10" xfId="0" applyFont="1" applyFill="1" applyBorder="1" applyAlignment="1">
      <alignment horizontal="center"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9"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Border="1" applyAlignment="1">
      <alignment vertical="center"/>
    </xf>
    <xf numFmtId="0" fontId="11" fillId="0" borderId="10" xfId="0" applyFont="1" applyFill="1" applyBorder="1" applyAlignment="1">
      <alignment horizontal="center" vertical="center" wrapText="1"/>
    </xf>
    <xf numFmtId="179" fontId="14" fillId="0" borderId="10" xfId="0" applyNumberFormat="1" applyFont="1" applyFill="1" applyBorder="1" applyAlignment="1" applyProtection="1">
      <alignment vertical="center"/>
      <protection/>
    </xf>
    <xf numFmtId="0" fontId="3" fillId="0" borderId="0" xfId="0" applyFont="1" applyFill="1" applyBorder="1" applyAlignment="1">
      <alignment vertical="center"/>
    </xf>
    <xf numFmtId="0" fontId="15" fillId="0" borderId="0" xfId="0" applyFont="1" applyFill="1" applyAlignment="1">
      <alignment vertical="top" wrapText="1"/>
    </xf>
    <xf numFmtId="178" fontId="13" fillId="0" borderId="10" xfId="0" applyNumberFormat="1" applyFont="1" applyBorder="1" applyAlignment="1">
      <alignment horizontal="center" vertical="center" wrapText="1"/>
    </xf>
    <xf numFmtId="181" fontId="11" fillId="33" borderId="10" xfId="0" applyNumberFormat="1" applyFont="1" applyFill="1" applyBorder="1" applyAlignment="1" applyProtection="1">
      <alignment horizontal="center" vertical="center" wrapText="1"/>
      <protection/>
    </xf>
    <xf numFmtId="179" fontId="14" fillId="34" borderId="10" xfId="0" applyNumberFormat="1" applyFont="1" applyFill="1" applyBorder="1" applyAlignment="1" applyProtection="1">
      <alignment vertical="center"/>
      <protection locked="0"/>
    </xf>
    <xf numFmtId="182" fontId="13" fillId="0" borderId="0" xfId="0" applyNumberFormat="1" applyFont="1" applyFill="1" applyAlignment="1">
      <alignment vertical="center"/>
    </xf>
    <xf numFmtId="0" fontId="17" fillId="0" borderId="12" xfId="0" applyFont="1" applyFill="1" applyBorder="1" applyAlignment="1">
      <alignment horizontal="center" vertical="center" wrapText="1"/>
    </xf>
    <xf numFmtId="176" fontId="11" fillId="0" borderId="14" xfId="48" applyNumberFormat="1" applyFont="1" applyFill="1" applyBorder="1" applyAlignment="1" applyProtection="1">
      <alignment vertical="center" wrapText="1"/>
      <protection/>
    </xf>
    <xf numFmtId="176" fontId="11" fillId="0" borderId="15" xfId="48" applyNumberFormat="1" applyFont="1" applyFill="1" applyBorder="1" applyAlignment="1" applyProtection="1">
      <alignment vertical="center" wrapText="1"/>
      <protection/>
    </xf>
    <xf numFmtId="180" fontId="13" fillId="0" borderId="0" xfId="0" applyNumberFormat="1" applyFont="1" applyFill="1" applyAlignment="1">
      <alignment vertical="center"/>
    </xf>
    <xf numFmtId="176" fontId="11" fillId="0" borderId="14" xfId="0" applyNumberFormat="1" applyFont="1" applyFill="1" applyBorder="1" applyAlignment="1">
      <alignment horizontal="right" vertical="center" wrapText="1"/>
    </xf>
    <xf numFmtId="0" fontId="9" fillId="0" borderId="0" xfId="0" applyFont="1" applyFill="1" applyAlignment="1">
      <alignment vertical="top" wrapText="1"/>
    </xf>
    <xf numFmtId="0" fontId="18" fillId="0" borderId="0" xfId="0" applyFont="1" applyFill="1" applyAlignment="1">
      <alignment vertical="top" wrapText="1"/>
    </xf>
    <xf numFmtId="176" fontId="11" fillId="0" borderId="16" xfId="48" applyNumberFormat="1" applyFont="1" applyFill="1" applyBorder="1" applyAlignment="1" applyProtection="1">
      <alignment vertical="center" wrapText="1"/>
      <protection/>
    </xf>
    <xf numFmtId="176" fontId="11" fillId="0" borderId="16" xfId="0" applyNumberFormat="1" applyFont="1" applyFill="1" applyBorder="1" applyAlignment="1">
      <alignment horizontal="right" vertical="center" wrapText="1"/>
    </xf>
    <xf numFmtId="176" fontId="11" fillId="35" borderId="14" xfId="0" applyNumberFormat="1" applyFont="1" applyFill="1" applyBorder="1" applyAlignment="1">
      <alignment horizontal="right" vertical="center" wrapText="1"/>
    </xf>
    <xf numFmtId="0" fontId="17"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Fill="1" applyBorder="1" applyAlignment="1">
      <alignment vertical="center"/>
    </xf>
    <xf numFmtId="0" fontId="3" fillId="0" borderId="0" xfId="0" applyFont="1" applyAlignment="1">
      <alignment vertical="top"/>
    </xf>
    <xf numFmtId="0" fontId="11" fillId="0" borderId="0" xfId="0" applyFont="1" applyFill="1" applyAlignment="1" applyProtection="1">
      <alignment vertical="top" wrapText="1"/>
      <protection/>
    </xf>
    <xf numFmtId="0" fontId="15" fillId="0" borderId="0" xfId="0" applyFont="1" applyFill="1" applyAlignment="1" applyProtection="1">
      <alignment vertical="top" wrapText="1"/>
      <protection/>
    </xf>
    <xf numFmtId="0" fontId="3" fillId="0" borderId="0" xfId="0" applyFont="1" applyFill="1" applyAlignment="1">
      <alignment vertical="top"/>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38" fontId="14" fillId="0" borderId="0" xfId="0" applyNumberFormat="1" applyFont="1" applyFill="1" applyBorder="1" applyAlignment="1">
      <alignment vertical="center"/>
    </xf>
    <xf numFmtId="0" fontId="14" fillId="0" borderId="13" xfId="0" applyFont="1" applyFill="1" applyBorder="1" applyAlignment="1">
      <alignment horizontal="center" vertical="center"/>
    </xf>
    <xf numFmtId="0" fontId="14" fillId="0" borderId="19" xfId="0" applyFont="1" applyFill="1" applyBorder="1" applyAlignment="1">
      <alignment horizontal="center" vertical="center"/>
    </xf>
    <xf numFmtId="0" fontId="11" fillId="0" borderId="0" xfId="0" applyFont="1" applyFill="1" applyBorder="1" applyAlignment="1">
      <alignment vertical="top"/>
    </xf>
    <xf numFmtId="0" fontId="11" fillId="0" borderId="0" xfId="0" applyFont="1" applyFill="1" applyAlignment="1">
      <alignment vertical="top"/>
    </xf>
    <xf numFmtId="0" fontId="20" fillId="0" borderId="0" xfId="0" applyFont="1" applyAlignment="1">
      <alignment horizontal="left" vertical="center"/>
    </xf>
    <xf numFmtId="0" fontId="20" fillId="0" borderId="0" xfId="0" applyFont="1" applyAlignment="1">
      <alignment horizontal="justify" vertical="center"/>
    </xf>
    <xf numFmtId="0" fontId="20" fillId="36"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justify" vertical="center" wrapText="1"/>
    </xf>
    <xf numFmtId="49" fontId="20" fillId="0" borderId="10" xfId="0" applyNumberFormat="1" applyFont="1" applyBorder="1" applyAlignment="1">
      <alignment horizontal="center" vertical="center" wrapText="1"/>
    </xf>
    <xf numFmtId="0" fontId="13" fillId="0" borderId="0" xfId="0" applyFont="1" applyAlignment="1">
      <alignment vertical="center" wrapText="1"/>
    </xf>
    <xf numFmtId="181" fontId="11" fillId="33" borderId="20" xfId="0" applyNumberFormat="1" applyFont="1" applyFill="1" applyBorder="1" applyAlignment="1" applyProtection="1">
      <alignment horizontal="center" vertical="center" wrapText="1"/>
      <protection/>
    </xf>
    <xf numFmtId="189" fontId="13" fillId="0" borderId="10" xfId="0" applyNumberFormat="1" applyFont="1" applyBorder="1" applyAlignment="1">
      <alignment horizontal="center" vertical="center" wrapText="1"/>
    </xf>
    <xf numFmtId="190" fontId="13" fillId="0" borderId="10" xfId="0" applyNumberFormat="1" applyFont="1" applyBorder="1" applyAlignment="1">
      <alignment horizontal="center" vertical="center" wrapText="1"/>
    </xf>
    <xf numFmtId="189" fontId="13" fillId="34" borderId="10" xfId="0" applyNumberFormat="1" applyFont="1" applyFill="1" applyBorder="1" applyAlignment="1" applyProtection="1">
      <alignment vertical="center"/>
      <protection locked="0"/>
    </xf>
    <xf numFmtId="183" fontId="14" fillId="34" borderId="10" xfId="0" applyNumberFormat="1" applyFont="1" applyFill="1" applyBorder="1" applyAlignment="1" applyProtection="1">
      <alignment vertical="center"/>
      <protection locked="0"/>
    </xf>
    <xf numFmtId="181" fontId="11" fillId="34" borderId="10" xfId="0" applyNumberFormat="1" applyFont="1" applyFill="1" applyBorder="1" applyAlignment="1" applyProtection="1">
      <alignment horizontal="center" vertical="center" wrapText="1"/>
      <protection locked="0"/>
    </xf>
    <xf numFmtId="176" fontId="14" fillId="34" borderId="10" xfId="0" applyNumberFormat="1" applyFont="1" applyFill="1" applyBorder="1" applyAlignment="1" applyProtection="1">
      <alignment vertical="center" wrapText="1"/>
      <protection locked="0"/>
    </xf>
    <xf numFmtId="186" fontId="5" fillId="33" borderId="10" xfId="48" applyNumberFormat="1" applyFont="1" applyFill="1" applyBorder="1" applyAlignment="1" applyProtection="1">
      <alignment vertical="center" wrapText="1"/>
      <protection/>
    </xf>
    <xf numFmtId="186" fontId="5" fillId="33" borderId="20" xfId="48" applyNumberFormat="1" applyFont="1" applyFill="1" applyBorder="1" applyAlignment="1" applyProtection="1">
      <alignment vertical="center" wrapText="1"/>
      <protection/>
    </xf>
    <xf numFmtId="176" fontId="14" fillId="34" borderId="20" xfId="0" applyNumberFormat="1" applyFont="1" applyFill="1" applyBorder="1" applyAlignment="1" applyProtection="1">
      <alignment vertical="center" wrapText="1"/>
      <protection locked="0"/>
    </xf>
    <xf numFmtId="38" fontId="14" fillId="34" borderId="10" xfId="0" applyNumberFormat="1" applyFont="1" applyFill="1" applyBorder="1" applyAlignment="1" applyProtection="1">
      <alignment vertical="center" wrapText="1"/>
      <protection locked="0"/>
    </xf>
    <xf numFmtId="38" fontId="5" fillId="33" borderId="10" xfId="0" applyNumberFormat="1" applyFont="1" applyFill="1" applyBorder="1" applyAlignment="1">
      <alignment vertical="center"/>
    </xf>
    <xf numFmtId="38" fontId="5" fillId="33" borderId="21" xfId="0" applyNumberFormat="1" applyFont="1" applyFill="1" applyBorder="1" applyAlignment="1">
      <alignment vertical="center"/>
    </xf>
    <xf numFmtId="38" fontId="5" fillId="33" borderId="10" xfId="0" applyNumberFormat="1" applyFont="1" applyFill="1" applyBorder="1" applyAlignment="1">
      <alignment horizontal="right" vertical="center" wrapText="1"/>
    </xf>
    <xf numFmtId="38" fontId="5" fillId="33" borderId="22" xfId="0" applyNumberFormat="1" applyFont="1" applyFill="1" applyBorder="1" applyAlignment="1">
      <alignment horizontal="right"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191" fontId="5" fillId="33" borderId="10" xfId="0" applyNumberFormat="1" applyFont="1" applyFill="1" applyBorder="1" applyAlignment="1">
      <alignment vertical="center"/>
    </xf>
    <xf numFmtId="191" fontId="5" fillId="33" borderId="20" xfId="0" applyNumberFormat="1" applyFont="1" applyFill="1" applyBorder="1" applyAlignment="1">
      <alignment vertical="center"/>
    </xf>
    <xf numFmtId="0" fontId="17" fillId="37" borderId="10" xfId="0" applyFont="1" applyFill="1" applyBorder="1" applyAlignment="1" applyProtection="1">
      <alignment horizontal="center" vertical="center"/>
      <protection locked="0"/>
    </xf>
    <xf numFmtId="0" fontId="14" fillId="37" borderId="10" xfId="0" applyFont="1" applyFill="1" applyBorder="1" applyAlignment="1" applyProtection="1">
      <alignment vertical="center"/>
      <protection locked="0"/>
    </xf>
    <xf numFmtId="186" fontId="5" fillId="38" borderId="10" xfId="48" applyNumberFormat="1" applyFont="1" applyFill="1" applyBorder="1" applyAlignment="1" applyProtection="1">
      <alignment vertical="center"/>
      <protection/>
    </xf>
    <xf numFmtId="186" fontId="5" fillId="38" borderId="20" xfId="48" applyNumberFormat="1" applyFont="1" applyFill="1" applyBorder="1" applyAlignment="1" applyProtection="1">
      <alignment vertical="center"/>
      <protection/>
    </xf>
    <xf numFmtId="186" fontId="7" fillId="38" borderId="23" xfId="0" applyNumberFormat="1" applyFont="1" applyFill="1" applyBorder="1" applyAlignment="1">
      <alignment vertical="center"/>
    </xf>
    <xf numFmtId="186" fontId="5" fillId="38" borderId="10" xfId="0" applyNumberFormat="1" applyFont="1" applyFill="1" applyBorder="1" applyAlignment="1">
      <alignment vertical="center"/>
    </xf>
    <xf numFmtId="186" fontId="5" fillId="38" borderId="21" xfId="0" applyNumberFormat="1" applyFont="1" applyFill="1" applyBorder="1" applyAlignment="1">
      <alignment vertical="center"/>
    </xf>
    <xf numFmtId="186" fontId="5" fillId="38" borderId="21" xfId="0" applyNumberFormat="1" applyFont="1" applyFill="1" applyBorder="1" applyAlignment="1">
      <alignment horizontal="right" vertical="center" wrapText="1"/>
    </xf>
    <xf numFmtId="186" fontId="7" fillId="38" borderId="24" xfId="0" applyNumberFormat="1" applyFont="1" applyFill="1" applyBorder="1" applyAlignment="1">
      <alignment horizontal="right" vertical="center" wrapText="1"/>
    </xf>
    <xf numFmtId="186" fontId="7" fillId="38" borderId="25" xfId="0" applyNumberFormat="1" applyFont="1" applyFill="1" applyBorder="1" applyAlignment="1">
      <alignment vertical="center"/>
    </xf>
    <xf numFmtId="176" fontId="14" fillId="34" borderId="21" xfId="0" applyNumberFormat="1" applyFont="1" applyFill="1" applyBorder="1" applyAlignment="1" applyProtection="1">
      <alignment vertical="center" wrapText="1"/>
      <protection locked="0"/>
    </xf>
    <xf numFmtId="181" fontId="11" fillId="34" borderId="21" xfId="0" applyNumberFormat="1" applyFont="1" applyFill="1" applyBorder="1" applyAlignment="1" applyProtection="1">
      <alignment horizontal="center" vertical="center" wrapText="1"/>
      <protection locked="0"/>
    </xf>
    <xf numFmtId="186" fontId="5" fillId="33" borderId="21" xfId="48" applyNumberFormat="1" applyFont="1" applyFill="1" applyBorder="1" applyAlignment="1" applyProtection="1">
      <alignment vertical="center" wrapText="1"/>
      <protection/>
    </xf>
    <xf numFmtId="187" fontId="17" fillId="37" borderId="10" xfId="0" applyNumberFormat="1" applyFont="1" applyFill="1" applyBorder="1" applyAlignment="1" applyProtection="1">
      <alignment horizontal="center" vertical="center"/>
      <protection locked="0"/>
    </xf>
    <xf numFmtId="187" fontId="17" fillId="39" borderId="10" xfId="0" applyNumberFormat="1" applyFont="1" applyFill="1" applyBorder="1" applyAlignment="1" applyProtection="1">
      <alignment horizontal="center" vertical="center"/>
      <protection/>
    </xf>
    <xf numFmtId="0" fontId="14" fillId="0" borderId="26" xfId="0" applyFont="1" applyFill="1" applyBorder="1" applyAlignment="1">
      <alignment horizontal="center" vertical="center"/>
    </xf>
    <xf numFmtId="193" fontId="20" fillId="0" borderId="10" xfId="0" applyNumberFormat="1" applyFont="1" applyBorder="1" applyAlignment="1">
      <alignment horizontal="center" vertical="center" wrapText="1"/>
    </xf>
    <xf numFmtId="194" fontId="20" fillId="0" borderId="10" xfId="0" applyNumberFormat="1" applyFont="1" applyBorder="1" applyAlignment="1">
      <alignment horizontal="center" vertical="center" wrapText="1"/>
    </xf>
    <xf numFmtId="195" fontId="20" fillId="0" borderId="10" xfId="0" applyNumberFormat="1" applyFont="1" applyBorder="1" applyAlignment="1">
      <alignment horizontal="center" vertical="center" wrapText="1"/>
    </xf>
    <xf numFmtId="196" fontId="20" fillId="0" borderId="10"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Font="1" applyBorder="1" applyAlignment="1">
      <alignment horizontal="right" vertical="center"/>
    </xf>
    <xf numFmtId="0" fontId="0" fillId="34" borderId="28" xfId="0" applyFill="1" applyBorder="1" applyAlignment="1" applyProtection="1">
      <alignment horizontal="center" vertical="center"/>
      <protection locked="0"/>
    </xf>
    <xf numFmtId="0" fontId="28" fillId="0" borderId="28" xfId="0" applyFont="1" applyBorder="1" applyAlignment="1">
      <alignment horizontal="left" vertical="center"/>
    </xf>
    <xf numFmtId="0" fontId="0" fillId="0" borderId="29" xfId="0" applyBorder="1" applyAlignment="1">
      <alignment horizontal="center" vertical="center"/>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23" xfId="0" applyFont="1" applyFill="1" applyBorder="1" applyAlignment="1">
      <alignment horizontal="center" vertical="center" wrapText="1"/>
    </xf>
    <xf numFmtId="186" fontId="30" fillId="34" borderId="34" xfId="0" applyNumberFormat="1" applyFont="1" applyFill="1" applyBorder="1" applyAlignment="1" applyProtection="1">
      <alignment horizontal="right" vertical="center" wrapText="1"/>
      <protection locked="0"/>
    </xf>
    <xf numFmtId="176" fontId="30" fillId="33" borderId="35" xfId="48" applyNumberFormat="1" applyFont="1" applyFill="1" applyBorder="1" applyAlignment="1" applyProtection="1">
      <alignment vertical="center" wrapText="1"/>
      <protection/>
    </xf>
    <xf numFmtId="0" fontId="30" fillId="0" borderId="3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0" fillId="0" borderId="0" xfId="0" applyFill="1" applyAlignment="1">
      <alignment vertical="center"/>
    </xf>
    <xf numFmtId="0" fontId="27" fillId="0" borderId="1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0" fillId="0" borderId="0" xfId="0" applyFill="1" applyAlignment="1">
      <alignment horizontal="center" vertical="center"/>
    </xf>
    <xf numFmtId="0" fontId="30" fillId="0" borderId="10"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19" fillId="0" borderId="10" xfId="0" applyFont="1" applyFill="1" applyBorder="1" applyAlignment="1">
      <alignment horizontal="center" vertical="center" wrapText="1"/>
    </xf>
    <xf numFmtId="188" fontId="30" fillId="0" borderId="38" xfId="0" applyNumberFormat="1" applyFont="1" applyFill="1" applyBorder="1" applyAlignment="1">
      <alignment horizontal="center" vertical="center" wrapText="1"/>
    </xf>
    <xf numFmtId="0" fontId="30" fillId="0" borderId="23" xfId="0" applyFont="1" applyFill="1" applyBorder="1" applyAlignment="1">
      <alignment horizontal="center" vertical="center" wrapText="1"/>
    </xf>
    <xf numFmtId="0" fontId="29" fillId="0" borderId="35" xfId="0" applyFont="1" applyFill="1" applyBorder="1" applyAlignment="1">
      <alignment horizontal="center" vertical="center" wrapText="1"/>
    </xf>
    <xf numFmtId="197" fontId="30" fillId="34" borderId="37" xfId="0" applyNumberFormat="1" applyFont="1" applyFill="1" applyBorder="1" applyAlignment="1" applyProtection="1">
      <alignment horizontal="center" vertical="center" wrapText="1"/>
      <protection locked="0"/>
    </xf>
    <xf numFmtId="38" fontId="30" fillId="34" borderId="22" xfId="48" applyFont="1" applyFill="1" applyBorder="1" applyAlignment="1" applyProtection="1">
      <alignment vertical="center" wrapText="1"/>
      <protection locked="0"/>
    </xf>
    <xf numFmtId="197" fontId="30" fillId="34" borderId="39" xfId="0" applyNumberFormat="1" applyFont="1" applyFill="1" applyBorder="1" applyAlignment="1" applyProtection="1">
      <alignment horizontal="center" vertical="center" wrapText="1"/>
      <protection locked="0"/>
    </xf>
    <xf numFmtId="0" fontId="29" fillId="34" borderId="38" xfId="0" applyFont="1" applyFill="1" applyBorder="1" applyAlignment="1" applyProtection="1">
      <alignment horizontal="center" vertical="center" wrapText="1"/>
      <protection locked="0"/>
    </xf>
    <xf numFmtId="38" fontId="30" fillId="34" borderId="10" xfId="48" applyFont="1" applyFill="1" applyBorder="1" applyAlignment="1" applyProtection="1">
      <alignment vertical="center" wrapText="1"/>
      <protection locked="0"/>
    </xf>
    <xf numFmtId="38" fontId="30" fillId="34" borderId="40" xfId="48" applyFont="1" applyFill="1" applyBorder="1" applyAlignment="1" applyProtection="1">
      <alignment vertical="center" wrapText="1"/>
      <protection locked="0"/>
    </xf>
    <xf numFmtId="0" fontId="27" fillId="0" borderId="37" xfId="0" applyFont="1" applyFill="1" applyBorder="1" applyAlignment="1">
      <alignment horizontal="center" vertical="center" wrapText="1"/>
    </xf>
    <xf numFmtId="4" fontId="30" fillId="34" borderId="41" xfId="0" applyNumberFormat="1" applyFont="1" applyFill="1" applyBorder="1" applyAlignment="1">
      <alignment horizontal="center" vertical="center" wrapText="1"/>
    </xf>
    <xf numFmtId="0" fontId="30" fillId="34" borderId="37"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30" fillId="34" borderId="42"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7" fillId="0" borderId="43" xfId="0" applyFont="1" applyFill="1" applyBorder="1" applyAlignment="1">
      <alignment horizontal="center" vertical="center" wrapText="1"/>
    </xf>
    <xf numFmtId="186" fontId="30" fillId="34" borderId="17" xfId="0" applyNumberFormat="1" applyFont="1" applyFill="1" applyBorder="1" applyAlignment="1" applyProtection="1">
      <alignment horizontal="right" vertical="center" wrapText="1"/>
      <protection locked="0"/>
    </xf>
    <xf numFmtId="0" fontId="30" fillId="34" borderId="38" xfId="0" applyFont="1" applyFill="1" applyBorder="1" applyAlignment="1">
      <alignment horizontal="center" vertical="center" wrapText="1"/>
    </xf>
    <xf numFmtId="176" fontId="32" fillId="33" borderId="44" xfId="0" applyNumberFormat="1" applyFont="1" applyFill="1" applyBorder="1" applyAlignment="1">
      <alignment horizontal="right" vertical="center" wrapText="1"/>
    </xf>
    <xf numFmtId="198" fontId="30" fillId="0" borderId="45" xfId="48" applyNumberFormat="1" applyFont="1" applyFill="1" applyBorder="1" applyAlignment="1" applyProtection="1">
      <alignment vertical="center" wrapText="1"/>
      <protection/>
    </xf>
    <xf numFmtId="0" fontId="33"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 fillId="0" borderId="47" xfId="0" applyFont="1" applyFill="1" applyBorder="1" applyAlignment="1">
      <alignment horizontal="center" vertical="center" wrapText="1"/>
    </xf>
    <xf numFmtId="186" fontId="30" fillId="34" borderId="0" xfId="0" applyNumberFormat="1" applyFont="1" applyFill="1" applyBorder="1" applyAlignment="1" applyProtection="1">
      <alignment horizontal="right" vertical="center" wrapText="1"/>
      <protection locked="0"/>
    </xf>
    <xf numFmtId="4" fontId="30" fillId="0" borderId="46" xfId="0" applyNumberFormat="1" applyFont="1" applyFill="1" applyBorder="1" applyAlignment="1">
      <alignment horizontal="center" vertical="center" wrapText="1"/>
    </xf>
    <xf numFmtId="0" fontId="29" fillId="0" borderId="41" xfId="0" applyFont="1" applyFill="1" applyBorder="1" applyAlignment="1">
      <alignment horizontal="left" vertical="center" wrapText="1"/>
    </xf>
    <xf numFmtId="0" fontId="2" fillId="0" borderId="37" xfId="0" applyFont="1" applyFill="1" applyBorder="1" applyAlignment="1">
      <alignment horizontal="center" vertical="center" wrapText="1"/>
    </xf>
    <xf numFmtId="186" fontId="30" fillId="34" borderId="12" xfId="0" applyNumberFormat="1" applyFont="1" applyFill="1" applyBorder="1" applyAlignment="1" applyProtection="1">
      <alignment horizontal="right" vertical="center" wrapText="1"/>
      <protection locked="0"/>
    </xf>
    <xf numFmtId="4" fontId="30" fillId="0" borderId="41" xfId="0" applyNumberFormat="1" applyFont="1" applyFill="1" applyBorder="1" applyAlignment="1">
      <alignment horizontal="center" vertical="center" wrapText="1"/>
    </xf>
    <xf numFmtId="0" fontId="29" fillId="0" borderId="31" xfId="0" applyFont="1" applyFill="1" applyBorder="1" applyAlignment="1">
      <alignment horizontal="left" vertical="center" wrapText="1"/>
    </xf>
    <xf numFmtId="0" fontId="2" fillId="0" borderId="32" xfId="0" applyFont="1" applyFill="1" applyBorder="1" applyAlignment="1">
      <alignment horizontal="center" vertical="center" wrapText="1"/>
    </xf>
    <xf numFmtId="186" fontId="30" fillId="34" borderId="48" xfId="0" applyNumberFormat="1" applyFont="1" applyFill="1" applyBorder="1" applyAlignment="1" applyProtection="1">
      <alignment horizontal="right" vertical="center" wrapText="1"/>
      <protection locked="0"/>
    </xf>
    <xf numFmtId="176" fontId="2" fillId="0" borderId="49" xfId="0" applyNumberFormat="1" applyFont="1" applyFill="1" applyBorder="1" applyAlignment="1">
      <alignment horizontal="right" vertical="center" wrapText="1"/>
    </xf>
    <xf numFmtId="0" fontId="35" fillId="0" borderId="50" xfId="0" applyFont="1" applyFill="1" applyBorder="1" applyAlignment="1">
      <alignment horizontal="right" vertical="center" wrapText="1"/>
    </xf>
    <xf numFmtId="0" fontId="36" fillId="0" borderId="49" xfId="0" applyFont="1" applyFill="1" applyBorder="1" applyAlignment="1">
      <alignment horizontal="center" vertical="center" wrapText="1"/>
    </xf>
    <xf numFmtId="176" fontId="32" fillId="33" borderId="42" xfId="48" applyNumberFormat="1" applyFont="1" applyFill="1" applyBorder="1" applyAlignment="1" applyProtection="1">
      <alignment horizontal="right" vertical="center" wrapText="1"/>
      <protection/>
    </xf>
    <xf numFmtId="0" fontId="30" fillId="0" borderId="45"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30" fillId="0" borderId="28" xfId="0" applyFont="1" applyFill="1" applyBorder="1" applyAlignment="1">
      <alignment horizontal="center" vertical="center" wrapText="1"/>
    </xf>
    <xf numFmtId="176" fontId="32" fillId="33" borderId="44" xfId="48" applyNumberFormat="1" applyFont="1" applyFill="1" applyBorder="1" applyAlignment="1" applyProtection="1">
      <alignment horizontal="right" vertical="center" wrapText="1"/>
      <protection/>
    </xf>
    <xf numFmtId="176" fontId="37" fillId="33" borderId="27" xfId="48" applyNumberFormat="1" applyFont="1" applyFill="1" applyBorder="1" applyAlignment="1" applyProtection="1">
      <alignment vertical="center" wrapText="1"/>
      <protection/>
    </xf>
    <xf numFmtId="199" fontId="30" fillId="0" borderId="27" xfId="0" applyNumberFormat="1" applyFont="1" applyFill="1" applyBorder="1" applyAlignment="1">
      <alignment horizontal="center" vertical="center" wrapText="1"/>
    </xf>
    <xf numFmtId="0" fontId="29" fillId="0" borderId="44" xfId="0" applyFont="1" applyFill="1" applyBorder="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38" fontId="0" fillId="0" borderId="0" xfId="48" applyFont="1" applyFill="1" applyBorder="1" applyAlignment="1" applyProtection="1">
      <alignment vertical="center"/>
      <protection/>
    </xf>
    <xf numFmtId="0" fontId="28" fillId="0" borderId="0" xfId="0" applyFont="1" applyAlignment="1">
      <alignment vertical="center"/>
    </xf>
    <xf numFmtId="0" fontId="29" fillId="0" borderId="0" xfId="0" applyFont="1" applyAlignment="1">
      <alignment vertical="top"/>
    </xf>
    <xf numFmtId="0" fontId="39" fillId="0" borderId="0" xfId="0" applyFont="1" applyAlignment="1">
      <alignment vertical="top"/>
    </xf>
    <xf numFmtId="0" fontId="0" fillId="0" borderId="0" xfId="0" applyAlignment="1">
      <alignment vertical="top"/>
    </xf>
    <xf numFmtId="0" fontId="0" fillId="0" borderId="0" xfId="0" applyAlignment="1">
      <alignment vertical="top" wrapText="1"/>
    </xf>
    <xf numFmtId="0" fontId="19" fillId="0" borderId="0" xfId="0" applyFont="1" applyFill="1" applyBorder="1" applyAlignment="1">
      <alignment horizontal="left" vertical="top" wrapText="1"/>
    </xf>
    <xf numFmtId="0" fontId="30" fillId="0" borderId="27" xfId="0" applyFont="1" applyFill="1" applyBorder="1" applyAlignment="1">
      <alignment horizontal="center" vertical="center" wrapText="1"/>
    </xf>
    <xf numFmtId="0" fontId="30" fillId="0" borderId="44" xfId="0" applyFont="1" applyBorder="1" applyAlignment="1">
      <alignment horizontal="center" vertical="center" wrapText="1"/>
    </xf>
    <xf numFmtId="0" fontId="29" fillId="0" borderId="0" xfId="0" applyFont="1" applyBorder="1" applyAlignment="1">
      <alignment vertical="top" wrapText="1"/>
    </xf>
    <xf numFmtId="0" fontId="30" fillId="0" borderId="4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17" xfId="0" applyFont="1" applyFill="1" applyBorder="1" applyAlignment="1">
      <alignment horizontal="left" vertical="center" wrapText="1"/>
    </xf>
    <xf numFmtId="0" fontId="34" fillId="0" borderId="44" xfId="0" applyFont="1" applyFill="1" applyBorder="1" applyAlignment="1">
      <alignment horizontal="center" vertical="center" textRotation="255" wrapText="1"/>
    </xf>
    <xf numFmtId="0" fontId="30" fillId="0" borderId="52" xfId="0" applyFont="1" applyFill="1" applyBorder="1" applyAlignment="1">
      <alignment horizontal="left" vertical="center" wrapText="1"/>
    </xf>
    <xf numFmtId="0" fontId="30" fillId="0" borderId="53"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30" fillId="34" borderId="56" xfId="0" applyFont="1" applyFill="1" applyBorder="1" applyAlignment="1" applyProtection="1">
      <alignment horizontal="left" vertical="center" wrapText="1"/>
      <protection locked="0"/>
    </xf>
    <xf numFmtId="0" fontId="30" fillId="34" borderId="11" xfId="0" applyFont="1" applyFill="1" applyBorder="1" applyAlignment="1" applyProtection="1">
      <alignment horizontal="left" vertical="center" wrapText="1"/>
      <protection locked="0"/>
    </xf>
    <xf numFmtId="0" fontId="30" fillId="34" borderId="57" xfId="0" applyFont="1" applyFill="1" applyBorder="1" applyAlignment="1" applyProtection="1">
      <alignment horizontal="left" vertical="center" wrapText="1"/>
      <protection locked="0"/>
    </xf>
    <xf numFmtId="0" fontId="30" fillId="34" borderId="58" xfId="0" applyFont="1" applyFill="1" applyBorder="1" applyAlignment="1" applyProtection="1">
      <alignment horizontal="left" vertical="center" wrapText="1"/>
      <protection locked="0"/>
    </xf>
    <xf numFmtId="0" fontId="2" fillId="0" borderId="59"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27" fillId="0" borderId="60" xfId="0" applyFont="1" applyFill="1" applyBorder="1" applyAlignment="1">
      <alignment horizontal="left" vertical="center" wrapText="1"/>
    </xf>
    <xf numFmtId="0" fontId="30" fillId="0" borderId="59"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4" fillId="0" borderId="0" xfId="0" applyFont="1" applyBorder="1" applyAlignment="1">
      <alignment horizontal="center" vertical="center"/>
    </xf>
    <xf numFmtId="0" fontId="27" fillId="0" borderId="44" xfId="0" applyFont="1" applyBorder="1" applyAlignment="1">
      <alignment horizontal="center" vertical="center" wrapText="1"/>
    </xf>
    <xf numFmtId="0" fontId="30" fillId="0" borderId="44" xfId="0" applyFont="1" applyFill="1" applyBorder="1" applyAlignment="1">
      <alignment horizontal="center" vertical="center" textRotation="255" wrapText="1"/>
    </xf>
    <xf numFmtId="0" fontId="30" fillId="0" borderId="4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14" fillId="0" borderId="10" xfId="0" applyFont="1" applyFill="1" applyBorder="1" applyAlignment="1">
      <alignment horizontal="left" vertical="center" shrinkToFit="1"/>
    </xf>
    <xf numFmtId="0" fontId="1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20" xfId="0" applyFont="1" applyFill="1" applyBorder="1" applyAlignment="1">
      <alignment horizontal="left" vertical="center" shrinkToFit="1"/>
    </xf>
    <xf numFmtId="0" fontId="17" fillId="0" borderId="23" xfId="0" applyFont="1" applyFill="1" applyBorder="1" applyAlignment="1">
      <alignment horizontal="center" vertical="center" wrapText="1"/>
    </xf>
    <xf numFmtId="0" fontId="17" fillId="0" borderId="10" xfId="0" applyFont="1" applyFill="1" applyBorder="1" applyAlignment="1">
      <alignment horizontal="center" vertical="center" textRotation="255" wrapText="1"/>
    </xf>
    <xf numFmtId="0" fontId="14" fillId="0" borderId="1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7" fillId="0" borderId="22" xfId="0" applyFont="1" applyFill="1" applyBorder="1" applyAlignment="1">
      <alignment horizontal="center" vertical="center" textRotation="255" wrapText="1"/>
    </xf>
    <xf numFmtId="0" fontId="14" fillId="0" borderId="10" xfId="0" applyFont="1" applyFill="1" applyBorder="1" applyAlignment="1">
      <alignment horizontal="center" vertical="center" shrinkToFit="1"/>
    </xf>
    <xf numFmtId="0" fontId="14" fillId="0" borderId="22" xfId="0" applyFont="1" applyFill="1" applyBorder="1" applyAlignment="1">
      <alignment horizontal="left" vertical="center" shrinkToFit="1"/>
    </xf>
    <xf numFmtId="0" fontId="17" fillId="0" borderId="6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0" xfId="0" applyFont="1" applyFill="1" applyBorder="1" applyAlignment="1">
      <alignment vertical="center"/>
    </xf>
    <xf numFmtId="0" fontId="14" fillId="0" borderId="63" xfId="0" applyFont="1" applyFill="1" applyBorder="1" applyAlignment="1">
      <alignment horizontal="left" vertical="center"/>
    </xf>
    <xf numFmtId="38" fontId="14" fillId="33" borderId="63" xfId="0" applyNumberFormat="1" applyFont="1" applyFill="1" applyBorder="1" applyAlignment="1">
      <alignment horizontal="right" vertical="center"/>
    </xf>
    <xf numFmtId="0" fontId="14" fillId="0" borderId="64" xfId="0" applyFont="1" applyFill="1" applyBorder="1" applyAlignment="1">
      <alignment horizontal="left" vertical="center"/>
    </xf>
    <xf numFmtId="38" fontId="14" fillId="34" borderId="11" xfId="0" applyNumberFormat="1" applyFont="1" applyFill="1" applyBorder="1" applyAlignment="1" applyProtection="1">
      <alignment horizontal="right" vertical="center"/>
      <protection locked="0"/>
    </xf>
    <xf numFmtId="0" fontId="14" fillId="0" borderId="11" xfId="0" applyFont="1" applyFill="1" applyBorder="1" applyAlignment="1">
      <alignment horizontal="left" vertical="center"/>
    </xf>
    <xf numFmtId="0" fontId="14" fillId="34" borderId="11" xfId="0" applyFont="1" applyFill="1" applyBorder="1" applyAlignment="1" applyProtection="1">
      <alignment horizontal="right" vertical="center"/>
      <protection locked="0"/>
    </xf>
    <xf numFmtId="0" fontId="14" fillId="34" borderId="65" xfId="0" applyFont="1" applyFill="1" applyBorder="1" applyAlignment="1" applyProtection="1">
      <alignment horizontal="right" vertical="center"/>
      <protection locked="0"/>
    </xf>
    <xf numFmtId="0" fontId="14" fillId="34" borderId="66" xfId="0" applyFont="1" applyFill="1" applyBorder="1" applyAlignment="1" applyProtection="1">
      <alignment horizontal="right" vertical="center"/>
      <protection locked="0"/>
    </xf>
    <xf numFmtId="0" fontId="14" fillId="0" borderId="67" xfId="0" applyFont="1" applyFill="1" applyBorder="1" applyAlignment="1">
      <alignment horizontal="center" vertical="center"/>
    </xf>
    <xf numFmtId="38" fontId="18" fillId="40" borderId="67" xfId="0" applyNumberFormat="1" applyFont="1" applyFill="1" applyBorder="1" applyAlignment="1" applyProtection="1">
      <alignment horizontal="right" vertical="center"/>
      <protection/>
    </xf>
    <xf numFmtId="0" fontId="14" fillId="34" borderId="64" xfId="0" applyFont="1" applyFill="1" applyBorder="1" applyAlignment="1" applyProtection="1">
      <alignment horizontal="right" vertical="center"/>
      <protection locked="0"/>
    </xf>
    <xf numFmtId="0" fontId="14" fillId="34" borderId="17" xfId="0" applyFont="1" applyFill="1" applyBorder="1" applyAlignment="1" applyProtection="1">
      <alignment horizontal="right" vertical="center"/>
      <protection locked="0"/>
    </xf>
    <xf numFmtId="0" fontId="19" fillId="41" borderId="0" xfId="60" applyFont="1" applyFill="1" applyBorder="1" applyAlignment="1">
      <alignment horizontal="left" vertical="top"/>
      <protection/>
    </xf>
    <xf numFmtId="0" fontId="19" fillId="41" borderId="0" xfId="60" applyFont="1" applyFill="1" applyBorder="1" applyAlignment="1">
      <alignment horizontal="left" vertical="top" wrapText="1"/>
      <protection/>
    </xf>
    <xf numFmtId="0" fontId="20" fillId="36"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justify" vertical="center" wrapText="1"/>
    </xf>
    <xf numFmtId="0" fontId="20" fillId="0" borderId="0" xfId="0" applyFont="1" applyBorder="1" applyAlignment="1">
      <alignment horizontal="justify" vertical="center"/>
    </xf>
    <xf numFmtId="0" fontId="20" fillId="0" borderId="0" xfId="0" applyFont="1" applyBorder="1" applyAlignment="1">
      <alignment horizontal="justify" vertical="center" wrapText="1"/>
    </xf>
    <xf numFmtId="0" fontId="20" fillId="0" borderId="22"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0" xfId="0" applyFont="1" applyBorder="1" applyAlignment="1">
      <alignment horizontal="left" vertical="center" wrapText="1"/>
    </xf>
    <xf numFmtId="0" fontId="3" fillId="34" borderId="12" xfId="0" applyFont="1" applyFill="1" applyBorder="1" applyAlignment="1" applyProtection="1">
      <alignment horizontal="center" vertical="center"/>
      <protection/>
    </xf>
    <xf numFmtId="176" fontId="14" fillId="34" borderId="10" xfId="0" applyNumberFormat="1" applyFont="1" applyFill="1" applyBorder="1" applyAlignment="1" applyProtection="1">
      <alignment vertical="center" wrapText="1"/>
      <protection/>
    </xf>
    <xf numFmtId="176" fontId="14" fillId="34" borderId="21" xfId="0" applyNumberFormat="1" applyFont="1" applyFill="1" applyBorder="1" applyAlignment="1" applyProtection="1">
      <alignment vertical="center" wrapText="1"/>
      <protection/>
    </xf>
    <xf numFmtId="189" fontId="13" fillId="34" borderId="10" xfId="0" applyNumberFormat="1" applyFont="1" applyFill="1" applyBorder="1" applyAlignment="1" applyProtection="1">
      <alignment vertical="center"/>
      <protection/>
    </xf>
    <xf numFmtId="176" fontId="14" fillId="34" borderId="20" xfId="0" applyNumberFormat="1" applyFont="1" applyFill="1" applyBorder="1" applyAlignment="1" applyProtection="1">
      <alignment vertical="center" wrapText="1"/>
      <protection/>
    </xf>
    <xf numFmtId="0" fontId="14" fillId="34" borderId="10" xfId="0" applyFont="1" applyFill="1" applyBorder="1" applyAlignment="1" applyProtection="1">
      <alignment horizontal="left" vertical="center" shrinkToFit="1"/>
      <protection/>
    </xf>
    <xf numFmtId="0" fontId="14" fillId="34" borderId="20" xfId="0" applyFont="1" applyFill="1" applyBorder="1" applyAlignment="1" applyProtection="1">
      <alignment horizontal="left" vertical="center" shrinkToFit="1"/>
      <protection/>
    </xf>
    <xf numFmtId="176" fontId="14" fillId="34" borderId="10" xfId="48" applyNumberFormat="1" applyFont="1" applyFill="1" applyBorder="1" applyAlignment="1" applyProtection="1">
      <alignment vertical="center" wrapText="1"/>
      <protection/>
    </xf>
    <xf numFmtId="0" fontId="26" fillId="34" borderId="22" xfId="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xdr:row>
      <xdr:rowOff>133350</xdr:rowOff>
    </xdr:from>
    <xdr:to>
      <xdr:col>17</xdr:col>
      <xdr:colOff>95250</xdr:colOff>
      <xdr:row>11</xdr:row>
      <xdr:rowOff>161925</xdr:rowOff>
    </xdr:to>
    <xdr:sp fLocksText="0">
      <xdr:nvSpPr>
        <xdr:cNvPr id="1" name="テキスト ボックス 2"/>
        <xdr:cNvSpPr txBox="1">
          <a:spLocks noChangeArrowheads="1"/>
        </xdr:cNvSpPr>
      </xdr:nvSpPr>
      <xdr:spPr>
        <a:xfrm>
          <a:off x="8172450" y="314325"/>
          <a:ext cx="3390900" cy="2457450"/>
        </a:xfrm>
        <a:prstGeom prst="rect">
          <a:avLst/>
        </a:prstGeom>
        <a:solidFill>
          <a:srgbClr val="FFFFFF"/>
        </a:solidFill>
        <a:ln w="25560"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●この算定表は、計画書及び報告書に別紙として添付する「事業活動に伴うエネルギー使用量」の様式となります。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●また、この様式にエネルギー使用量を入力することにより、原油換算エネルギー使用量を算定することができます。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●淡黄色の欄に、秋田県内に設置している事業所のエネルギーの種類ごとの使用量の合計を入力すると、表の水色の欄（熱量等）、原油換算エネルギー使用量が自動計算されます。</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12</xdr:col>
      <xdr:colOff>180975</xdr:colOff>
      <xdr:row>32</xdr:row>
      <xdr:rowOff>28575</xdr:rowOff>
    </xdr:from>
    <xdr:to>
      <xdr:col>17</xdr:col>
      <xdr:colOff>123825</xdr:colOff>
      <xdr:row>35</xdr:row>
      <xdr:rowOff>228600</xdr:rowOff>
    </xdr:to>
    <xdr:sp fLocksText="0">
      <xdr:nvSpPr>
        <xdr:cNvPr id="2" name="テキスト ボックス 2"/>
        <xdr:cNvSpPr txBox="1">
          <a:spLocks noChangeArrowheads="1"/>
        </xdr:cNvSpPr>
      </xdr:nvSpPr>
      <xdr:spPr>
        <a:xfrm>
          <a:off x="8220075" y="7439025"/>
          <a:ext cx="3371850" cy="885825"/>
        </a:xfrm>
        <a:prstGeom prst="rect">
          <a:avLst/>
        </a:prstGeom>
        <a:solidFill>
          <a:srgbClr val="FFFFFF"/>
        </a:solidFill>
        <a:ln w="25560"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rPr>
            <a:t>●産業用以外の蒸気、温水、冷水については換算係数の数値として熱供給事業者が独自の数値を提供する場合は、その値を用いることができます。その場合には計算表に記入されている値を修正して計算してください。</a:t>
          </a:r>
        </a:p>
      </xdr:txBody>
    </xdr:sp>
    <xdr:clientData/>
  </xdr:twoCellAnchor>
  <xdr:twoCellAnchor>
    <xdr:from>
      <xdr:col>12</xdr:col>
      <xdr:colOff>180975</xdr:colOff>
      <xdr:row>36</xdr:row>
      <xdr:rowOff>228600</xdr:rowOff>
    </xdr:from>
    <xdr:to>
      <xdr:col>17</xdr:col>
      <xdr:colOff>123825</xdr:colOff>
      <xdr:row>39</xdr:row>
      <xdr:rowOff>28575</xdr:rowOff>
    </xdr:to>
    <xdr:sp fLocksText="0">
      <xdr:nvSpPr>
        <xdr:cNvPr id="3" name="テキスト ボックス 2"/>
        <xdr:cNvSpPr txBox="1">
          <a:spLocks noChangeArrowheads="1"/>
        </xdr:cNvSpPr>
      </xdr:nvSpPr>
      <xdr:spPr>
        <a:xfrm>
          <a:off x="8220075" y="8553450"/>
          <a:ext cx="3371850" cy="533400"/>
        </a:xfrm>
        <a:prstGeom prst="rect">
          <a:avLst/>
        </a:prstGeom>
        <a:solidFill>
          <a:srgbClr val="FFFFFF"/>
        </a:solidFill>
        <a:ln w="25560"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rPr>
            <a:t>●昼間と夜間毎の量がわからない場合はすべて昼間として計算してもかまいません。</a:t>
          </a:r>
        </a:p>
      </xdr:txBody>
    </xdr:sp>
    <xdr:clientData/>
  </xdr:twoCellAnchor>
  <xdr:twoCellAnchor>
    <xdr:from>
      <xdr:col>12</xdr:col>
      <xdr:colOff>142875</xdr:colOff>
      <xdr:row>15</xdr:row>
      <xdr:rowOff>76200</xdr:rowOff>
    </xdr:from>
    <xdr:to>
      <xdr:col>17</xdr:col>
      <xdr:colOff>114300</xdr:colOff>
      <xdr:row>24</xdr:row>
      <xdr:rowOff>28575</xdr:rowOff>
    </xdr:to>
    <xdr:sp fLocksText="0">
      <xdr:nvSpPr>
        <xdr:cNvPr id="4" name="テキスト ボックス 2"/>
        <xdr:cNvSpPr txBox="1">
          <a:spLocks noChangeArrowheads="1"/>
        </xdr:cNvSpPr>
      </xdr:nvSpPr>
      <xdr:spPr>
        <a:xfrm>
          <a:off x="8181975" y="3600450"/>
          <a:ext cx="3400425" cy="2009775"/>
        </a:xfrm>
        <a:prstGeom prst="rect">
          <a:avLst/>
        </a:prstGeom>
        <a:solidFill>
          <a:srgbClr val="FFFFFF"/>
        </a:solidFill>
        <a:ln w="25560"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●燃料にＬＰＧを使用しており、使用量が</a:t>
          </a:r>
          <a:r>
            <a:rPr lang="en-US" cap="none" sz="1000" b="0" i="0" u="none" baseline="0">
              <a:solidFill>
                <a:srgbClr val="000000"/>
              </a:solidFill>
              <a:latin typeface="ＭＳ Ｐゴシック"/>
              <a:ea typeface="ＭＳ Ｐゴシック"/>
              <a:cs typeface="ＭＳ Ｐゴシック"/>
            </a:rPr>
            <a:t>ｍ</a:t>
          </a:r>
          <a:r>
            <a:rPr lang="en-US" cap="none" sz="1000" b="0" i="0" u="none" baseline="3000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ゴシック"/>
              <a:ea typeface="ＭＳ ゴシック"/>
              <a:cs typeface="ＭＳ ゴシック"/>
            </a:rPr>
            <a:t>（立法メートル）単位で示されている場合には、供給業者にｔ（トン）に換算する係数を確認して、換算して記入してください。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なお、確認が困難な場合は、以下の係数を使用してください。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プロパン：１／５０２（ｔ／ｍ</a:t>
          </a:r>
          <a:r>
            <a:rPr lang="en-US" cap="none" sz="1100" b="0" i="0" u="none" baseline="30000">
              <a:solidFill>
                <a:srgbClr val="000000"/>
              </a:solidFill>
              <a:latin typeface="ＭＳ ゴシック"/>
              <a:ea typeface="ＭＳ ゴシック"/>
              <a:cs typeface="ＭＳ ゴシック"/>
            </a:rPr>
            <a:t>３</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ブ</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タ</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ン：１／３５５（ｔ／ｍ</a:t>
          </a:r>
          <a:r>
            <a:rPr lang="en-US" cap="none" sz="1100" b="0" i="0" u="none" baseline="30000">
              <a:solidFill>
                <a:srgbClr val="000000"/>
              </a:solidFill>
              <a:latin typeface="ＭＳ ゴシック"/>
              <a:ea typeface="ＭＳ ゴシック"/>
              <a:cs typeface="ＭＳ ゴシック"/>
            </a:rPr>
            <a:t>３</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プロパン・ブタンの混合：１／４５８（ｔ／ｍ</a:t>
          </a:r>
          <a:r>
            <a:rPr lang="en-US" cap="none" sz="1100" b="0" i="0" u="none" baseline="30000">
              <a:solidFill>
                <a:srgbClr val="000000"/>
              </a:solidFill>
              <a:latin typeface="ＭＳ ゴシック"/>
              <a:ea typeface="ＭＳ ゴシック"/>
              <a:cs typeface="ＭＳ ゴシック"/>
            </a:rPr>
            <a:t>３</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180975</xdr:colOff>
      <xdr:row>24</xdr:row>
      <xdr:rowOff>219075</xdr:rowOff>
    </xdr:from>
    <xdr:to>
      <xdr:col>17</xdr:col>
      <xdr:colOff>123825</xdr:colOff>
      <xdr:row>28</xdr:row>
      <xdr:rowOff>161925</xdr:rowOff>
    </xdr:to>
    <xdr:sp fLocksText="0">
      <xdr:nvSpPr>
        <xdr:cNvPr id="5" name="テキスト ボックス 2"/>
        <xdr:cNvSpPr txBox="1">
          <a:spLocks noChangeArrowheads="1"/>
        </xdr:cNvSpPr>
      </xdr:nvSpPr>
      <xdr:spPr>
        <a:xfrm>
          <a:off x="8220075" y="5800725"/>
          <a:ext cx="3371850" cy="857250"/>
        </a:xfrm>
        <a:prstGeom prst="rect">
          <a:avLst/>
        </a:prstGeom>
        <a:solidFill>
          <a:srgbClr val="FFFFFF"/>
        </a:solidFill>
        <a:ln w="25560" cmpd="sng">
          <a:solidFill>
            <a:srgbClr val="17375E"/>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ゴシック"/>
              <a:ea typeface="ＭＳ ゴシック"/>
              <a:cs typeface="ＭＳ ゴシック"/>
            </a:rPr>
            <a:t>●都市ガスはガス会社により発熱量が異なりますので、契約を調べるか、ガス会社に確認して</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こ</a:t>
          </a:r>
          <a:r>
            <a:rPr lang="en-US" cap="none" sz="1100" b="0" i="0" u="none" baseline="0">
              <a:solidFill>
                <a:srgbClr val="FF0000"/>
              </a:solidFill>
              <a:latin typeface="ＭＳ ゴシック"/>
              <a:ea typeface="ＭＳ ゴシック"/>
              <a:cs typeface="ＭＳ ゴシック"/>
            </a:rPr>
            <a:t>の欄は、毎年</a:t>
          </a:r>
          <a:r>
            <a:rPr lang="en-US" cap="none" sz="1100" b="1" i="0" u="sng" baseline="0">
              <a:solidFill>
                <a:srgbClr val="FF0000"/>
              </a:solidFill>
              <a:latin typeface="ＭＳ ゴシック"/>
              <a:ea typeface="ＭＳ ゴシック"/>
              <a:cs typeface="ＭＳ ゴシック"/>
            </a:rPr>
            <a:t>間違いの多い箇所</a:t>
          </a:r>
          <a:r>
            <a:rPr lang="en-US" cap="none" sz="1100" b="0" i="0" u="none" baseline="0">
              <a:solidFill>
                <a:srgbClr val="FF0000"/>
              </a:solidFill>
              <a:latin typeface="ＭＳ ゴシック"/>
              <a:ea typeface="ＭＳ ゴシック"/>
              <a:cs typeface="ＭＳ ゴシック"/>
            </a:rPr>
            <a:t>ですので、注意を願います。</a:t>
          </a:r>
        </a:p>
      </xdr:txBody>
    </xdr:sp>
    <xdr:clientData/>
  </xdr:twoCellAnchor>
  <xdr:twoCellAnchor>
    <xdr:from>
      <xdr:col>11</xdr:col>
      <xdr:colOff>123825</xdr:colOff>
      <xdr:row>15</xdr:row>
      <xdr:rowOff>219075</xdr:rowOff>
    </xdr:from>
    <xdr:to>
      <xdr:col>12</xdr:col>
      <xdr:colOff>95250</xdr:colOff>
      <xdr:row>17</xdr:row>
      <xdr:rowOff>9525</xdr:rowOff>
    </xdr:to>
    <xdr:sp>
      <xdr:nvSpPr>
        <xdr:cNvPr id="6" name="右中かっこ 1"/>
        <xdr:cNvSpPr>
          <a:spLocks/>
        </xdr:cNvSpPr>
      </xdr:nvSpPr>
      <xdr:spPr>
        <a:xfrm>
          <a:off x="8010525" y="3743325"/>
          <a:ext cx="12382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27</xdr:row>
      <xdr:rowOff>209550</xdr:rowOff>
    </xdr:from>
    <xdr:to>
      <xdr:col>12</xdr:col>
      <xdr:colOff>95250</xdr:colOff>
      <xdr:row>29</xdr:row>
      <xdr:rowOff>0</xdr:rowOff>
    </xdr:to>
    <xdr:sp>
      <xdr:nvSpPr>
        <xdr:cNvPr id="7" name="右中かっこ 7"/>
        <xdr:cNvSpPr>
          <a:spLocks/>
        </xdr:cNvSpPr>
      </xdr:nvSpPr>
      <xdr:spPr>
        <a:xfrm>
          <a:off x="8010525" y="6477000"/>
          <a:ext cx="12382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31</xdr:row>
      <xdr:rowOff>219075</xdr:rowOff>
    </xdr:from>
    <xdr:to>
      <xdr:col>12</xdr:col>
      <xdr:colOff>133350</xdr:colOff>
      <xdr:row>36</xdr:row>
      <xdr:rowOff>0</xdr:rowOff>
    </xdr:to>
    <xdr:sp>
      <xdr:nvSpPr>
        <xdr:cNvPr id="8" name="右中かっこ 2"/>
        <xdr:cNvSpPr>
          <a:spLocks/>
        </xdr:cNvSpPr>
      </xdr:nvSpPr>
      <xdr:spPr>
        <a:xfrm>
          <a:off x="8010525" y="7400925"/>
          <a:ext cx="161925"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219075</xdr:rowOff>
    </xdr:from>
    <xdr:to>
      <xdr:col>12</xdr:col>
      <xdr:colOff>114300</xdr:colOff>
      <xdr:row>39</xdr:row>
      <xdr:rowOff>19050</xdr:rowOff>
    </xdr:to>
    <xdr:sp>
      <xdr:nvSpPr>
        <xdr:cNvPr id="9" name="右中かっこ 3"/>
        <xdr:cNvSpPr>
          <a:spLocks/>
        </xdr:cNvSpPr>
      </xdr:nvSpPr>
      <xdr:spPr>
        <a:xfrm>
          <a:off x="7991475" y="8543925"/>
          <a:ext cx="161925"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42</xdr:row>
      <xdr:rowOff>190500</xdr:rowOff>
    </xdr:from>
    <xdr:to>
      <xdr:col>17</xdr:col>
      <xdr:colOff>152400</xdr:colOff>
      <xdr:row>44</xdr:row>
      <xdr:rowOff>133350</xdr:rowOff>
    </xdr:to>
    <xdr:sp fLocksText="0">
      <xdr:nvSpPr>
        <xdr:cNvPr id="10" name="テキスト ボックス 2"/>
        <xdr:cNvSpPr txBox="1">
          <a:spLocks noChangeArrowheads="1"/>
        </xdr:cNvSpPr>
      </xdr:nvSpPr>
      <xdr:spPr>
        <a:xfrm>
          <a:off x="8248650" y="9982200"/>
          <a:ext cx="3371850" cy="609600"/>
        </a:xfrm>
        <a:prstGeom prst="rect">
          <a:avLst/>
        </a:prstGeom>
        <a:solidFill>
          <a:srgbClr val="FFFFFF"/>
        </a:solidFill>
        <a:ln w="25560"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●原油換算エネルギー使用量が、</a:t>
          </a:r>
          <a:r>
            <a:rPr lang="en-US" cap="none" sz="1100" b="1" i="0" u="none" baseline="0">
              <a:solidFill>
                <a:srgbClr val="FF0000"/>
              </a:solidFill>
              <a:latin typeface="ＭＳ ゴシック"/>
              <a:ea typeface="ＭＳ ゴシック"/>
              <a:cs typeface="ＭＳ ゴシック"/>
            </a:rPr>
            <a:t>1,500</a:t>
          </a:r>
          <a:r>
            <a:rPr lang="en-US" cap="none" sz="1100" b="1" i="0" u="none" baseline="0">
              <a:solidFill>
                <a:srgbClr val="FF0000"/>
              </a:solidFill>
              <a:latin typeface="ＭＳ ゴシック"/>
              <a:ea typeface="ＭＳ ゴシック"/>
              <a:cs typeface="ＭＳ ゴシック"/>
            </a:rPr>
            <a:t>ｋ</a:t>
          </a:r>
          <a:r>
            <a:rPr lang="en-US" cap="none" sz="1100" b="1" i="0" u="none" baseline="0">
              <a:solidFill>
                <a:srgbClr val="FF0000"/>
              </a:solidFill>
              <a:latin typeface="ＭＳ ゴシック"/>
              <a:ea typeface="ＭＳ ゴシック"/>
              <a:cs typeface="ＭＳ ゴシック"/>
            </a:rPr>
            <a:t>L</a:t>
          </a:r>
          <a:r>
            <a:rPr lang="en-US" cap="none" sz="1100" b="1" i="0" u="none" baseline="0">
              <a:solidFill>
                <a:srgbClr val="FF0000"/>
              </a:solidFill>
              <a:latin typeface="ＭＳ ゴシック"/>
              <a:ea typeface="ＭＳ ゴシック"/>
              <a:cs typeface="ＭＳ ゴシック"/>
            </a:rPr>
            <a:t>以上</a:t>
          </a:r>
          <a:r>
            <a:rPr lang="en-US" cap="none" sz="1100" b="0" i="0" u="none" baseline="0">
              <a:solidFill>
                <a:srgbClr val="000000"/>
              </a:solidFill>
              <a:latin typeface="ＭＳ ゴシック"/>
              <a:ea typeface="ＭＳ ゴシック"/>
              <a:cs typeface="ＭＳ ゴシック"/>
            </a:rPr>
            <a:t>の場合は、条例に規定する「特定事業者」に該当します。</a:t>
          </a:r>
        </a:p>
      </xdr:txBody>
    </xdr:sp>
    <xdr:clientData/>
  </xdr:twoCellAnchor>
  <xdr:twoCellAnchor>
    <xdr:from>
      <xdr:col>11</xdr:col>
      <xdr:colOff>95250</xdr:colOff>
      <xdr:row>43</xdr:row>
      <xdr:rowOff>66675</xdr:rowOff>
    </xdr:from>
    <xdr:to>
      <xdr:col>12</xdr:col>
      <xdr:colOff>190500</xdr:colOff>
      <xdr:row>43</xdr:row>
      <xdr:rowOff>333375</xdr:rowOff>
    </xdr:to>
    <xdr:sp>
      <xdr:nvSpPr>
        <xdr:cNvPr id="11" name="右矢印 4"/>
        <xdr:cNvSpPr>
          <a:spLocks/>
        </xdr:cNvSpPr>
      </xdr:nvSpPr>
      <xdr:spPr>
        <a:xfrm>
          <a:off x="7981950" y="10134600"/>
          <a:ext cx="247650" cy="266700"/>
        </a:xfrm>
        <a:prstGeom prst="rightArrow">
          <a:avLst>
            <a:gd name="adj" fmla="val 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29</xdr:row>
      <xdr:rowOff>104775</xdr:rowOff>
    </xdr:from>
    <xdr:to>
      <xdr:col>17</xdr:col>
      <xdr:colOff>142875</xdr:colOff>
      <xdr:row>31</xdr:row>
      <xdr:rowOff>123825</xdr:rowOff>
    </xdr:to>
    <xdr:sp fLocksText="0">
      <xdr:nvSpPr>
        <xdr:cNvPr id="12" name="テキスト ボックス 2"/>
        <xdr:cNvSpPr txBox="1">
          <a:spLocks noChangeArrowheads="1"/>
        </xdr:cNvSpPr>
      </xdr:nvSpPr>
      <xdr:spPr>
        <a:xfrm>
          <a:off x="8239125" y="6829425"/>
          <a:ext cx="3371850" cy="476250"/>
        </a:xfrm>
        <a:prstGeom prst="rect">
          <a:avLst/>
        </a:prstGeom>
        <a:solidFill>
          <a:srgbClr val="FFFFFF"/>
        </a:solidFill>
        <a:ln w="25560"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rPr>
            <a:t>●記載以外の燃料を使用の際は、燃料の種類等を記入してください。</a:t>
          </a:r>
        </a:p>
      </xdr:txBody>
    </xdr:sp>
    <xdr:clientData/>
  </xdr:twoCellAnchor>
  <xdr:twoCellAnchor>
    <xdr:from>
      <xdr:col>11</xdr:col>
      <xdr:colOff>104775</xdr:colOff>
      <xdr:row>29</xdr:row>
      <xdr:rowOff>28575</xdr:rowOff>
    </xdr:from>
    <xdr:to>
      <xdr:col>12</xdr:col>
      <xdr:colOff>114300</xdr:colOff>
      <xdr:row>31</xdr:row>
      <xdr:rowOff>190500</xdr:rowOff>
    </xdr:to>
    <xdr:sp>
      <xdr:nvSpPr>
        <xdr:cNvPr id="13" name="右中かっこ 3"/>
        <xdr:cNvSpPr>
          <a:spLocks/>
        </xdr:cNvSpPr>
      </xdr:nvSpPr>
      <xdr:spPr>
        <a:xfrm>
          <a:off x="7991475" y="6753225"/>
          <a:ext cx="161925" cy="619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123825</xdr:rowOff>
    </xdr:from>
    <xdr:to>
      <xdr:col>22</xdr:col>
      <xdr:colOff>628650</xdr:colOff>
      <xdr:row>19</xdr:row>
      <xdr:rowOff>123825</xdr:rowOff>
    </xdr:to>
    <xdr:sp fLocksText="0">
      <xdr:nvSpPr>
        <xdr:cNvPr id="1" name="テキスト ボックス 2"/>
        <xdr:cNvSpPr txBox="1">
          <a:spLocks noChangeArrowheads="1"/>
        </xdr:cNvSpPr>
      </xdr:nvSpPr>
      <xdr:spPr>
        <a:xfrm>
          <a:off x="9915525" y="847725"/>
          <a:ext cx="3371850" cy="3467100"/>
        </a:xfrm>
        <a:prstGeom prst="rect">
          <a:avLst/>
        </a:prstGeom>
        <a:solidFill>
          <a:srgbClr val="FFFFFF"/>
        </a:solidFill>
        <a:ln w="25560"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●この算定表は、計画書及び報告書に別紙として添付する温室効果ガス排出量の内訳書の様式となります。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●また、この様式にエネルギー使用量を入力することで、エネルギー起源二酸化炭素を算定することができます。</a:t>
          </a:r>
          <a:r>
            <a:rPr lang="en-US" cap="none" sz="11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（エネルギー起源以外の温室効果ガス排出量について、個別に算定する必要があります。）</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●エネルギー起源二酸化炭素排出量を算定する際は、淡黄色の欄に、秋田県内に設置している事業所の種類ごとのエネルギー使用量を入力してください。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●また、販売したエネルギーがある場合や、その他の燃料を使用している場合も、淡黄色の欄に数値等を入力してください。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●単位発熱量や排出係数に、実測値を用いる場合は、適宜、数値を変更してください。なお、この場合は、計画書（報告書）の特記事項にこの旨を記載するとともに、根拠資料を添付してください。</a:t>
          </a:r>
        </a:p>
      </xdr:txBody>
    </xdr:sp>
    <xdr:clientData/>
  </xdr:twoCellAnchor>
  <xdr:twoCellAnchor>
    <xdr:from>
      <xdr:col>17</xdr:col>
      <xdr:colOff>685800</xdr:colOff>
      <xdr:row>33</xdr:row>
      <xdr:rowOff>47625</xdr:rowOff>
    </xdr:from>
    <xdr:to>
      <xdr:col>22</xdr:col>
      <xdr:colOff>657225</xdr:colOff>
      <xdr:row>50</xdr:row>
      <xdr:rowOff>76200</xdr:rowOff>
    </xdr:to>
    <xdr:sp fLocksText="0">
      <xdr:nvSpPr>
        <xdr:cNvPr id="2" name="テキスト ボックス 4"/>
        <xdr:cNvSpPr txBox="1">
          <a:spLocks noChangeArrowheads="1"/>
        </xdr:cNvSpPr>
      </xdr:nvSpPr>
      <xdr:spPr>
        <a:xfrm>
          <a:off x="9915525" y="7172325"/>
          <a:ext cx="3400425" cy="3476625"/>
        </a:xfrm>
        <a:prstGeom prst="rect">
          <a:avLst/>
        </a:prstGeom>
        <a:solidFill>
          <a:srgbClr val="FFFFFF"/>
        </a:solidFill>
        <a:ln w="15875"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●電気に係る温室効果ガスの算定にあたっては、朱色のセルに、毎年度、国が公表する基礎排出係数を入力してください。（排出係数は毎年度変更されます）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＜参考＞</a:t>
          </a:r>
          <a:r>
            <a:rPr lang="en-US" cap="none" sz="1100" b="1" i="0" u="none" baseline="0">
              <a:solidFill>
                <a:srgbClr val="FF0000"/>
              </a:solidFill>
              <a:latin typeface="ＭＳ ゴシック"/>
              <a:ea typeface="ＭＳ ゴシック"/>
              <a:cs typeface="ＭＳ ゴシック"/>
            </a:rPr>
            <a:t>平成</a:t>
          </a:r>
          <a:r>
            <a:rPr lang="en-US" cap="none" sz="1100" b="1" i="0" u="none" baseline="0">
              <a:solidFill>
                <a:srgbClr val="FF0000"/>
              </a:solidFill>
              <a:latin typeface="ＭＳ ゴシック"/>
              <a:ea typeface="ＭＳ ゴシック"/>
              <a:cs typeface="ＭＳ ゴシック"/>
            </a:rPr>
            <a:t>30</a:t>
          </a:r>
          <a:r>
            <a:rPr lang="en-US" cap="none" sz="1100" b="1" i="0" u="none" baseline="0">
              <a:solidFill>
                <a:srgbClr val="FF0000"/>
              </a:solidFill>
              <a:latin typeface="ＭＳ ゴシック"/>
              <a:ea typeface="ＭＳ ゴシック"/>
              <a:cs typeface="ＭＳ ゴシック"/>
            </a:rPr>
            <a:t>年度</a:t>
          </a:r>
          <a:r>
            <a:rPr lang="en-US" cap="none" sz="1100" b="0" i="0" u="none" baseline="0">
              <a:solidFill>
                <a:srgbClr val="000000"/>
              </a:solidFill>
              <a:latin typeface="ＭＳ ゴシック"/>
              <a:ea typeface="ＭＳ ゴシック"/>
              <a:cs typeface="ＭＳ ゴシック"/>
            </a:rPr>
            <a:t>の排出量を計算するための、東北電力の基礎排出係数は、</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0.521(t-CO2/</a:t>
          </a:r>
          <a:r>
            <a:rPr lang="en-US" cap="none" sz="1100" b="1" i="0" u="none" baseline="0">
              <a:solidFill>
                <a:srgbClr val="FF0000"/>
              </a:solidFill>
              <a:latin typeface="ＭＳ ゴシック"/>
              <a:ea typeface="ＭＳ ゴシック"/>
              <a:cs typeface="ＭＳ ゴシック"/>
            </a:rPr>
            <a:t>千</a:t>
          </a:r>
          <a:r>
            <a:rPr lang="en-US" cap="none" sz="1100" b="1" i="0" u="none" baseline="0">
              <a:solidFill>
                <a:srgbClr val="FF0000"/>
              </a:solidFill>
              <a:latin typeface="ＭＳ ゴシック"/>
              <a:ea typeface="ＭＳ ゴシック"/>
              <a:cs typeface="ＭＳ ゴシック"/>
            </a:rPr>
            <a:t>kWh)</a:t>
          </a:r>
          <a:r>
            <a:rPr lang="en-US" cap="none" sz="1100" b="0" i="0" u="none" baseline="0">
              <a:solidFill>
                <a:srgbClr val="000000"/>
              </a:solidFill>
              <a:latin typeface="ＭＳ ゴシック"/>
              <a:ea typeface="ＭＳ ゴシック"/>
              <a:cs typeface="ＭＳ ゴシック"/>
            </a:rPr>
            <a:t>となっています。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特定規模電気事業者の場合は、国が公表する</a:t>
          </a:r>
          <a:r>
            <a:rPr lang="en-US" cap="none" sz="1100" b="0" i="0" u="none" baseline="0">
              <a:solidFill>
                <a:srgbClr val="000000"/>
              </a:solidFill>
              <a:latin typeface="ＭＳ ゴシック"/>
              <a:ea typeface="ＭＳ ゴシック"/>
              <a:cs typeface="ＭＳ ゴシック"/>
            </a:rPr>
            <a:t>各事業者毎の基礎</a:t>
          </a:r>
          <a:r>
            <a:rPr lang="en-US" cap="none" sz="1100" b="0" i="0" u="none" baseline="0">
              <a:solidFill>
                <a:srgbClr val="000000"/>
              </a:solidFill>
              <a:latin typeface="ＭＳ ゴシック"/>
              <a:ea typeface="ＭＳ ゴシック"/>
              <a:cs typeface="ＭＳ ゴシック"/>
            </a:rPr>
            <a:t>排出係数を入力してください。</a:t>
          </a: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H30</a:t>
          </a:r>
          <a:r>
            <a:rPr lang="en-US" cap="none" sz="1100" b="0" i="0" u="none" baseline="0">
              <a:solidFill>
                <a:srgbClr val="FF0000"/>
              </a:solidFill>
              <a:latin typeface="ＭＳ ゴシック"/>
              <a:ea typeface="ＭＳ ゴシック"/>
              <a:cs typeface="ＭＳ ゴシック"/>
            </a:rPr>
            <a:t>年</a:t>
          </a:r>
          <a:r>
            <a:rPr lang="en-US" cap="none" sz="1100" b="0" i="0" u="none" baseline="0">
              <a:solidFill>
                <a:srgbClr val="FF0000"/>
              </a:solidFill>
              <a:latin typeface="ＭＳ ゴシック"/>
              <a:ea typeface="ＭＳ ゴシック"/>
              <a:cs typeface="ＭＳ ゴシック"/>
            </a:rPr>
            <a:t>12</a:t>
          </a:r>
          <a:r>
            <a:rPr lang="en-US" cap="none" sz="1100" b="0" i="0" u="none" baseline="0">
              <a:solidFill>
                <a:srgbClr val="FF0000"/>
              </a:solidFill>
              <a:latin typeface="ＭＳ ゴシック"/>
              <a:ea typeface="ＭＳ ゴシック"/>
              <a:cs typeface="ＭＳ ゴシック"/>
            </a:rPr>
            <a:t>月</a:t>
          </a:r>
          <a:r>
            <a:rPr lang="en-US" cap="none" sz="1100" b="0" i="0" u="none" baseline="0">
              <a:solidFill>
                <a:srgbClr val="FF0000"/>
              </a:solidFill>
              <a:latin typeface="ＭＳ ゴシック"/>
              <a:ea typeface="ＭＳ ゴシック"/>
              <a:cs typeface="ＭＳ ゴシック"/>
            </a:rPr>
            <a:t>27</a:t>
          </a:r>
          <a:r>
            <a:rPr lang="en-US" cap="none" sz="1100" b="0" i="0" u="none" baseline="0">
              <a:solidFill>
                <a:srgbClr val="FF0000"/>
              </a:solidFill>
              <a:latin typeface="ＭＳ ゴシック"/>
              <a:ea typeface="ＭＳ ゴシック"/>
              <a:cs typeface="ＭＳ ゴシック"/>
            </a:rPr>
            <a:t>日環境省・経済産業省公表「電気事業者別排出係数（特定排出者の温室効果ガス排出量算定用）－平成</a:t>
          </a:r>
          <a:r>
            <a:rPr lang="en-US" cap="none" sz="1100" b="0" i="0" u="none" baseline="0">
              <a:solidFill>
                <a:srgbClr val="FF0000"/>
              </a:solidFill>
              <a:latin typeface="ＭＳ ゴシック"/>
              <a:ea typeface="ＭＳ ゴシック"/>
              <a:cs typeface="ＭＳ ゴシック"/>
            </a:rPr>
            <a:t>29</a:t>
          </a:r>
          <a:r>
            <a:rPr lang="en-US" cap="none" sz="1100" b="0" i="0" u="none" baseline="0">
              <a:solidFill>
                <a:srgbClr val="FF0000"/>
              </a:solidFill>
              <a:latin typeface="ＭＳ ゴシック"/>
              <a:ea typeface="ＭＳ ゴシック"/>
              <a:cs typeface="ＭＳ ゴシック"/>
            </a:rPr>
            <a:t>年度実績－」</a:t>
          </a:r>
          <a:r>
            <a:rPr lang="en-US" cap="none" sz="1100" b="1" i="0" u="none" baseline="0">
              <a:solidFill>
                <a:srgbClr val="000080"/>
              </a:solidFill>
              <a:latin typeface="ＭＳ ゴシック"/>
              <a:ea typeface="ＭＳ ゴシック"/>
              <a:cs typeface="ＭＳ ゴシック"/>
            </a:rPr>
            <a:t>https://ghg-santeikohyo.env.go.jp/files/calc/h31_coefficient.pdf</a:t>
          </a: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これ以外の場合は、実測に基づく係数を入力してください。なお、実測値がわからない場合は、代替値を用います。</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17</xdr:col>
      <xdr:colOff>400050</xdr:colOff>
      <xdr:row>38</xdr:row>
      <xdr:rowOff>9525</xdr:rowOff>
    </xdr:from>
    <xdr:to>
      <xdr:col>17</xdr:col>
      <xdr:colOff>638175</xdr:colOff>
      <xdr:row>42</xdr:row>
      <xdr:rowOff>19050</xdr:rowOff>
    </xdr:to>
    <xdr:sp>
      <xdr:nvSpPr>
        <xdr:cNvPr id="3" name="右中かっこ 5"/>
        <xdr:cNvSpPr>
          <a:spLocks/>
        </xdr:cNvSpPr>
      </xdr:nvSpPr>
      <xdr:spPr>
        <a:xfrm>
          <a:off x="9629775" y="8181975"/>
          <a:ext cx="238125" cy="847725"/>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51</xdr:row>
      <xdr:rowOff>133350</xdr:rowOff>
    </xdr:from>
    <xdr:to>
      <xdr:col>22</xdr:col>
      <xdr:colOff>666750</xdr:colOff>
      <xdr:row>56</xdr:row>
      <xdr:rowOff>0</xdr:rowOff>
    </xdr:to>
    <xdr:sp fLocksText="0">
      <xdr:nvSpPr>
        <xdr:cNvPr id="4" name="テキスト ボックス 7"/>
        <xdr:cNvSpPr txBox="1">
          <a:spLocks noChangeArrowheads="1"/>
        </xdr:cNvSpPr>
      </xdr:nvSpPr>
      <xdr:spPr>
        <a:xfrm>
          <a:off x="9925050" y="10963275"/>
          <a:ext cx="3400425" cy="1152525"/>
        </a:xfrm>
        <a:prstGeom prst="rect">
          <a:avLst/>
        </a:prstGeom>
        <a:solidFill>
          <a:srgbClr val="FFFFFF"/>
        </a:solidFill>
        <a:ln w="19080" cmpd="sng">
          <a:solidFill>
            <a:srgbClr val="1F497D"/>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Ｐゴシック"/>
              <a:ea typeface="ＭＳ Ｐゴシック"/>
              <a:cs typeface="ＭＳ Ｐゴシック"/>
            </a:rPr>
            <a:t>●水色のセルは、自動的に入力、計算されます。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●エネルギー起源以外の温室効果ガスについては、「温室効果ガス排出量算定・報告マニュアル」により算定した数値を淡黄色のセルに入力してください。</a:t>
          </a:r>
        </a:p>
      </xdr:txBody>
    </xdr:sp>
    <xdr:clientData/>
  </xdr:twoCellAnchor>
  <xdr:twoCellAnchor>
    <xdr:from>
      <xdr:col>18</xdr:col>
      <xdr:colOff>19050</xdr:colOff>
      <xdr:row>57</xdr:row>
      <xdr:rowOff>190500</xdr:rowOff>
    </xdr:from>
    <xdr:to>
      <xdr:col>22</xdr:col>
      <xdr:colOff>676275</xdr:colOff>
      <xdr:row>59</xdr:row>
      <xdr:rowOff>123825</xdr:rowOff>
    </xdr:to>
    <xdr:sp fLocksText="0">
      <xdr:nvSpPr>
        <xdr:cNvPr id="5" name="テキスト ボックス 9"/>
        <xdr:cNvSpPr txBox="1">
          <a:spLocks noChangeArrowheads="1"/>
        </xdr:cNvSpPr>
      </xdr:nvSpPr>
      <xdr:spPr>
        <a:xfrm>
          <a:off x="9934575" y="12563475"/>
          <a:ext cx="3400425" cy="476250"/>
        </a:xfrm>
        <a:prstGeom prst="rect">
          <a:avLst/>
        </a:prstGeom>
        <a:solidFill>
          <a:srgbClr val="FFFFFF"/>
        </a:solidFill>
        <a:ln w="19080" cmpd="sng">
          <a:solidFill>
            <a:srgbClr val="1F497D"/>
          </a:solidFill>
          <a:headEnd type="none"/>
          <a:tailEnd type="none"/>
        </a:ln>
      </xdr:spPr>
      <xdr:txBody>
        <a:bodyPr vertOverflow="clip" wrap="square" lIns="20160" tIns="20160" rIns="20160" bIns="20160" anchor="ctr"/>
        <a:p>
          <a:pPr algn="l">
            <a:defRPr/>
          </a:pPr>
          <a:r>
            <a:rPr lang="en-US" cap="none" sz="1100" b="0" i="0" u="none" baseline="0">
              <a:solidFill>
                <a:srgbClr val="000000"/>
              </a:solidFill>
            </a:rPr>
            <a:t>●緑色のセルの数値が、事業者の温室効果ガス排出量となります。</a:t>
          </a:r>
        </a:p>
      </xdr:txBody>
    </xdr:sp>
    <xdr:clientData/>
  </xdr:twoCellAnchor>
  <xdr:twoCellAnchor>
    <xdr:from>
      <xdr:col>17</xdr:col>
      <xdr:colOff>428625</xdr:colOff>
      <xdr:row>28</xdr:row>
      <xdr:rowOff>19050</xdr:rowOff>
    </xdr:from>
    <xdr:to>
      <xdr:col>17</xdr:col>
      <xdr:colOff>619125</xdr:colOff>
      <xdr:row>32</xdr:row>
      <xdr:rowOff>0</xdr:rowOff>
    </xdr:to>
    <xdr:sp>
      <xdr:nvSpPr>
        <xdr:cNvPr id="6" name="右中かっこ 10"/>
        <xdr:cNvSpPr>
          <a:spLocks/>
        </xdr:cNvSpPr>
      </xdr:nvSpPr>
      <xdr:spPr>
        <a:xfrm>
          <a:off x="9658350" y="6096000"/>
          <a:ext cx="190500" cy="819150"/>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676275</xdr:colOff>
      <xdr:row>27</xdr:row>
      <xdr:rowOff>152400</xdr:rowOff>
    </xdr:from>
    <xdr:to>
      <xdr:col>22</xdr:col>
      <xdr:colOff>638175</xdr:colOff>
      <xdr:row>32</xdr:row>
      <xdr:rowOff>104775</xdr:rowOff>
    </xdr:to>
    <xdr:sp fLocksText="0">
      <xdr:nvSpPr>
        <xdr:cNvPr id="7" name="テキスト ボックス 11"/>
        <xdr:cNvSpPr txBox="1">
          <a:spLocks noChangeArrowheads="1"/>
        </xdr:cNvSpPr>
      </xdr:nvSpPr>
      <xdr:spPr>
        <a:xfrm>
          <a:off x="9906000" y="6019800"/>
          <a:ext cx="3390900" cy="1000125"/>
        </a:xfrm>
        <a:prstGeom prst="rect">
          <a:avLst/>
        </a:prstGeom>
        <a:solidFill>
          <a:srgbClr val="FFFFFF"/>
        </a:solidFill>
        <a:ln w="15875"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●都市ガスの単位発熱量は、ガス供給者ごとの実際の数値を入力してください。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●その他の燃料を使用している場合は、その燃料に係る発熱量の数値や排出係数を入力してください。</a:t>
          </a:r>
        </a:p>
      </xdr:txBody>
    </xdr:sp>
    <xdr:clientData/>
  </xdr:twoCellAnchor>
  <xdr:twoCellAnchor>
    <xdr:from>
      <xdr:col>17</xdr:col>
      <xdr:colOff>438150</xdr:colOff>
      <xdr:row>49</xdr:row>
      <xdr:rowOff>276225</xdr:rowOff>
    </xdr:from>
    <xdr:to>
      <xdr:col>17</xdr:col>
      <xdr:colOff>676275</xdr:colOff>
      <xdr:row>57</xdr:row>
      <xdr:rowOff>200025</xdr:rowOff>
    </xdr:to>
    <xdr:sp>
      <xdr:nvSpPr>
        <xdr:cNvPr id="8" name="右中かっこ 5"/>
        <xdr:cNvSpPr>
          <a:spLocks/>
        </xdr:cNvSpPr>
      </xdr:nvSpPr>
      <xdr:spPr>
        <a:xfrm>
          <a:off x="9667875" y="10534650"/>
          <a:ext cx="238125" cy="2038350"/>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447675</xdr:colOff>
      <xdr:row>57</xdr:row>
      <xdr:rowOff>228600</xdr:rowOff>
    </xdr:from>
    <xdr:to>
      <xdr:col>18</xdr:col>
      <xdr:colOff>0</xdr:colOff>
      <xdr:row>59</xdr:row>
      <xdr:rowOff>76200</xdr:rowOff>
    </xdr:to>
    <xdr:sp>
      <xdr:nvSpPr>
        <xdr:cNvPr id="9" name="右中かっこ 5"/>
        <xdr:cNvSpPr>
          <a:spLocks/>
        </xdr:cNvSpPr>
      </xdr:nvSpPr>
      <xdr:spPr>
        <a:xfrm>
          <a:off x="9677400" y="12601575"/>
          <a:ext cx="238125" cy="390525"/>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5-01%20&#21029;&#32025;&#65297;%20&#20107;&#26989;&#27963;&#21205;&#12395;&#20276;&#12358;&#12456;&#12493;&#12523;&#12462;&#12540;&#20351;&#29992;&#37327;&#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原油換算エネルギー使用量"/>
      <sheetName val="参考単位発熱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showZeros="0" view="pageBreakPreview" zoomScaleNormal="75" zoomScaleSheetLayoutView="100" zoomScalePageLayoutView="0" workbookViewId="0" topLeftCell="A28">
      <selection activeCell="H9" sqref="H9"/>
    </sheetView>
  </sheetViews>
  <sheetFormatPr defaultColWidth="9.00390625" defaultRowHeight="13.5"/>
  <cols>
    <col min="1" max="1" width="1.4921875" style="0" customWidth="1"/>
    <col min="2" max="2" width="3.75390625" style="0" customWidth="1"/>
    <col min="3" max="3" width="6.25390625" style="0" customWidth="1"/>
    <col min="4" max="4" width="6.625" style="0" customWidth="1"/>
    <col min="5" max="5" width="7.25390625" style="0" customWidth="1"/>
    <col min="6" max="6" width="16.50390625" style="0" customWidth="1"/>
    <col min="7" max="7" width="12.125" style="0" customWidth="1"/>
    <col min="8" max="8" width="12.75390625" style="0" customWidth="1"/>
    <col min="9" max="9" width="14.625" style="0" customWidth="1"/>
    <col min="10" max="10" width="10.00390625" style="0" bestFit="1" customWidth="1"/>
    <col min="11" max="11" width="12.125" style="0" customWidth="1"/>
    <col min="12" max="12" width="2.00390625" style="0" customWidth="1"/>
  </cols>
  <sheetData>
    <row r="1" ht="14.25">
      <c r="B1" s="2" t="s">
        <v>107</v>
      </c>
    </row>
    <row r="2" spans="3:10" ht="22.5" customHeight="1">
      <c r="C2" s="191" t="s">
        <v>108</v>
      </c>
      <c r="D2" s="191"/>
      <c r="E2" s="191"/>
      <c r="F2" s="191"/>
      <c r="G2" s="191"/>
      <c r="H2" s="191"/>
      <c r="I2" s="191"/>
      <c r="J2" s="191"/>
    </row>
    <row r="3" ht="7.5" customHeight="1" thickBot="1"/>
    <row r="4" spans="2:11" ht="18.75" customHeight="1" thickBot="1">
      <c r="B4" s="192" t="s">
        <v>3</v>
      </c>
      <c r="C4" s="192"/>
      <c r="D4" s="192"/>
      <c r="E4" s="192"/>
      <c r="F4" s="192"/>
      <c r="G4" s="93"/>
      <c r="H4" s="94" t="s">
        <v>4</v>
      </c>
      <c r="I4" s="95"/>
      <c r="J4" s="96" t="s">
        <v>5</v>
      </c>
      <c r="K4" s="97"/>
    </row>
    <row r="5" spans="2:11" ht="18.75" customHeight="1" thickBot="1">
      <c r="B5" s="192"/>
      <c r="C5" s="192"/>
      <c r="D5" s="192"/>
      <c r="E5" s="192"/>
      <c r="F5" s="192"/>
      <c r="G5" s="192" t="s">
        <v>109</v>
      </c>
      <c r="H5" s="192"/>
      <c r="I5" s="192"/>
      <c r="J5" s="192" t="s">
        <v>6</v>
      </c>
      <c r="K5" s="192"/>
    </row>
    <row r="6" spans="2:11" ht="33.75" customHeight="1" thickBot="1">
      <c r="B6" s="192"/>
      <c r="C6" s="192"/>
      <c r="D6" s="192"/>
      <c r="E6" s="192"/>
      <c r="F6" s="192"/>
      <c r="G6" s="98" t="s">
        <v>13</v>
      </c>
      <c r="H6" s="99" t="s">
        <v>12</v>
      </c>
      <c r="I6" s="100" t="s">
        <v>110</v>
      </c>
      <c r="J6" s="100" t="s">
        <v>111</v>
      </c>
      <c r="K6" s="101" t="s">
        <v>13</v>
      </c>
    </row>
    <row r="7" spans="2:11" s="107" customFormat="1" ht="18" customHeight="1" thickBot="1">
      <c r="B7" s="193" t="s">
        <v>112</v>
      </c>
      <c r="C7" s="194" t="s">
        <v>16</v>
      </c>
      <c r="D7" s="194"/>
      <c r="E7" s="194"/>
      <c r="F7" s="194"/>
      <c r="G7" s="102" t="s">
        <v>17</v>
      </c>
      <c r="H7" s="103"/>
      <c r="I7" s="104">
        <f aca="true" t="shared" si="0" ref="I7:I36">ROUND(H7*J7,0)</f>
        <v>0</v>
      </c>
      <c r="J7" s="105">
        <v>38.2</v>
      </c>
      <c r="K7" s="106" t="s">
        <v>113</v>
      </c>
    </row>
    <row r="8" spans="2:11" s="107" customFormat="1" ht="18" customHeight="1" thickBot="1">
      <c r="B8" s="193"/>
      <c r="C8" s="195" t="s">
        <v>18</v>
      </c>
      <c r="D8" s="195"/>
      <c r="E8" s="195"/>
      <c r="F8" s="195"/>
      <c r="G8" s="108" t="s">
        <v>17</v>
      </c>
      <c r="H8" s="103"/>
      <c r="I8" s="104">
        <f t="shared" si="0"/>
        <v>0</v>
      </c>
      <c r="J8" s="109">
        <v>35.3</v>
      </c>
      <c r="K8" s="110" t="s">
        <v>113</v>
      </c>
    </row>
    <row r="9" spans="2:11" s="107" customFormat="1" ht="18" customHeight="1" thickBot="1">
      <c r="B9" s="193"/>
      <c r="C9" s="179" t="s">
        <v>19</v>
      </c>
      <c r="D9" s="179"/>
      <c r="E9" s="179"/>
      <c r="F9" s="179"/>
      <c r="G9" s="108" t="s">
        <v>17</v>
      </c>
      <c r="H9" s="103"/>
      <c r="I9" s="104">
        <f t="shared" si="0"/>
        <v>0</v>
      </c>
      <c r="J9" s="109">
        <v>34.6</v>
      </c>
      <c r="K9" s="110" t="s">
        <v>113</v>
      </c>
    </row>
    <row r="10" spans="2:11" s="107" customFormat="1" ht="18" customHeight="1" thickBot="1">
      <c r="B10" s="193"/>
      <c r="C10" s="179" t="s">
        <v>20</v>
      </c>
      <c r="D10" s="179"/>
      <c r="E10" s="179"/>
      <c r="F10" s="179"/>
      <c r="G10" s="108" t="s">
        <v>17</v>
      </c>
      <c r="H10" s="103"/>
      <c r="I10" s="104">
        <f t="shared" si="0"/>
        <v>0</v>
      </c>
      <c r="J10" s="109">
        <v>33.6</v>
      </c>
      <c r="K10" s="110" t="s">
        <v>113</v>
      </c>
    </row>
    <row r="11" spans="2:11" s="107" customFormat="1" ht="18" customHeight="1" thickBot="1">
      <c r="B11" s="193"/>
      <c r="C11" s="179" t="s">
        <v>21</v>
      </c>
      <c r="D11" s="179"/>
      <c r="E11" s="179"/>
      <c r="F11" s="179"/>
      <c r="G11" s="108" t="s">
        <v>17</v>
      </c>
      <c r="H11" s="103"/>
      <c r="I11" s="104">
        <f t="shared" si="0"/>
        <v>0</v>
      </c>
      <c r="J11" s="109">
        <v>36.7</v>
      </c>
      <c r="K11" s="110" t="s">
        <v>113</v>
      </c>
    </row>
    <row r="12" spans="2:11" s="107" customFormat="1" ht="18" customHeight="1" thickBot="1">
      <c r="B12" s="193"/>
      <c r="C12" s="179" t="s">
        <v>22</v>
      </c>
      <c r="D12" s="179"/>
      <c r="E12" s="179"/>
      <c r="F12" s="179"/>
      <c r="G12" s="108" t="s">
        <v>17</v>
      </c>
      <c r="H12" s="103"/>
      <c r="I12" s="104">
        <f t="shared" si="0"/>
        <v>0</v>
      </c>
      <c r="J12" s="109">
        <v>37.7</v>
      </c>
      <c r="K12" s="110" t="s">
        <v>113</v>
      </c>
    </row>
    <row r="13" spans="2:15" s="107" customFormat="1" ht="18" customHeight="1" thickBot="1">
      <c r="B13" s="193"/>
      <c r="C13" s="179" t="s">
        <v>23</v>
      </c>
      <c r="D13" s="179"/>
      <c r="E13" s="179"/>
      <c r="F13" s="179"/>
      <c r="G13" s="108" t="s">
        <v>17</v>
      </c>
      <c r="H13" s="103"/>
      <c r="I13" s="104">
        <f t="shared" si="0"/>
        <v>0</v>
      </c>
      <c r="J13" s="109">
        <v>39.1</v>
      </c>
      <c r="K13" s="110" t="s">
        <v>113</v>
      </c>
      <c r="O13" s="111"/>
    </row>
    <row r="14" spans="2:11" s="107" customFormat="1" ht="18" customHeight="1" thickBot="1">
      <c r="B14" s="193"/>
      <c r="C14" s="179" t="s">
        <v>24</v>
      </c>
      <c r="D14" s="179"/>
      <c r="E14" s="179"/>
      <c r="F14" s="179"/>
      <c r="G14" s="108" t="s">
        <v>17</v>
      </c>
      <c r="H14" s="103"/>
      <c r="I14" s="104">
        <f t="shared" si="0"/>
        <v>0</v>
      </c>
      <c r="J14" s="109">
        <v>41.9</v>
      </c>
      <c r="K14" s="110" t="s">
        <v>113</v>
      </c>
    </row>
    <row r="15" spans="2:11" s="107" customFormat="1" ht="18" customHeight="1" thickBot="1">
      <c r="B15" s="193"/>
      <c r="C15" s="179" t="s">
        <v>25</v>
      </c>
      <c r="D15" s="179"/>
      <c r="E15" s="179"/>
      <c r="F15" s="179"/>
      <c r="G15" s="112" t="s">
        <v>26</v>
      </c>
      <c r="H15" s="103"/>
      <c r="I15" s="104">
        <f t="shared" si="0"/>
        <v>0</v>
      </c>
      <c r="J15" s="109">
        <v>40.9</v>
      </c>
      <c r="K15" s="110" t="s">
        <v>114</v>
      </c>
    </row>
    <row r="16" spans="2:11" s="107" customFormat="1" ht="18" customHeight="1" thickBot="1">
      <c r="B16" s="193"/>
      <c r="C16" s="179" t="s">
        <v>27</v>
      </c>
      <c r="D16" s="179"/>
      <c r="E16" s="179"/>
      <c r="F16" s="179"/>
      <c r="G16" s="112" t="s">
        <v>26</v>
      </c>
      <c r="H16" s="103"/>
      <c r="I16" s="104">
        <f t="shared" si="0"/>
        <v>0</v>
      </c>
      <c r="J16" s="109">
        <v>29.9</v>
      </c>
      <c r="K16" s="110" t="s">
        <v>114</v>
      </c>
    </row>
    <row r="17" spans="2:11" s="107" customFormat="1" ht="18" customHeight="1" thickBot="1">
      <c r="B17" s="193"/>
      <c r="C17" s="186" t="s">
        <v>28</v>
      </c>
      <c r="D17" s="186"/>
      <c r="E17" s="190" t="s">
        <v>29</v>
      </c>
      <c r="F17" s="190"/>
      <c r="G17" s="113" t="s">
        <v>26</v>
      </c>
      <c r="H17" s="103"/>
      <c r="I17" s="104">
        <f t="shared" si="0"/>
        <v>0</v>
      </c>
      <c r="J17" s="114">
        <v>50.8</v>
      </c>
      <c r="K17" s="115" t="s">
        <v>114</v>
      </c>
    </row>
    <row r="18" spans="2:11" s="107" customFormat="1" ht="18" customHeight="1" thickBot="1">
      <c r="B18" s="193"/>
      <c r="C18" s="186"/>
      <c r="D18" s="186"/>
      <c r="E18" s="187" t="s">
        <v>30</v>
      </c>
      <c r="F18" s="187"/>
      <c r="G18" s="116" t="s">
        <v>115</v>
      </c>
      <c r="H18" s="103"/>
      <c r="I18" s="104">
        <f t="shared" si="0"/>
        <v>0</v>
      </c>
      <c r="J18" s="109">
        <v>44.9</v>
      </c>
      <c r="K18" s="110" t="s">
        <v>116</v>
      </c>
    </row>
    <row r="19" spans="2:11" s="107" customFormat="1" ht="18" customHeight="1" thickBot="1">
      <c r="B19" s="193"/>
      <c r="C19" s="186" t="s">
        <v>32</v>
      </c>
      <c r="D19" s="186"/>
      <c r="E19" s="187" t="s">
        <v>33</v>
      </c>
      <c r="F19" s="187"/>
      <c r="G19" s="112" t="s">
        <v>26</v>
      </c>
      <c r="H19" s="103"/>
      <c r="I19" s="104">
        <f t="shared" si="0"/>
        <v>0</v>
      </c>
      <c r="J19" s="109">
        <v>54.6</v>
      </c>
      <c r="K19" s="110" t="s">
        <v>114</v>
      </c>
    </row>
    <row r="20" spans="2:11" s="107" customFormat="1" ht="18" customHeight="1" thickBot="1">
      <c r="B20" s="193"/>
      <c r="C20" s="186"/>
      <c r="D20" s="186"/>
      <c r="E20" s="188" t="s">
        <v>34</v>
      </c>
      <c r="F20" s="188"/>
      <c r="G20" s="116" t="s">
        <v>115</v>
      </c>
      <c r="H20" s="103"/>
      <c r="I20" s="104">
        <f t="shared" si="0"/>
        <v>0</v>
      </c>
      <c r="J20" s="105">
        <v>43.5</v>
      </c>
      <c r="K20" s="110" t="s">
        <v>116</v>
      </c>
    </row>
    <row r="21" spans="2:11" s="107" customFormat="1" ht="18" customHeight="1" thickBot="1">
      <c r="B21" s="193"/>
      <c r="C21" s="189" t="s">
        <v>35</v>
      </c>
      <c r="D21" s="189"/>
      <c r="E21" s="190" t="s">
        <v>36</v>
      </c>
      <c r="F21" s="190"/>
      <c r="G21" s="113" t="s">
        <v>26</v>
      </c>
      <c r="H21" s="103"/>
      <c r="I21" s="104">
        <f t="shared" si="0"/>
        <v>0</v>
      </c>
      <c r="J21" s="117">
        <v>29</v>
      </c>
      <c r="K21" s="115" t="s">
        <v>114</v>
      </c>
    </row>
    <row r="22" spans="2:11" s="107" customFormat="1" ht="18" customHeight="1" thickBot="1">
      <c r="B22" s="193"/>
      <c r="C22" s="189"/>
      <c r="D22" s="189"/>
      <c r="E22" s="187" t="s">
        <v>37</v>
      </c>
      <c r="F22" s="187"/>
      <c r="G22" s="112" t="s">
        <v>26</v>
      </c>
      <c r="H22" s="103"/>
      <c r="I22" s="104">
        <f t="shared" si="0"/>
        <v>0</v>
      </c>
      <c r="J22" s="109">
        <v>25.7</v>
      </c>
      <c r="K22" s="110" t="s">
        <v>114</v>
      </c>
    </row>
    <row r="23" spans="2:11" s="107" customFormat="1" ht="18" customHeight="1" thickBot="1">
      <c r="B23" s="193"/>
      <c r="C23" s="189"/>
      <c r="D23" s="189"/>
      <c r="E23" s="188" t="s">
        <v>38</v>
      </c>
      <c r="F23" s="188"/>
      <c r="G23" s="118" t="s">
        <v>26</v>
      </c>
      <c r="H23" s="103"/>
      <c r="I23" s="104">
        <f t="shared" si="0"/>
        <v>0</v>
      </c>
      <c r="J23" s="105">
        <v>26.9</v>
      </c>
      <c r="K23" s="119" t="s">
        <v>114</v>
      </c>
    </row>
    <row r="24" spans="2:11" s="107" customFormat="1" ht="18" customHeight="1" thickBot="1">
      <c r="B24" s="193"/>
      <c r="C24" s="179" t="s">
        <v>39</v>
      </c>
      <c r="D24" s="179"/>
      <c r="E24" s="179"/>
      <c r="F24" s="179"/>
      <c r="G24" s="112" t="s">
        <v>26</v>
      </c>
      <c r="H24" s="103"/>
      <c r="I24" s="104">
        <f t="shared" si="0"/>
        <v>0</v>
      </c>
      <c r="J24" s="109">
        <v>29.4</v>
      </c>
      <c r="K24" s="110" t="s">
        <v>114</v>
      </c>
    </row>
    <row r="25" spans="2:11" s="107" customFormat="1" ht="18" customHeight="1" thickBot="1">
      <c r="B25" s="193"/>
      <c r="C25" s="179" t="s">
        <v>40</v>
      </c>
      <c r="D25" s="179"/>
      <c r="E25" s="179"/>
      <c r="F25" s="179"/>
      <c r="G25" s="112" t="s">
        <v>26</v>
      </c>
      <c r="H25" s="103"/>
      <c r="I25" s="104">
        <f t="shared" si="0"/>
        <v>0</v>
      </c>
      <c r="J25" s="109">
        <v>37.3</v>
      </c>
      <c r="K25" s="110" t="s">
        <v>114</v>
      </c>
    </row>
    <row r="26" spans="2:11" s="107" customFormat="1" ht="18" customHeight="1" thickBot="1">
      <c r="B26" s="193"/>
      <c r="C26" s="179" t="s">
        <v>41</v>
      </c>
      <c r="D26" s="179"/>
      <c r="E26" s="179"/>
      <c r="F26" s="179"/>
      <c r="G26" s="116" t="s">
        <v>115</v>
      </c>
      <c r="H26" s="103"/>
      <c r="I26" s="104">
        <f t="shared" si="0"/>
        <v>0</v>
      </c>
      <c r="J26" s="109">
        <v>21.1</v>
      </c>
      <c r="K26" s="110" t="s">
        <v>116</v>
      </c>
    </row>
    <row r="27" spans="2:11" s="107" customFormat="1" ht="18" customHeight="1" thickBot="1">
      <c r="B27" s="193"/>
      <c r="C27" s="179" t="s">
        <v>42</v>
      </c>
      <c r="D27" s="179"/>
      <c r="E27" s="179"/>
      <c r="F27" s="179"/>
      <c r="G27" s="116" t="s">
        <v>115</v>
      </c>
      <c r="H27" s="103"/>
      <c r="I27" s="104">
        <f t="shared" si="0"/>
        <v>0</v>
      </c>
      <c r="J27" s="109">
        <v>3.41</v>
      </c>
      <c r="K27" s="110" t="s">
        <v>116</v>
      </c>
    </row>
    <row r="28" spans="2:11" s="107" customFormat="1" ht="18" customHeight="1" thickBot="1">
      <c r="B28" s="193"/>
      <c r="C28" s="179" t="s">
        <v>43</v>
      </c>
      <c r="D28" s="179"/>
      <c r="E28" s="179"/>
      <c r="F28" s="179"/>
      <c r="G28" s="116" t="s">
        <v>115</v>
      </c>
      <c r="H28" s="103"/>
      <c r="I28" s="104">
        <f t="shared" si="0"/>
        <v>0</v>
      </c>
      <c r="J28" s="109">
        <v>8.41</v>
      </c>
      <c r="K28" s="110" t="s">
        <v>116</v>
      </c>
    </row>
    <row r="29" spans="2:11" s="107" customFormat="1" ht="18" customHeight="1" thickBot="1">
      <c r="B29" s="193"/>
      <c r="C29" s="180" t="s">
        <v>117</v>
      </c>
      <c r="D29" s="180"/>
      <c r="E29" s="181" t="s">
        <v>44</v>
      </c>
      <c r="F29" s="181"/>
      <c r="G29" s="116" t="s">
        <v>115</v>
      </c>
      <c r="H29" s="103"/>
      <c r="I29" s="104">
        <f t="shared" si="0"/>
        <v>0</v>
      </c>
      <c r="J29" s="120"/>
      <c r="K29" s="110" t="s">
        <v>116</v>
      </c>
    </row>
    <row r="30" spans="2:11" s="107" customFormat="1" ht="18" customHeight="1" thickBot="1">
      <c r="B30" s="193"/>
      <c r="C30" s="180"/>
      <c r="D30" s="180"/>
      <c r="E30" s="182" t="s">
        <v>118</v>
      </c>
      <c r="F30" s="182"/>
      <c r="G30" s="121"/>
      <c r="H30" s="103"/>
      <c r="I30" s="104">
        <f t="shared" si="0"/>
        <v>0</v>
      </c>
      <c r="J30" s="122"/>
      <c r="K30" s="123"/>
    </row>
    <row r="31" spans="2:11" s="107" customFormat="1" ht="18" customHeight="1" thickBot="1">
      <c r="B31" s="193"/>
      <c r="C31" s="180"/>
      <c r="D31" s="180"/>
      <c r="E31" s="183" t="s">
        <v>118</v>
      </c>
      <c r="F31" s="184"/>
      <c r="G31" s="124"/>
      <c r="H31" s="103"/>
      <c r="I31" s="104">
        <f t="shared" si="0"/>
        <v>0</v>
      </c>
      <c r="J31" s="122"/>
      <c r="K31" s="123"/>
    </row>
    <row r="32" spans="2:11" s="107" customFormat="1" ht="18" customHeight="1" thickBot="1">
      <c r="B32" s="193"/>
      <c r="C32" s="180"/>
      <c r="D32" s="180"/>
      <c r="E32" s="185" t="s">
        <v>118</v>
      </c>
      <c r="F32" s="185"/>
      <c r="G32" s="125"/>
      <c r="H32" s="103"/>
      <c r="I32" s="104">
        <f t="shared" si="0"/>
        <v>0</v>
      </c>
      <c r="J32" s="122"/>
      <c r="K32" s="123"/>
    </row>
    <row r="33" spans="2:11" s="107" customFormat="1" ht="18" customHeight="1" thickBot="1">
      <c r="B33" s="193"/>
      <c r="C33" s="172" t="s">
        <v>47</v>
      </c>
      <c r="D33" s="172"/>
      <c r="E33" s="172"/>
      <c r="F33" s="172"/>
      <c r="G33" s="126" t="s">
        <v>48</v>
      </c>
      <c r="H33" s="103"/>
      <c r="I33" s="104">
        <f t="shared" si="0"/>
        <v>0</v>
      </c>
      <c r="J33" s="127">
        <v>1.02</v>
      </c>
      <c r="K33" s="110" t="s">
        <v>119</v>
      </c>
    </row>
    <row r="34" spans="2:11" s="107" customFormat="1" ht="18" customHeight="1" thickBot="1">
      <c r="B34" s="193"/>
      <c r="C34" s="173" t="s">
        <v>49</v>
      </c>
      <c r="D34" s="173"/>
      <c r="E34" s="173"/>
      <c r="F34" s="173"/>
      <c r="G34" s="126" t="s">
        <v>48</v>
      </c>
      <c r="H34" s="103"/>
      <c r="I34" s="104">
        <f t="shared" si="0"/>
        <v>0</v>
      </c>
      <c r="J34" s="128">
        <v>1.36</v>
      </c>
      <c r="K34" s="110" t="s">
        <v>119</v>
      </c>
    </row>
    <row r="35" spans="2:11" s="107" customFormat="1" ht="18" customHeight="1" thickBot="1">
      <c r="B35" s="193"/>
      <c r="C35" s="174" t="s">
        <v>50</v>
      </c>
      <c r="D35" s="174"/>
      <c r="E35" s="174"/>
      <c r="F35" s="174"/>
      <c r="G35" s="129" t="s">
        <v>48</v>
      </c>
      <c r="H35" s="103"/>
      <c r="I35" s="104">
        <f t="shared" si="0"/>
        <v>0</v>
      </c>
      <c r="J35" s="130">
        <v>1.36</v>
      </c>
      <c r="K35" s="131" t="s">
        <v>119</v>
      </c>
    </row>
    <row r="36" spans="2:11" s="107" customFormat="1" ht="18" customHeight="1" thickBot="1">
      <c r="B36" s="193"/>
      <c r="C36" s="175" t="s">
        <v>51</v>
      </c>
      <c r="D36" s="175"/>
      <c r="E36" s="175"/>
      <c r="F36" s="175"/>
      <c r="G36" s="132" t="s">
        <v>48</v>
      </c>
      <c r="H36" s="133"/>
      <c r="I36" s="104">
        <f t="shared" si="0"/>
        <v>0</v>
      </c>
      <c r="J36" s="134">
        <v>1.36</v>
      </c>
      <c r="K36" s="115" t="s">
        <v>119</v>
      </c>
    </row>
    <row r="37" spans="2:11" s="107" customFormat="1" ht="21.75" customHeight="1" thickBot="1">
      <c r="B37" s="193"/>
      <c r="C37" s="169" t="s">
        <v>120</v>
      </c>
      <c r="D37" s="169"/>
      <c r="E37" s="169"/>
      <c r="F37" s="169"/>
      <c r="G37" s="169"/>
      <c r="H37" s="169"/>
      <c r="I37" s="135">
        <f>SUM(I7:I36)</f>
        <v>0</v>
      </c>
      <c r="J37" s="136"/>
      <c r="K37" s="137"/>
    </row>
    <row r="38" spans="2:11" s="107" customFormat="1" ht="18" customHeight="1" thickBot="1">
      <c r="B38" s="176" t="s">
        <v>53</v>
      </c>
      <c r="C38" s="177" t="s">
        <v>54</v>
      </c>
      <c r="D38" s="177"/>
      <c r="E38" s="177"/>
      <c r="F38" s="138" t="s">
        <v>55</v>
      </c>
      <c r="G38" s="139" t="s">
        <v>56</v>
      </c>
      <c r="H38" s="140"/>
      <c r="I38" s="104">
        <f>ROUND(H38*J38,0)</f>
        <v>0</v>
      </c>
      <c r="J38" s="141">
        <v>9.97</v>
      </c>
      <c r="K38" s="131" t="s">
        <v>121</v>
      </c>
    </row>
    <row r="39" spans="2:11" s="107" customFormat="1" ht="18" customHeight="1" thickBot="1">
      <c r="B39" s="176"/>
      <c r="C39" s="177"/>
      <c r="D39" s="177"/>
      <c r="E39" s="177"/>
      <c r="F39" s="142" t="s">
        <v>57</v>
      </c>
      <c r="G39" s="143" t="s">
        <v>56</v>
      </c>
      <c r="H39" s="144"/>
      <c r="I39" s="104">
        <f>ROUND(H39*J39,0)</f>
        <v>0</v>
      </c>
      <c r="J39" s="145">
        <v>9.28</v>
      </c>
      <c r="K39" s="110" t="s">
        <v>121</v>
      </c>
    </row>
    <row r="40" spans="2:11" s="107" customFormat="1" ht="18" customHeight="1" thickBot="1">
      <c r="B40" s="176"/>
      <c r="C40" s="178" t="s">
        <v>58</v>
      </c>
      <c r="D40" s="178"/>
      <c r="E40" s="178"/>
      <c r="F40" s="142" t="s">
        <v>59</v>
      </c>
      <c r="G40" s="143" t="s">
        <v>56</v>
      </c>
      <c r="H40" s="144"/>
      <c r="I40" s="104">
        <f>ROUND(H40*J40,0)</f>
        <v>0</v>
      </c>
      <c r="J40" s="145">
        <v>9.76</v>
      </c>
      <c r="K40" s="110" t="s">
        <v>121</v>
      </c>
    </row>
    <row r="41" spans="2:11" s="107" customFormat="1" ht="18" customHeight="1" thickBot="1">
      <c r="B41" s="176"/>
      <c r="C41" s="178"/>
      <c r="D41" s="178"/>
      <c r="E41" s="178"/>
      <c r="F41" s="146" t="s">
        <v>60</v>
      </c>
      <c r="G41" s="147" t="s">
        <v>56</v>
      </c>
      <c r="H41" s="148"/>
      <c r="I41" s="149"/>
      <c r="J41" s="150"/>
      <c r="K41" s="151"/>
    </row>
    <row r="42" spans="2:11" s="107" customFormat="1" ht="21.75" customHeight="1" thickBot="1">
      <c r="B42" s="176"/>
      <c r="C42" s="169" t="s">
        <v>122</v>
      </c>
      <c r="D42" s="169"/>
      <c r="E42" s="169"/>
      <c r="F42" s="169"/>
      <c r="G42" s="169"/>
      <c r="H42" s="169"/>
      <c r="I42" s="152">
        <f>SUM(I38:I40)</f>
        <v>0</v>
      </c>
      <c r="J42" s="153"/>
      <c r="K42" s="154"/>
    </row>
    <row r="43" spans="2:11" ht="21.75" customHeight="1" thickBot="1">
      <c r="B43" s="169" t="s">
        <v>123</v>
      </c>
      <c r="C43" s="169"/>
      <c r="D43" s="169"/>
      <c r="E43" s="169"/>
      <c r="F43" s="169"/>
      <c r="G43" s="169"/>
      <c r="H43" s="155"/>
      <c r="I43" s="156">
        <f>I37+I42</f>
        <v>0</v>
      </c>
      <c r="J43" s="153"/>
      <c r="K43" s="154"/>
    </row>
    <row r="44" spans="2:14" ht="30.75" customHeight="1" thickBot="1">
      <c r="B44" s="170" t="s">
        <v>124</v>
      </c>
      <c r="C44" s="170"/>
      <c r="D44" s="170"/>
      <c r="E44" s="170"/>
      <c r="F44" s="170"/>
      <c r="G44" s="170"/>
      <c r="H44" s="170"/>
      <c r="I44" s="157">
        <f>ROUND(+I43*0.0258,0)</f>
        <v>0</v>
      </c>
      <c r="J44" s="158">
        <v>0.0258</v>
      </c>
      <c r="K44" s="159" t="s">
        <v>125</v>
      </c>
      <c r="L44" s="160"/>
      <c r="M44" s="161"/>
      <c r="N44" s="162"/>
    </row>
    <row r="46" spans="1:12" ht="13.5">
      <c r="A46" s="163"/>
      <c r="B46" s="163" t="s">
        <v>63</v>
      </c>
      <c r="C46" s="163"/>
      <c r="D46" s="163"/>
      <c r="E46" s="163"/>
      <c r="F46" s="163"/>
      <c r="G46" s="163"/>
      <c r="H46" s="163"/>
      <c r="I46" s="163"/>
      <c r="J46" s="163"/>
      <c r="K46" s="163"/>
      <c r="L46" s="163"/>
    </row>
    <row r="47" spans="1:12" s="165" customFormat="1" ht="17.25" customHeight="1">
      <c r="A47" s="164"/>
      <c r="B47" s="171" t="s">
        <v>126</v>
      </c>
      <c r="C47" s="171"/>
      <c r="D47" s="171"/>
      <c r="E47" s="171"/>
      <c r="F47" s="171"/>
      <c r="G47" s="171"/>
      <c r="H47" s="171"/>
      <c r="I47" s="171"/>
      <c r="J47" s="171"/>
      <c r="K47" s="171"/>
      <c r="L47" s="171"/>
    </row>
    <row r="48" spans="1:12" s="165" customFormat="1" ht="18.75" customHeight="1">
      <c r="A48" s="164"/>
      <c r="B48" s="171" t="s">
        <v>127</v>
      </c>
      <c r="C48" s="171"/>
      <c r="D48" s="171"/>
      <c r="E48" s="171"/>
      <c r="F48" s="171"/>
      <c r="G48" s="171"/>
      <c r="H48" s="171"/>
      <c r="I48" s="171"/>
      <c r="J48" s="171"/>
      <c r="K48" s="171"/>
      <c r="L48" s="171"/>
    </row>
    <row r="49" spans="1:12" s="165" customFormat="1" ht="19.5" customHeight="1">
      <c r="A49" s="164"/>
      <c r="B49" s="171" t="s">
        <v>128</v>
      </c>
      <c r="C49" s="171"/>
      <c r="D49" s="171"/>
      <c r="E49" s="171"/>
      <c r="F49" s="171"/>
      <c r="G49" s="171"/>
      <c r="H49" s="171"/>
      <c r="I49" s="171"/>
      <c r="J49" s="171"/>
      <c r="K49" s="171"/>
      <c r="L49" s="171"/>
    </row>
    <row r="50" spans="1:12" s="165" customFormat="1" ht="28.5" customHeight="1">
      <c r="A50" s="164"/>
      <c r="B50" s="171"/>
      <c r="C50" s="171"/>
      <c r="D50" s="171"/>
      <c r="E50" s="171"/>
      <c r="F50" s="171"/>
      <c r="G50" s="171"/>
      <c r="H50" s="171"/>
      <c r="I50" s="171"/>
      <c r="J50" s="171"/>
      <c r="K50" s="171"/>
      <c r="L50" s="171"/>
    </row>
    <row r="51" spans="3:11" s="166" customFormat="1" ht="13.5">
      <c r="C51" s="167"/>
      <c r="D51" s="167"/>
      <c r="E51" s="167"/>
      <c r="F51" s="167"/>
      <c r="G51" s="167"/>
      <c r="H51" s="167"/>
      <c r="I51" s="167"/>
      <c r="J51" s="167"/>
      <c r="K51" s="167"/>
    </row>
    <row r="53" spans="3:8" ht="13.5" customHeight="1">
      <c r="C53" s="168"/>
      <c r="D53" s="168"/>
      <c r="E53" s="168"/>
      <c r="F53" s="168"/>
      <c r="G53" s="168"/>
      <c r="H53" s="168"/>
    </row>
    <row r="54" spans="3:8" ht="13.5" customHeight="1">
      <c r="C54" s="168"/>
      <c r="D54" s="168"/>
      <c r="E54" s="168"/>
      <c r="F54" s="168"/>
      <c r="G54" s="168"/>
      <c r="H54" s="168"/>
    </row>
    <row r="55" spans="3:8" ht="13.5" customHeight="1">
      <c r="C55" s="168"/>
      <c r="D55" s="168"/>
      <c r="E55" s="168"/>
      <c r="F55" s="168"/>
      <c r="G55" s="168"/>
      <c r="H55" s="168"/>
    </row>
    <row r="56" spans="3:8" ht="13.5" customHeight="1">
      <c r="C56" s="168"/>
      <c r="D56" s="168"/>
      <c r="E56" s="168"/>
      <c r="F56" s="168"/>
      <c r="G56" s="168"/>
      <c r="H56" s="168"/>
    </row>
    <row r="57" spans="3:8" ht="13.5" customHeight="1">
      <c r="C57" s="168"/>
      <c r="D57" s="168"/>
      <c r="E57" s="168"/>
      <c r="F57" s="168"/>
      <c r="G57" s="168"/>
      <c r="H57" s="168"/>
    </row>
    <row r="58" spans="3:8" ht="13.5" customHeight="1">
      <c r="C58" s="168"/>
      <c r="D58" s="168"/>
      <c r="E58" s="168"/>
      <c r="F58" s="168"/>
      <c r="G58" s="168"/>
      <c r="H58" s="168"/>
    </row>
    <row r="59" spans="3:8" ht="13.5" customHeight="1">
      <c r="C59" s="168"/>
      <c r="D59" s="168"/>
      <c r="E59" s="168"/>
      <c r="F59" s="168"/>
      <c r="G59" s="168"/>
      <c r="H59" s="168"/>
    </row>
    <row r="60" spans="3:8" ht="13.5" customHeight="1">
      <c r="C60" s="168"/>
      <c r="D60" s="168"/>
      <c r="E60" s="168"/>
      <c r="F60" s="168"/>
      <c r="G60" s="168"/>
      <c r="H60" s="168"/>
    </row>
    <row r="61" spans="3:8" ht="13.5">
      <c r="C61" s="107"/>
      <c r="D61" s="107"/>
      <c r="E61" s="107"/>
      <c r="F61" s="107"/>
      <c r="G61" s="107"/>
      <c r="H61" s="107"/>
    </row>
    <row r="62" spans="3:8" ht="13.5">
      <c r="C62" s="107"/>
      <c r="D62" s="107"/>
      <c r="E62" s="107"/>
      <c r="F62" s="107"/>
      <c r="G62" s="107"/>
      <c r="H62" s="107"/>
    </row>
  </sheetData>
  <sheetProtection sheet="1" formatCells="0" insertRows="0" selectLockedCells="1"/>
  <mergeCells count="58">
    <mergeCell ref="C2:J2"/>
    <mergeCell ref="B4:F6"/>
    <mergeCell ref="G5:I5"/>
    <mergeCell ref="J5:K5"/>
    <mergeCell ref="B7:B37"/>
    <mergeCell ref="C7:F7"/>
    <mergeCell ref="C8:F8"/>
    <mergeCell ref="C9:F9"/>
    <mergeCell ref="C10:F10"/>
    <mergeCell ref="C11:F11"/>
    <mergeCell ref="C12:F12"/>
    <mergeCell ref="C13:F13"/>
    <mergeCell ref="C14:F14"/>
    <mergeCell ref="C15:F15"/>
    <mergeCell ref="C16:F16"/>
    <mergeCell ref="C17:D18"/>
    <mergeCell ref="E17:F17"/>
    <mergeCell ref="E18:F18"/>
    <mergeCell ref="C19:D20"/>
    <mergeCell ref="E19:F19"/>
    <mergeCell ref="E20:F20"/>
    <mergeCell ref="C21:D23"/>
    <mergeCell ref="E21:F21"/>
    <mergeCell ref="E22:F22"/>
    <mergeCell ref="E23:F23"/>
    <mergeCell ref="C24:F24"/>
    <mergeCell ref="C25:F25"/>
    <mergeCell ref="C26:F26"/>
    <mergeCell ref="C27:F27"/>
    <mergeCell ref="C28:F28"/>
    <mergeCell ref="C29:D32"/>
    <mergeCell ref="E29:F29"/>
    <mergeCell ref="E30:F30"/>
    <mergeCell ref="E31:F31"/>
    <mergeCell ref="E32:F32"/>
    <mergeCell ref="C33:F33"/>
    <mergeCell ref="C34:F34"/>
    <mergeCell ref="C35:F35"/>
    <mergeCell ref="C36:F36"/>
    <mergeCell ref="C37:H37"/>
    <mergeCell ref="B38:B42"/>
    <mergeCell ref="C38:E39"/>
    <mergeCell ref="C40:E41"/>
    <mergeCell ref="C42:H42"/>
    <mergeCell ref="B43:G43"/>
    <mergeCell ref="B44:H44"/>
    <mergeCell ref="B47:L47"/>
    <mergeCell ref="B48:L48"/>
    <mergeCell ref="B49:L49"/>
    <mergeCell ref="B50:L50"/>
    <mergeCell ref="C59:H59"/>
    <mergeCell ref="C60:H60"/>
    <mergeCell ref="C53:H53"/>
    <mergeCell ref="C54:H54"/>
    <mergeCell ref="C55:H55"/>
    <mergeCell ref="C56:H56"/>
    <mergeCell ref="C57:H57"/>
    <mergeCell ref="C58:H58"/>
  </mergeCells>
  <printOptions/>
  <pageMargins left="0.7874015748031497" right="0.7874015748031497" top="0.6692913385826772" bottom="0.6692913385826772" header="0.7874015748031497" footer="0.7874015748031497"/>
  <pageSetup firstPageNumber="0" useFirstPageNumber="1" fitToHeight="1" fitToWidth="1" horizontalDpi="300" verticalDpi="300" orientation="portrait" paperSize="9" scale="8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W69"/>
  <sheetViews>
    <sheetView showZeros="0" tabSelected="1" view="pageBreakPreview" zoomScaleSheetLayoutView="100" zoomScalePageLayoutView="0" workbookViewId="0" topLeftCell="A22">
      <selection activeCell="H30" sqref="H30"/>
    </sheetView>
  </sheetViews>
  <sheetFormatPr defaultColWidth="9.00390625" defaultRowHeight="13.5"/>
  <cols>
    <col min="1" max="1" width="1.875" style="1" customWidth="1"/>
    <col min="2" max="2" width="3.375" style="1" customWidth="1"/>
    <col min="3" max="4" width="5.375" style="1" customWidth="1"/>
    <col min="5" max="5" width="9.00390625" style="1" customWidth="1"/>
    <col min="6" max="6" width="7.125" style="1" customWidth="1"/>
    <col min="7" max="7" width="9.00390625" style="1" customWidth="1"/>
    <col min="8" max="8" width="6.50390625" style="1" customWidth="1"/>
    <col min="9" max="10" width="9.00390625" style="1" customWidth="1"/>
    <col min="11" max="11" width="8.00390625" style="1" customWidth="1"/>
    <col min="12" max="13" width="9.00390625" style="1" customWidth="1"/>
    <col min="14" max="14" width="10.75390625" style="1" customWidth="1"/>
    <col min="15" max="15" width="2.50390625" style="1" customWidth="1"/>
    <col min="16" max="16" width="8.375" style="1" customWidth="1"/>
    <col min="17" max="17" width="7.875" style="1" customWidth="1"/>
    <col min="18" max="16384" width="9.00390625" style="1" customWidth="1"/>
  </cols>
  <sheetData>
    <row r="1" ht="15">
      <c r="B1" s="2" t="s">
        <v>0</v>
      </c>
    </row>
    <row r="2" spans="5:12" ht="28.5" customHeight="1">
      <c r="E2" s="191" t="s">
        <v>1</v>
      </c>
      <c r="F2" s="191"/>
      <c r="G2" s="191"/>
      <c r="H2" s="191"/>
      <c r="I2" s="191"/>
      <c r="J2" s="191"/>
      <c r="K2" s="191"/>
      <c r="L2" s="191"/>
    </row>
    <row r="3" spans="2:23" ht="13.5">
      <c r="B3" s="3" t="s">
        <v>2</v>
      </c>
      <c r="C3" s="3"/>
      <c r="D3" s="3"/>
      <c r="E3" s="3"/>
      <c r="F3" s="3"/>
      <c r="G3" s="3"/>
      <c r="H3" s="3"/>
      <c r="I3" s="3"/>
      <c r="J3" s="3"/>
      <c r="K3" s="3"/>
      <c r="L3" s="3"/>
      <c r="M3" s="3"/>
      <c r="N3" s="3"/>
      <c r="O3" s="3"/>
      <c r="P3" s="3"/>
      <c r="Q3" s="3"/>
      <c r="R3" s="3"/>
      <c r="S3" s="3"/>
      <c r="T3" s="3"/>
      <c r="U3" s="3"/>
      <c r="V3" s="3"/>
      <c r="W3" s="3"/>
    </row>
    <row r="4" spans="2:23" ht="18" customHeight="1">
      <c r="B4" s="197" t="s">
        <v>3</v>
      </c>
      <c r="C4" s="197"/>
      <c r="D4" s="197"/>
      <c r="E4" s="197"/>
      <c r="F4" s="197"/>
      <c r="G4" s="5"/>
      <c r="H4" s="6"/>
      <c r="I4" s="7" t="s">
        <v>4</v>
      </c>
      <c r="J4" s="238">
        <f>'別紙１ 事業活動に伴うエネルギー使用量算定表'!I4</f>
        <v>0</v>
      </c>
      <c r="K4" s="6" t="s">
        <v>5</v>
      </c>
      <c r="L4" s="6"/>
      <c r="M4" s="6"/>
      <c r="N4" s="8"/>
      <c r="O4" s="3"/>
      <c r="P4" s="198" t="s">
        <v>6</v>
      </c>
      <c r="Q4" s="199" t="s">
        <v>7</v>
      </c>
      <c r="R4" s="9"/>
      <c r="S4" s="10"/>
      <c r="T4" s="9"/>
      <c r="U4" s="9"/>
      <c r="V4" s="9"/>
      <c r="W4" s="9"/>
    </row>
    <row r="5" spans="2:19" ht="18" customHeight="1">
      <c r="B5" s="197"/>
      <c r="C5" s="197"/>
      <c r="D5" s="197"/>
      <c r="E5" s="197"/>
      <c r="F5" s="197"/>
      <c r="G5" s="197" t="s">
        <v>8</v>
      </c>
      <c r="H5" s="197"/>
      <c r="I5" s="197"/>
      <c r="J5" s="197" t="s">
        <v>9</v>
      </c>
      <c r="K5" s="197"/>
      <c r="L5" s="197"/>
      <c r="M5" s="200" t="s">
        <v>10</v>
      </c>
      <c r="N5" s="201" t="s">
        <v>11</v>
      </c>
      <c r="O5" s="3"/>
      <c r="P5" s="198"/>
      <c r="Q5" s="199"/>
      <c r="R5" s="9"/>
      <c r="S5" s="11"/>
    </row>
    <row r="6" spans="2:19" ht="22.5">
      <c r="B6" s="197"/>
      <c r="C6" s="197"/>
      <c r="D6" s="197"/>
      <c r="E6" s="197"/>
      <c r="F6" s="197"/>
      <c r="G6" s="4" t="s">
        <v>12</v>
      </c>
      <c r="H6" s="4" t="s">
        <v>13</v>
      </c>
      <c r="I6" s="4" t="s">
        <v>99</v>
      </c>
      <c r="J6" s="4" t="s">
        <v>14</v>
      </c>
      <c r="K6" s="4" t="s">
        <v>13</v>
      </c>
      <c r="L6" s="4" t="s">
        <v>100</v>
      </c>
      <c r="M6" s="200"/>
      <c r="N6" s="201"/>
      <c r="O6" s="3"/>
      <c r="P6" s="198"/>
      <c r="Q6" s="199"/>
      <c r="R6" s="9"/>
      <c r="S6" s="11"/>
    </row>
    <row r="7" spans="2:19" ht="16.5" customHeight="1">
      <c r="B7" s="204" t="s">
        <v>15</v>
      </c>
      <c r="C7" s="196" t="s">
        <v>16</v>
      </c>
      <c r="D7" s="196"/>
      <c r="E7" s="196"/>
      <c r="F7" s="196"/>
      <c r="G7" s="239">
        <f>'別紙１ 事業活動に伴うエネルギー使用量算定表'!H7</f>
        <v>0</v>
      </c>
      <c r="H7" s="4" t="s">
        <v>17</v>
      </c>
      <c r="I7" s="59">
        <f>ROUND(G7*P7,1)</f>
        <v>0</v>
      </c>
      <c r="J7" s="58"/>
      <c r="K7" s="4" t="s">
        <v>17</v>
      </c>
      <c r="L7" s="59">
        <f>ROUND(J7*P7,1)</f>
        <v>0</v>
      </c>
      <c r="M7" s="71">
        <f>I7-L7</f>
        <v>0</v>
      </c>
      <c r="N7" s="75">
        <f aca="true" t="shared" si="0" ref="N7:N32">IF(M7=0,"",(M7*Q7*44/12))</f>
      </c>
      <c r="O7" s="3"/>
      <c r="P7" s="53">
        <v>38.2</v>
      </c>
      <c r="Q7" s="13">
        <v>0.0187</v>
      </c>
      <c r="R7" s="3"/>
      <c r="S7" s="14"/>
    </row>
    <row r="8" spans="2:23" ht="16.5" customHeight="1">
      <c r="B8" s="204"/>
      <c r="C8" s="196" t="s">
        <v>133</v>
      </c>
      <c r="D8" s="196"/>
      <c r="E8" s="196"/>
      <c r="F8" s="196"/>
      <c r="G8" s="239">
        <f>'別紙１ 事業活動に伴うエネルギー使用量算定表'!H8</f>
        <v>0</v>
      </c>
      <c r="H8" s="4" t="s">
        <v>17</v>
      </c>
      <c r="I8" s="59">
        <f aca="true" t="shared" si="1" ref="I8:I32">ROUND(G8*P8,1)</f>
        <v>0</v>
      </c>
      <c r="J8" s="58"/>
      <c r="K8" s="4" t="s">
        <v>17</v>
      </c>
      <c r="L8" s="59">
        <f aca="true" t="shared" si="2" ref="L8:L32">ROUND(J8*P8,1)</f>
        <v>0</v>
      </c>
      <c r="M8" s="71">
        <f aca="true" t="shared" si="3" ref="M8:M32">I8-L8</f>
        <v>0</v>
      </c>
      <c r="N8" s="75">
        <f t="shared" si="0"/>
      </c>
      <c r="O8" s="3"/>
      <c r="P8" s="53">
        <v>35.3</v>
      </c>
      <c r="Q8" s="13">
        <v>0.0184</v>
      </c>
      <c r="R8" s="3"/>
      <c r="S8" s="11"/>
      <c r="T8" s="15"/>
      <c r="U8" s="15"/>
      <c r="V8" s="15"/>
      <c r="W8" s="15"/>
    </row>
    <row r="9" spans="2:23" ht="16.5" customHeight="1">
      <c r="B9" s="204"/>
      <c r="C9" s="196" t="s">
        <v>19</v>
      </c>
      <c r="D9" s="196"/>
      <c r="E9" s="196"/>
      <c r="F9" s="196"/>
      <c r="G9" s="239">
        <f>'別紙１ 事業活動に伴うエネルギー使用量算定表'!H9</f>
        <v>0</v>
      </c>
      <c r="H9" s="4" t="s">
        <v>17</v>
      </c>
      <c r="I9" s="59">
        <f t="shared" si="1"/>
        <v>0</v>
      </c>
      <c r="J9" s="58"/>
      <c r="K9" s="4" t="s">
        <v>17</v>
      </c>
      <c r="L9" s="59">
        <f t="shared" si="2"/>
        <v>0</v>
      </c>
      <c r="M9" s="71">
        <f t="shared" si="3"/>
        <v>0</v>
      </c>
      <c r="N9" s="75">
        <f t="shared" si="0"/>
      </c>
      <c r="O9" s="3"/>
      <c r="P9" s="53">
        <v>34.6</v>
      </c>
      <c r="Q9" s="13">
        <v>0.0183</v>
      </c>
      <c r="R9" s="3"/>
      <c r="S9" s="3"/>
      <c r="T9" s="15"/>
      <c r="U9" s="15"/>
      <c r="V9" s="15"/>
      <c r="W9" s="15"/>
    </row>
    <row r="10" spans="2:23" ht="16.5" customHeight="1">
      <c r="B10" s="204"/>
      <c r="C10" s="196" t="s">
        <v>20</v>
      </c>
      <c r="D10" s="196"/>
      <c r="E10" s="196"/>
      <c r="F10" s="196"/>
      <c r="G10" s="239">
        <f>'別紙１ 事業活動に伴うエネルギー使用量算定表'!H10</f>
        <v>0</v>
      </c>
      <c r="H10" s="4" t="s">
        <v>17</v>
      </c>
      <c r="I10" s="59">
        <f t="shared" si="1"/>
        <v>0</v>
      </c>
      <c r="J10" s="58"/>
      <c r="K10" s="4" t="s">
        <v>17</v>
      </c>
      <c r="L10" s="59">
        <f t="shared" si="2"/>
        <v>0</v>
      </c>
      <c r="M10" s="71">
        <f t="shared" si="3"/>
        <v>0</v>
      </c>
      <c r="N10" s="75">
        <f t="shared" si="0"/>
      </c>
      <c r="O10" s="3"/>
      <c r="P10" s="53">
        <v>33.6</v>
      </c>
      <c r="Q10" s="13">
        <v>0.0182</v>
      </c>
      <c r="R10" s="3"/>
      <c r="S10" s="3"/>
      <c r="T10" s="15"/>
      <c r="U10" s="15"/>
      <c r="V10" s="15"/>
      <c r="W10" s="15"/>
    </row>
    <row r="11" spans="2:23" ht="16.5" customHeight="1">
      <c r="B11" s="204"/>
      <c r="C11" s="196" t="s">
        <v>21</v>
      </c>
      <c r="D11" s="196"/>
      <c r="E11" s="196"/>
      <c r="F11" s="196"/>
      <c r="G11" s="239">
        <f>'別紙１ 事業活動に伴うエネルギー使用量算定表'!H11</f>
        <v>0</v>
      </c>
      <c r="H11" s="4" t="s">
        <v>17</v>
      </c>
      <c r="I11" s="59">
        <f t="shared" si="1"/>
        <v>0</v>
      </c>
      <c r="J11" s="58"/>
      <c r="K11" s="4" t="s">
        <v>17</v>
      </c>
      <c r="L11" s="59">
        <f t="shared" si="2"/>
        <v>0</v>
      </c>
      <c r="M11" s="71">
        <f t="shared" si="3"/>
        <v>0</v>
      </c>
      <c r="N11" s="75">
        <f t="shared" si="0"/>
      </c>
      <c r="O11" s="3"/>
      <c r="P11" s="53">
        <v>36.7</v>
      </c>
      <c r="Q11" s="13">
        <v>0.0185</v>
      </c>
      <c r="R11" s="3"/>
      <c r="S11" s="3"/>
      <c r="T11" s="3"/>
      <c r="U11" s="3"/>
      <c r="V11" s="3"/>
      <c r="W11" s="3"/>
    </row>
    <row r="12" spans="2:23" ht="16.5" customHeight="1">
      <c r="B12" s="204"/>
      <c r="C12" s="196" t="s">
        <v>22</v>
      </c>
      <c r="D12" s="196"/>
      <c r="E12" s="196"/>
      <c r="F12" s="196"/>
      <c r="G12" s="239">
        <f>'別紙１ 事業活動に伴うエネルギー使用量算定表'!H12</f>
        <v>0</v>
      </c>
      <c r="H12" s="4" t="s">
        <v>17</v>
      </c>
      <c r="I12" s="59">
        <f t="shared" si="1"/>
        <v>0</v>
      </c>
      <c r="J12" s="58"/>
      <c r="K12" s="4" t="s">
        <v>17</v>
      </c>
      <c r="L12" s="59">
        <f t="shared" si="2"/>
        <v>0</v>
      </c>
      <c r="M12" s="71">
        <f t="shared" si="3"/>
        <v>0</v>
      </c>
      <c r="N12" s="75">
        <f t="shared" si="0"/>
      </c>
      <c r="O12" s="3"/>
      <c r="P12" s="53">
        <v>37.7</v>
      </c>
      <c r="Q12" s="13">
        <v>0.0187</v>
      </c>
      <c r="R12" s="3"/>
      <c r="S12" s="3"/>
      <c r="T12" s="3"/>
      <c r="U12" s="3"/>
      <c r="V12" s="3"/>
      <c r="W12" s="3"/>
    </row>
    <row r="13" spans="2:23" ht="16.5" customHeight="1">
      <c r="B13" s="204"/>
      <c r="C13" s="196" t="s">
        <v>23</v>
      </c>
      <c r="D13" s="196"/>
      <c r="E13" s="196"/>
      <c r="F13" s="196"/>
      <c r="G13" s="239">
        <f>'別紙１ 事業活動に伴うエネルギー使用量算定表'!H13</f>
        <v>0</v>
      </c>
      <c r="H13" s="4" t="s">
        <v>17</v>
      </c>
      <c r="I13" s="59">
        <f t="shared" si="1"/>
        <v>0</v>
      </c>
      <c r="J13" s="58"/>
      <c r="K13" s="4" t="s">
        <v>17</v>
      </c>
      <c r="L13" s="59">
        <f t="shared" si="2"/>
        <v>0</v>
      </c>
      <c r="M13" s="71">
        <f t="shared" si="3"/>
        <v>0</v>
      </c>
      <c r="N13" s="75">
        <f t="shared" si="0"/>
      </c>
      <c r="O13" s="3"/>
      <c r="P13" s="53">
        <v>39.1</v>
      </c>
      <c r="Q13" s="13">
        <v>0.0189</v>
      </c>
      <c r="R13" s="3"/>
      <c r="S13" s="3"/>
      <c r="T13" s="3"/>
      <c r="U13" s="3"/>
      <c r="V13" s="3"/>
      <c r="W13" s="3"/>
    </row>
    <row r="14" spans="2:23" ht="16.5" customHeight="1">
      <c r="B14" s="204"/>
      <c r="C14" s="196" t="s">
        <v>24</v>
      </c>
      <c r="D14" s="196"/>
      <c r="E14" s="196"/>
      <c r="F14" s="196"/>
      <c r="G14" s="239">
        <f>'別紙１ 事業活動に伴うエネルギー使用量算定表'!H14</f>
        <v>0</v>
      </c>
      <c r="H14" s="4" t="s">
        <v>17</v>
      </c>
      <c r="I14" s="59">
        <f t="shared" si="1"/>
        <v>0</v>
      </c>
      <c r="J14" s="58"/>
      <c r="K14" s="4" t="s">
        <v>17</v>
      </c>
      <c r="L14" s="59">
        <f t="shared" si="2"/>
        <v>0</v>
      </c>
      <c r="M14" s="71">
        <f t="shared" si="3"/>
        <v>0</v>
      </c>
      <c r="N14" s="75">
        <f t="shared" si="0"/>
      </c>
      <c r="O14" s="3"/>
      <c r="P14" s="53">
        <v>41.9</v>
      </c>
      <c r="Q14" s="13">
        <v>0.0195</v>
      </c>
      <c r="R14" s="3"/>
      <c r="S14" s="3"/>
      <c r="T14" s="3"/>
      <c r="U14" s="3"/>
      <c r="V14" s="3"/>
      <c r="W14" s="3"/>
    </row>
    <row r="15" spans="2:23" ht="16.5" customHeight="1">
      <c r="B15" s="204"/>
      <c r="C15" s="196" t="s">
        <v>25</v>
      </c>
      <c r="D15" s="196"/>
      <c r="E15" s="196"/>
      <c r="F15" s="196"/>
      <c r="G15" s="239">
        <f>'別紙１ 事業活動に伴うエネルギー使用量算定表'!H15</f>
        <v>0</v>
      </c>
      <c r="H15" s="4" t="s">
        <v>26</v>
      </c>
      <c r="I15" s="59">
        <f t="shared" si="1"/>
        <v>0</v>
      </c>
      <c r="J15" s="58"/>
      <c r="K15" s="4" t="s">
        <v>26</v>
      </c>
      <c r="L15" s="59">
        <f t="shared" si="2"/>
        <v>0</v>
      </c>
      <c r="M15" s="71">
        <f t="shared" si="3"/>
        <v>0</v>
      </c>
      <c r="N15" s="75">
        <f t="shared" si="0"/>
      </c>
      <c r="O15" s="3"/>
      <c r="P15" s="53">
        <v>40.9</v>
      </c>
      <c r="Q15" s="13">
        <v>0.0208</v>
      </c>
      <c r="R15" s="3"/>
      <c r="S15" s="3"/>
      <c r="T15" s="3"/>
      <c r="U15" s="3"/>
      <c r="V15" s="3"/>
      <c r="W15" s="3"/>
    </row>
    <row r="16" spans="2:23" ht="16.5" customHeight="1">
      <c r="B16" s="204"/>
      <c r="C16" s="196" t="s">
        <v>27</v>
      </c>
      <c r="D16" s="196"/>
      <c r="E16" s="196"/>
      <c r="F16" s="196"/>
      <c r="G16" s="239">
        <f>'別紙１ 事業活動に伴うエネルギー使用量算定表'!H16</f>
        <v>0</v>
      </c>
      <c r="H16" s="4" t="s">
        <v>26</v>
      </c>
      <c r="I16" s="59">
        <f t="shared" si="1"/>
        <v>0</v>
      </c>
      <c r="J16" s="58"/>
      <c r="K16" s="4" t="s">
        <v>26</v>
      </c>
      <c r="L16" s="59">
        <f t="shared" si="2"/>
        <v>0</v>
      </c>
      <c r="M16" s="71">
        <f t="shared" si="3"/>
        <v>0</v>
      </c>
      <c r="N16" s="75">
        <f t="shared" si="0"/>
      </c>
      <c r="O16" s="3"/>
      <c r="P16" s="53">
        <v>29.9</v>
      </c>
      <c r="Q16" s="13">
        <v>0.0254</v>
      </c>
      <c r="R16" s="3"/>
      <c r="S16" s="3"/>
      <c r="T16" s="3"/>
      <c r="U16" s="3"/>
      <c r="V16" s="3"/>
      <c r="W16" s="3"/>
    </row>
    <row r="17" spans="2:23" ht="16.5" customHeight="1">
      <c r="B17" s="204"/>
      <c r="C17" s="196" t="s">
        <v>28</v>
      </c>
      <c r="D17" s="196"/>
      <c r="E17" s="196" t="s">
        <v>134</v>
      </c>
      <c r="F17" s="196"/>
      <c r="G17" s="239">
        <f>'別紙１ 事業活動に伴うエネルギー使用量算定表'!H17</f>
        <v>0</v>
      </c>
      <c r="H17" s="4" t="s">
        <v>26</v>
      </c>
      <c r="I17" s="59">
        <f t="shared" si="1"/>
        <v>0</v>
      </c>
      <c r="J17" s="58"/>
      <c r="K17" s="4" t="s">
        <v>26</v>
      </c>
      <c r="L17" s="59">
        <f t="shared" si="2"/>
        <v>0</v>
      </c>
      <c r="M17" s="71">
        <f t="shared" si="3"/>
        <v>0</v>
      </c>
      <c r="N17" s="75">
        <f t="shared" si="0"/>
      </c>
      <c r="O17" s="3"/>
      <c r="P17" s="53">
        <v>50.8</v>
      </c>
      <c r="Q17" s="13">
        <v>0.0161</v>
      </c>
      <c r="R17" s="3"/>
      <c r="S17" s="3"/>
      <c r="T17" s="3"/>
      <c r="U17" s="3"/>
      <c r="V17" s="3"/>
      <c r="W17" s="3"/>
    </row>
    <row r="18" spans="2:23" ht="16.5" customHeight="1">
      <c r="B18" s="204"/>
      <c r="C18" s="196"/>
      <c r="D18" s="196"/>
      <c r="E18" s="196" t="s">
        <v>30</v>
      </c>
      <c r="F18" s="196"/>
      <c r="G18" s="239">
        <f>'別紙１ 事業活動に伴うエネルギー使用量算定表'!H18</f>
        <v>0</v>
      </c>
      <c r="H18" s="12" t="s">
        <v>31</v>
      </c>
      <c r="I18" s="59">
        <f t="shared" si="1"/>
        <v>0</v>
      </c>
      <c r="J18" s="58"/>
      <c r="K18" s="12" t="s">
        <v>31</v>
      </c>
      <c r="L18" s="59">
        <f t="shared" si="2"/>
        <v>0</v>
      </c>
      <c r="M18" s="71">
        <f t="shared" si="3"/>
        <v>0</v>
      </c>
      <c r="N18" s="75">
        <f t="shared" si="0"/>
      </c>
      <c r="O18" s="3"/>
      <c r="P18" s="53">
        <v>44.9</v>
      </c>
      <c r="Q18" s="13">
        <v>0.0142</v>
      </c>
      <c r="R18" s="3"/>
      <c r="S18" s="3"/>
      <c r="T18" s="3"/>
      <c r="U18" s="3"/>
      <c r="V18" s="3"/>
      <c r="W18" s="3"/>
    </row>
    <row r="19" spans="2:23" ht="16.5" customHeight="1">
      <c r="B19" s="204"/>
      <c r="C19" s="196" t="s">
        <v>32</v>
      </c>
      <c r="D19" s="196"/>
      <c r="E19" s="196" t="s">
        <v>131</v>
      </c>
      <c r="F19" s="196"/>
      <c r="G19" s="239">
        <f>'別紙１ 事業活動に伴うエネルギー使用量算定表'!H19</f>
        <v>0</v>
      </c>
      <c r="H19" s="4" t="s">
        <v>26</v>
      </c>
      <c r="I19" s="59">
        <f t="shared" si="1"/>
        <v>0</v>
      </c>
      <c r="J19" s="58"/>
      <c r="K19" s="4" t="s">
        <v>26</v>
      </c>
      <c r="L19" s="59">
        <f t="shared" si="2"/>
        <v>0</v>
      </c>
      <c r="M19" s="71">
        <f t="shared" si="3"/>
        <v>0</v>
      </c>
      <c r="N19" s="75">
        <f t="shared" si="0"/>
      </c>
      <c r="O19" s="3"/>
      <c r="P19" s="53">
        <v>54.6</v>
      </c>
      <c r="Q19" s="13">
        <v>0.0135</v>
      </c>
      <c r="R19" s="3"/>
      <c r="S19" s="3"/>
      <c r="T19" s="3"/>
      <c r="U19" s="3"/>
      <c r="V19" s="3"/>
      <c r="W19" s="3"/>
    </row>
    <row r="20" spans="2:23" ht="16.5" customHeight="1">
      <c r="B20" s="204"/>
      <c r="C20" s="196"/>
      <c r="D20" s="196"/>
      <c r="E20" s="196" t="s">
        <v>34</v>
      </c>
      <c r="F20" s="196"/>
      <c r="G20" s="239">
        <f>'別紙１ 事業活動に伴うエネルギー使用量算定表'!H20</f>
        <v>0</v>
      </c>
      <c r="H20" s="12" t="s">
        <v>31</v>
      </c>
      <c r="I20" s="59">
        <f t="shared" si="1"/>
        <v>0</v>
      </c>
      <c r="J20" s="58"/>
      <c r="K20" s="12" t="s">
        <v>31</v>
      </c>
      <c r="L20" s="59">
        <f t="shared" si="2"/>
        <v>0</v>
      </c>
      <c r="M20" s="71">
        <f t="shared" si="3"/>
        <v>0</v>
      </c>
      <c r="N20" s="75">
        <f t="shared" si="0"/>
      </c>
      <c r="O20" s="3"/>
      <c r="P20" s="53">
        <v>43.5</v>
      </c>
      <c r="Q20" s="13">
        <v>0.0139</v>
      </c>
      <c r="R20" s="3"/>
      <c r="S20" s="3"/>
      <c r="T20" s="3"/>
      <c r="U20" s="3"/>
      <c r="V20" s="3"/>
      <c r="W20" s="3"/>
    </row>
    <row r="21" spans="2:23" ht="16.5" customHeight="1">
      <c r="B21" s="204"/>
      <c r="C21" s="196" t="s">
        <v>35</v>
      </c>
      <c r="D21" s="196"/>
      <c r="E21" s="196" t="s">
        <v>36</v>
      </c>
      <c r="F21" s="196"/>
      <c r="G21" s="239">
        <f>'別紙１ 事業活動に伴うエネルギー使用量算定表'!H21</f>
        <v>0</v>
      </c>
      <c r="H21" s="4" t="s">
        <v>26</v>
      </c>
      <c r="I21" s="59">
        <f t="shared" si="1"/>
        <v>0</v>
      </c>
      <c r="J21" s="58"/>
      <c r="K21" s="4" t="s">
        <v>26</v>
      </c>
      <c r="L21" s="59">
        <f t="shared" si="2"/>
        <v>0</v>
      </c>
      <c r="M21" s="71">
        <f t="shared" si="3"/>
        <v>0</v>
      </c>
      <c r="N21" s="75">
        <f t="shared" si="0"/>
      </c>
      <c r="O21" s="3"/>
      <c r="P21" s="16">
        <v>29</v>
      </c>
      <c r="Q21" s="13">
        <v>0.0245</v>
      </c>
      <c r="R21" s="3"/>
      <c r="S21" s="3"/>
      <c r="T21" s="3"/>
      <c r="U21" s="3"/>
      <c r="V21" s="3"/>
      <c r="W21" s="3"/>
    </row>
    <row r="22" spans="2:23" ht="16.5" customHeight="1">
      <c r="B22" s="204"/>
      <c r="C22" s="196"/>
      <c r="D22" s="196"/>
      <c r="E22" s="196" t="s">
        <v>37</v>
      </c>
      <c r="F22" s="196"/>
      <c r="G22" s="239">
        <f>'別紙１ 事業活動に伴うエネルギー使用量算定表'!H22</f>
        <v>0</v>
      </c>
      <c r="H22" s="4" t="s">
        <v>26</v>
      </c>
      <c r="I22" s="59">
        <f t="shared" si="1"/>
        <v>0</v>
      </c>
      <c r="J22" s="58"/>
      <c r="K22" s="4" t="s">
        <v>26</v>
      </c>
      <c r="L22" s="59">
        <f t="shared" si="2"/>
        <v>0</v>
      </c>
      <c r="M22" s="71">
        <f t="shared" si="3"/>
        <v>0</v>
      </c>
      <c r="N22" s="75">
        <f t="shared" si="0"/>
      </c>
      <c r="O22" s="3"/>
      <c r="P22" s="53">
        <v>25.7</v>
      </c>
      <c r="Q22" s="13">
        <v>0.0247</v>
      </c>
      <c r="R22" s="3"/>
      <c r="S22" s="3"/>
      <c r="T22" s="3"/>
      <c r="U22" s="3"/>
      <c r="V22" s="3"/>
      <c r="W22" s="3"/>
    </row>
    <row r="23" spans="2:23" ht="16.5" customHeight="1">
      <c r="B23" s="204"/>
      <c r="C23" s="196"/>
      <c r="D23" s="196"/>
      <c r="E23" s="196" t="s">
        <v>38</v>
      </c>
      <c r="F23" s="196"/>
      <c r="G23" s="239">
        <f>'別紙１ 事業活動に伴うエネルギー使用量算定表'!H23</f>
        <v>0</v>
      </c>
      <c r="H23" s="4" t="s">
        <v>26</v>
      </c>
      <c r="I23" s="59">
        <f t="shared" si="1"/>
        <v>0</v>
      </c>
      <c r="J23" s="58"/>
      <c r="K23" s="4" t="s">
        <v>26</v>
      </c>
      <c r="L23" s="59">
        <f t="shared" si="2"/>
        <v>0</v>
      </c>
      <c r="M23" s="71">
        <f t="shared" si="3"/>
        <v>0</v>
      </c>
      <c r="N23" s="75">
        <f t="shared" si="0"/>
      </c>
      <c r="O23" s="3"/>
      <c r="P23" s="53">
        <v>26.9</v>
      </c>
      <c r="Q23" s="13">
        <v>0.0255</v>
      </c>
      <c r="R23" s="3"/>
      <c r="S23" s="3"/>
      <c r="T23" s="3"/>
      <c r="U23" s="3"/>
      <c r="V23" s="3"/>
      <c r="W23" s="3"/>
    </row>
    <row r="24" spans="2:23" ht="16.5" customHeight="1">
      <c r="B24" s="204"/>
      <c r="C24" s="196" t="s">
        <v>39</v>
      </c>
      <c r="D24" s="196"/>
      <c r="E24" s="196"/>
      <c r="F24" s="196"/>
      <c r="G24" s="239">
        <f>'別紙１ 事業活動に伴うエネルギー使用量算定表'!H24</f>
        <v>0</v>
      </c>
      <c r="H24" s="4" t="s">
        <v>26</v>
      </c>
      <c r="I24" s="59">
        <f t="shared" si="1"/>
        <v>0</v>
      </c>
      <c r="J24" s="58"/>
      <c r="K24" s="4" t="s">
        <v>26</v>
      </c>
      <c r="L24" s="59">
        <f t="shared" si="2"/>
        <v>0</v>
      </c>
      <c r="M24" s="71">
        <f t="shared" si="3"/>
        <v>0</v>
      </c>
      <c r="N24" s="75">
        <f t="shared" si="0"/>
      </c>
      <c r="O24" s="3"/>
      <c r="P24" s="53">
        <v>29.4</v>
      </c>
      <c r="Q24" s="13">
        <v>0.0294</v>
      </c>
      <c r="R24" s="3"/>
      <c r="S24" s="3"/>
      <c r="T24" s="3"/>
      <c r="U24" s="3"/>
      <c r="V24" s="3"/>
      <c r="W24" s="3"/>
    </row>
    <row r="25" spans="2:23" ht="16.5" customHeight="1">
      <c r="B25" s="204"/>
      <c r="C25" s="196" t="s">
        <v>40</v>
      </c>
      <c r="D25" s="196"/>
      <c r="E25" s="196"/>
      <c r="F25" s="196"/>
      <c r="G25" s="239">
        <f>'別紙１ 事業活動に伴うエネルギー使用量算定表'!H25</f>
        <v>0</v>
      </c>
      <c r="H25" s="4" t="s">
        <v>26</v>
      </c>
      <c r="I25" s="59">
        <f t="shared" si="1"/>
        <v>0</v>
      </c>
      <c r="J25" s="58"/>
      <c r="K25" s="4" t="s">
        <v>26</v>
      </c>
      <c r="L25" s="59">
        <f t="shared" si="2"/>
        <v>0</v>
      </c>
      <c r="M25" s="71">
        <f t="shared" si="3"/>
        <v>0</v>
      </c>
      <c r="N25" s="75">
        <f t="shared" si="0"/>
      </c>
      <c r="O25" s="3"/>
      <c r="P25" s="53">
        <v>37.3</v>
      </c>
      <c r="Q25" s="13">
        <v>0.0209</v>
      </c>
      <c r="R25" s="3"/>
      <c r="S25" s="3"/>
      <c r="T25" s="3"/>
      <c r="U25" s="3"/>
      <c r="V25" s="3"/>
      <c r="W25" s="3"/>
    </row>
    <row r="26" spans="2:23" ht="16.5" customHeight="1">
      <c r="B26" s="204"/>
      <c r="C26" s="196" t="s">
        <v>41</v>
      </c>
      <c r="D26" s="196"/>
      <c r="E26" s="196"/>
      <c r="F26" s="196"/>
      <c r="G26" s="239">
        <f>'別紙１ 事業活動に伴うエネルギー使用量算定表'!H26</f>
        <v>0</v>
      </c>
      <c r="H26" s="12" t="s">
        <v>31</v>
      </c>
      <c r="I26" s="59">
        <f t="shared" si="1"/>
        <v>0</v>
      </c>
      <c r="J26" s="58"/>
      <c r="K26" s="12" t="s">
        <v>31</v>
      </c>
      <c r="L26" s="59">
        <f t="shared" si="2"/>
        <v>0</v>
      </c>
      <c r="M26" s="71">
        <f t="shared" si="3"/>
        <v>0</v>
      </c>
      <c r="N26" s="75">
        <f t="shared" si="0"/>
      </c>
      <c r="O26" s="3"/>
      <c r="P26" s="53">
        <v>21.1</v>
      </c>
      <c r="Q26" s="13">
        <v>0.011</v>
      </c>
      <c r="R26" s="3"/>
      <c r="S26" s="3"/>
      <c r="T26" s="3"/>
      <c r="U26" s="3"/>
      <c r="V26" s="3"/>
      <c r="W26" s="3"/>
    </row>
    <row r="27" spans="2:23" ht="16.5" customHeight="1">
      <c r="B27" s="204"/>
      <c r="C27" s="196" t="s">
        <v>42</v>
      </c>
      <c r="D27" s="196"/>
      <c r="E27" s="196"/>
      <c r="F27" s="196"/>
      <c r="G27" s="239">
        <f>'別紙１ 事業活動に伴うエネルギー使用量算定表'!H27</f>
        <v>0</v>
      </c>
      <c r="H27" s="12" t="s">
        <v>31</v>
      </c>
      <c r="I27" s="59">
        <f t="shared" si="1"/>
        <v>0</v>
      </c>
      <c r="J27" s="58"/>
      <c r="K27" s="12" t="s">
        <v>31</v>
      </c>
      <c r="L27" s="59">
        <f t="shared" si="2"/>
        <v>0</v>
      </c>
      <c r="M27" s="71">
        <f t="shared" si="3"/>
        <v>0</v>
      </c>
      <c r="N27" s="75">
        <f t="shared" si="0"/>
      </c>
      <c r="O27" s="3"/>
      <c r="P27" s="54">
        <v>3.41</v>
      </c>
      <c r="Q27" s="13">
        <v>0.0263</v>
      </c>
      <c r="R27" s="3"/>
      <c r="S27" s="3"/>
      <c r="T27" s="3"/>
      <c r="U27" s="3"/>
      <c r="V27" s="3"/>
      <c r="W27" s="3"/>
    </row>
    <row r="28" spans="2:23" ht="16.5" customHeight="1">
      <c r="B28" s="204"/>
      <c r="C28" s="196" t="s">
        <v>43</v>
      </c>
      <c r="D28" s="196"/>
      <c r="E28" s="196"/>
      <c r="F28" s="196"/>
      <c r="G28" s="239">
        <f>'別紙１ 事業活動に伴うエネルギー使用量算定表'!H28</f>
        <v>0</v>
      </c>
      <c r="H28" s="12" t="s">
        <v>31</v>
      </c>
      <c r="I28" s="59">
        <f t="shared" si="1"/>
        <v>0</v>
      </c>
      <c r="J28" s="58"/>
      <c r="K28" s="12" t="s">
        <v>31</v>
      </c>
      <c r="L28" s="59">
        <f t="shared" si="2"/>
        <v>0</v>
      </c>
      <c r="M28" s="71">
        <f t="shared" si="3"/>
        <v>0</v>
      </c>
      <c r="N28" s="75">
        <f t="shared" si="0"/>
      </c>
      <c r="O28" s="3"/>
      <c r="P28" s="54">
        <v>8.41</v>
      </c>
      <c r="Q28" s="13">
        <v>0.0384</v>
      </c>
      <c r="R28" s="3"/>
      <c r="S28" s="3"/>
      <c r="T28" s="3"/>
      <c r="U28" s="3"/>
      <c r="V28" s="3"/>
      <c r="W28" s="3"/>
    </row>
    <row r="29" spans="2:23" ht="16.5" customHeight="1" thickBot="1">
      <c r="B29" s="204"/>
      <c r="C29" s="202" t="s">
        <v>101</v>
      </c>
      <c r="D29" s="202"/>
      <c r="E29" s="196" t="s">
        <v>44</v>
      </c>
      <c r="F29" s="196"/>
      <c r="G29" s="239">
        <f>'別紙１ 事業活動に伴うエネルギー使用量算定表'!H29</f>
        <v>0</v>
      </c>
      <c r="H29" s="12" t="s">
        <v>31</v>
      </c>
      <c r="I29" s="59">
        <f t="shared" si="1"/>
        <v>0</v>
      </c>
      <c r="J29" s="58"/>
      <c r="K29" s="12" t="s">
        <v>31</v>
      </c>
      <c r="L29" s="59">
        <f t="shared" si="2"/>
        <v>0</v>
      </c>
      <c r="M29" s="71">
        <f t="shared" si="3"/>
        <v>0</v>
      </c>
      <c r="N29" s="75">
        <f t="shared" si="0"/>
      </c>
      <c r="O29" s="3"/>
      <c r="P29" s="241">
        <f>'別紙１ 事業活動に伴うエネルギー使用量算定表'!J29</f>
        <v>0</v>
      </c>
      <c r="Q29" s="13">
        <v>0.0136</v>
      </c>
      <c r="R29" s="3"/>
      <c r="S29" s="3"/>
      <c r="T29" s="3"/>
      <c r="U29" s="3"/>
      <c r="V29" s="3"/>
      <c r="W29" s="3"/>
    </row>
    <row r="30" spans="2:23" ht="16.5" customHeight="1" thickBot="1" thickTop="1">
      <c r="B30" s="204"/>
      <c r="C30" s="202"/>
      <c r="D30" s="202"/>
      <c r="E30" s="243" t="str">
        <f>'別紙１ 事業活動に伴うエネルギー使用量算定表'!E30</f>
        <v>(          )</v>
      </c>
      <c r="F30" s="243"/>
      <c r="G30" s="239">
        <f>'別紙１ 事業活動に伴うエネルギー使用量算定表'!H30</f>
        <v>0</v>
      </c>
      <c r="H30" s="57"/>
      <c r="I30" s="59">
        <f t="shared" si="1"/>
        <v>0</v>
      </c>
      <c r="J30" s="58"/>
      <c r="K30" s="17">
        <f>IF(H30="","",H30)</f>
      </c>
      <c r="L30" s="59">
        <f t="shared" si="2"/>
        <v>0</v>
      </c>
      <c r="M30" s="71">
        <f t="shared" si="3"/>
        <v>0</v>
      </c>
      <c r="N30" s="75">
        <f t="shared" si="0"/>
      </c>
      <c r="O30" s="3"/>
      <c r="P30" s="55"/>
      <c r="Q30" s="18"/>
      <c r="R30" s="3"/>
      <c r="S30" s="3"/>
      <c r="T30" s="3"/>
      <c r="U30" s="3"/>
      <c r="V30" s="3"/>
      <c r="W30" s="3"/>
    </row>
    <row r="31" spans="2:23" ht="16.5" customHeight="1" thickBot="1" thickTop="1">
      <c r="B31" s="204"/>
      <c r="C31" s="202"/>
      <c r="D31" s="202"/>
      <c r="E31" s="243" t="str">
        <f>'別紙１ 事業活動に伴うエネルギー使用量算定表'!E31</f>
        <v>(          )</v>
      </c>
      <c r="F31" s="243"/>
      <c r="G31" s="239">
        <f>'別紙１ 事業活動に伴うエネルギー使用量算定表'!H31</f>
        <v>0</v>
      </c>
      <c r="H31" s="57"/>
      <c r="I31" s="59">
        <f t="shared" si="1"/>
        <v>0</v>
      </c>
      <c r="J31" s="58"/>
      <c r="K31" s="17">
        <f>IF(H31="","",H31)</f>
      </c>
      <c r="L31" s="59">
        <f t="shared" si="2"/>
        <v>0</v>
      </c>
      <c r="M31" s="71">
        <f t="shared" si="3"/>
        <v>0</v>
      </c>
      <c r="N31" s="75">
        <f t="shared" si="0"/>
      </c>
      <c r="O31" s="3"/>
      <c r="P31" s="55"/>
      <c r="Q31" s="18"/>
      <c r="R31" s="3"/>
      <c r="S31" s="3"/>
      <c r="T31" s="3"/>
      <c r="U31" s="3"/>
      <c r="V31" s="3"/>
      <c r="W31" s="3"/>
    </row>
    <row r="32" spans="2:17" ht="16.5" customHeight="1" thickBot="1" thickTop="1">
      <c r="B32" s="204"/>
      <c r="C32" s="202"/>
      <c r="D32" s="202"/>
      <c r="E32" s="244" t="str">
        <f>'別紙１ 事業活動に伴うエネルギー使用量算定表'!E32</f>
        <v>(          )</v>
      </c>
      <c r="F32" s="244"/>
      <c r="G32" s="240">
        <f>'別紙１ 事業活動に伴うエネルギー使用量算定表'!H32</f>
        <v>0</v>
      </c>
      <c r="H32" s="84"/>
      <c r="I32" s="85">
        <f t="shared" si="1"/>
        <v>0</v>
      </c>
      <c r="J32" s="83"/>
      <c r="K32" s="52">
        <f>IF(H32="","",H32)</f>
      </c>
      <c r="L32" s="60">
        <f t="shared" si="2"/>
        <v>0</v>
      </c>
      <c r="M32" s="72">
        <f t="shared" si="3"/>
        <v>0</v>
      </c>
      <c r="N32" s="76">
        <f t="shared" si="0"/>
      </c>
      <c r="O32" s="3"/>
      <c r="P32" s="55"/>
      <c r="Q32" s="18"/>
    </row>
    <row r="33" spans="2:17" ht="16.5" customHeight="1" thickTop="1">
      <c r="B33" s="204"/>
      <c r="C33" s="203" t="s">
        <v>45</v>
      </c>
      <c r="D33" s="203"/>
      <c r="E33" s="203"/>
      <c r="F33" s="203"/>
      <c r="G33" s="203"/>
      <c r="H33" s="203"/>
      <c r="I33" s="203"/>
      <c r="J33" s="203"/>
      <c r="K33" s="203"/>
      <c r="L33" s="203"/>
      <c r="M33" s="203"/>
      <c r="N33" s="77">
        <f>SUM(N7:N32)</f>
        <v>0</v>
      </c>
      <c r="O33" s="3"/>
      <c r="P33" s="19"/>
      <c r="Q33" s="20"/>
    </row>
    <row r="34" spans="2:17" ht="16.5" customHeight="1">
      <c r="B34" s="204" t="s">
        <v>46</v>
      </c>
      <c r="C34" s="205" t="s">
        <v>47</v>
      </c>
      <c r="D34" s="205"/>
      <c r="E34" s="205"/>
      <c r="F34" s="205"/>
      <c r="G34" s="239">
        <f>'別紙１ 事業活動に伴うエネルギー使用量算定表'!H33</f>
        <v>0</v>
      </c>
      <c r="H34" s="4" t="s">
        <v>48</v>
      </c>
      <c r="I34" s="21"/>
      <c r="J34" s="58"/>
      <c r="K34" s="4" t="s">
        <v>48</v>
      </c>
      <c r="L34" s="21"/>
      <c r="M34" s="63">
        <f>+G34-J34</f>
        <v>0</v>
      </c>
      <c r="N34" s="78">
        <f>M34*Q34</f>
        <v>0</v>
      </c>
      <c r="O34" s="3"/>
      <c r="P34" s="29"/>
      <c r="Q34" s="56">
        <v>0.06</v>
      </c>
    </row>
    <row r="35" spans="2:17" ht="16.5" customHeight="1">
      <c r="B35" s="204"/>
      <c r="C35" s="205" t="s">
        <v>49</v>
      </c>
      <c r="D35" s="205"/>
      <c r="E35" s="205"/>
      <c r="F35" s="205"/>
      <c r="G35" s="239">
        <f>'別紙１ 事業活動に伴うエネルギー使用量算定表'!H34</f>
        <v>0</v>
      </c>
      <c r="H35" s="4" t="s">
        <v>48</v>
      </c>
      <c r="I35" s="21"/>
      <c r="J35" s="62"/>
      <c r="K35" s="4" t="s">
        <v>48</v>
      </c>
      <c r="L35" s="21"/>
      <c r="M35" s="63">
        <f>+G35-J35</f>
        <v>0</v>
      </c>
      <c r="N35" s="78">
        <f>M35*Q35</f>
        <v>0</v>
      </c>
      <c r="O35" s="3"/>
      <c r="P35" s="29"/>
      <c r="Q35" s="56">
        <v>0.057</v>
      </c>
    </row>
    <row r="36" spans="2:17" ht="16.5" customHeight="1">
      <c r="B36" s="204"/>
      <c r="C36" s="205" t="s">
        <v>50</v>
      </c>
      <c r="D36" s="205"/>
      <c r="E36" s="205"/>
      <c r="F36" s="205"/>
      <c r="G36" s="239">
        <f>'別紙１ 事業活動に伴うエネルギー使用量算定表'!H35</f>
        <v>0</v>
      </c>
      <c r="H36" s="4" t="s">
        <v>48</v>
      </c>
      <c r="I36" s="21"/>
      <c r="J36" s="58"/>
      <c r="K36" s="4" t="s">
        <v>48</v>
      </c>
      <c r="L36" s="21"/>
      <c r="M36" s="63">
        <f>+G36-J36</f>
        <v>0</v>
      </c>
      <c r="N36" s="78">
        <f>M36*Q36</f>
        <v>0</v>
      </c>
      <c r="O36" s="3"/>
      <c r="P36" s="29"/>
      <c r="Q36" s="56">
        <v>0.057</v>
      </c>
    </row>
    <row r="37" spans="2:17" ht="16.5" customHeight="1" thickBot="1">
      <c r="B37" s="204"/>
      <c r="C37" s="206" t="s">
        <v>51</v>
      </c>
      <c r="D37" s="206"/>
      <c r="E37" s="206"/>
      <c r="F37" s="206"/>
      <c r="G37" s="242">
        <f>'別紙１ 事業活動に伴うエネルギー使用量算定表'!H36</f>
        <v>0</v>
      </c>
      <c r="H37" s="67" t="s">
        <v>48</v>
      </c>
      <c r="I37" s="22"/>
      <c r="J37" s="61"/>
      <c r="K37" s="67" t="s">
        <v>48</v>
      </c>
      <c r="L37" s="22"/>
      <c r="M37" s="64">
        <f>+G37-J37</f>
        <v>0</v>
      </c>
      <c r="N37" s="79">
        <f>M37*Q37</f>
        <v>0</v>
      </c>
      <c r="O37" s="3"/>
      <c r="P37" s="29"/>
      <c r="Q37" s="56">
        <v>0.057</v>
      </c>
    </row>
    <row r="38" spans="2:17" ht="16.5" customHeight="1" thickTop="1">
      <c r="B38" s="204"/>
      <c r="C38" s="203" t="s">
        <v>52</v>
      </c>
      <c r="D38" s="203"/>
      <c r="E38" s="203"/>
      <c r="F38" s="203"/>
      <c r="G38" s="203"/>
      <c r="H38" s="203"/>
      <c r="I38" s="203"/>
      <c r="J38" s="203"/>
      <c r="K38" s="203"/>
      <c r="L38" s="203"/>
      <c r="M38" s="203"/>
      <c r="N38" s="77">
        <f>SUM(N34:N37)</f>
        <v>0</v>
      </c>
      <c r="O38" s="3"/>
      <c r="P38" s="23"/>
      <c r="Q38" s="20"/>
    </row>
    <row r="39" spans="2:23" ht="16.5" customHeight="1">
      <c r="B39" s="207" t="s">
        <v>53</v>
      </c>
      <c r="C39" s="208" t="s">
        <v>54</v>
      </c>
      <c r="D39" s="208"/>
      <c r="E39" s="196" t="s">
        <v>55</v>
      </c>
      <c r="F39" s="196"/>
      <c r="G39" s="245">
        <f>'別紙１ 事業活動に伴うエネルギー使用量算定表'!H38</f>
        <v>0</v>
      </c>
      <c r="H39" s="69" t="s">
        <v>56</v>
      </c>
      <c r="I39" s="24"/>
      <c r="J39" s="21"/>
      <c r="K39" s="4" t="s">
        <v>56</v>
      </c>
      <c r="L39" s="21"/>
      <c r="M39" s="65">
        <f>+G39-J39</f>
        <v>0</v>
      </c>
      <c r="N39" s="78">
        <f>M39*Q39</f>
        <v>0</v>
      </c>
      <c r="O39" s="3"/>
      <c r="P39" s="29"/>
      <c r="Q39" s="86">
        <v>0.521</v>
      </c>
      <c r="R39" s="25"/>
      <c r="S39" s="26"/>
      <c r="T39" s="26"/>
      <c r="U39" s="26"/>
      <c r="V39" s="26"/>
      <c r="W39" s="26"/>
    </row>
    <row r="40" spans="2:23" ht="16.5" customHeight="1">
      <c r="B40" s="207"/>
      <c r="C40" s="208"/>
      <c r="D40" s="208"/>
      <c r="E40" s="196" t="s">
        <v>57</v>
      </c>
      <c r="F40" s="196"/>
      <c r="G40" s="245">
        <f>'別紙１ 事業活動に伴うエネルギー使用量算定表'!H39</f>
        <v>0</v>
      </c>
      <c r="H40" s="69" t="s">
        <v>56</v>
      </c>
      <c r="I40" s="24"/>
      <c r="J40" s="21"/>
      <c r="K40" s="4" t="s">
        <v>56</v>
      </c>
      <c r="L40" s="21"/>
      <c r="M40" s="65">
        <f>+G40-J40</f>
        <v>0</v>
      </c>
      <c r="N40" s="78">
        <f>M40*Q40</f>
        <v>0</v>
      </c>
      <c r="O40" s="3"/>
      <c r="P40" s="29"/>
      <c r="Q40" s="87">
        <f>IF(Q39=0,"",Q39)</f>
        <v>0.521</v>
      </c>
      <c r="R40" s="26"/>
      <c r="S40" s="26"/>
      <c r="T40" s="26"/>
      <c r="U40" s="26"/>
      <c r="V40" s="26"/>
      <c r="W40" s="26"/>
    </row>
    <row r="41" spans="2:23" ht="16.5" customHeight="1">
      <c r="B41" s="207"/>
      <c r="C41" s="209" t="s">
        <v>58</v>
      </c>
      <c r="D41" s="209"/>
      <c r="E41" s="196" t="s">
        <v>59</v>
      </c>
      <c r="F41" s="196"/>
      <c r="G41" s="245">
        <f>'別紙１ 事業活動に伴うエネルギー使用量算定表'!H40</f>
        <v>0</v>
      </c>
      <c r="H41" s="69" t="s">
        <v>56</v>
      </c>
      <c r="I41" s="24"/>
      <c r="J41" s="21"/>
      <c r="K41" s="4" t="s">
        <v>56</v>
      </c>
      <c r="L41" s="21"/>
      <c r="M41" s="65">
        <f>+G41-J41</f>
        <v>0</v>
      </c>
      <c r="N41" s="78">
        <f>M41*Q41</f>
        <v>0</v>
      </c>
      <c r="O41" s="3"/>
      <c r="P41" s="29"/>
      <c r="Q41" s="73"/>
      <c r="R41" s="26"/>
      <c r="S41" s="26"/>
      <c r="T41" s="26"/>
      <c r="U41" s="26"/>
      <c r="V41" s="26"/>
      <c r="W41" s="26"/>
    </row>
    <row r="42" spans="2:23" ht="16.5" customHeight="1" thickBot="1">
      <c r="B42" s="207"/>
      <c r="C42" s="209"/>
      <c r="D42" s="209"/>
      <c r="E42" s="209" t="s">
        <v>60</v>
      </c>
      <c r="F42" s="209"/>
      <c r="G42" s="27"/>
      <c r="H42" s="70" t="s">
        <v>56</v>
      </c>
      <c r="I42" s="28"/>
      <c r="J42" s="246">
        <f>'別紙１ 事業活動に伴うエネルギー使用量算定表'!H41</f>
        <v>0</v>
      </c>
      <c r="K42" s="68" t="s">
        <v>56</v>
      </c>
      <c r="L42" s="28"/>
      <c r="M42" s="66">
        <f>G42-J42</f>
        <v>0</v>
      </c>
      <c r="N42" s="80">
        <f>ROUND(M42*Q42,0)</f>
        <v>0</v>
      </c>
      <c r="O42" s="3"/>
      <c r="P42" s="29"/>
      <c r="Q42" s="74"/>
      <c r="R42" s="26"/>
      <c r="S42" s="26"/>
      <c r="T42" s="26"/>
      <c r="U42" s="26"/>
      <c r="V42" s="26"/>
      <c r="W42" s="26"/>
    </row>
    <row r="43" spans="2:23" ht="16.5" customHeight="1" thickBot="1" thickTop="1">
      <c r="B43" s="207"/>
      <c r="C43" s="210" t="s">
        <v>61</v>
      </c>
      <c r="D43" s="210"/>
      <c r="E43" s="210"/>
      <c r="F43" s="210"/>
      <c r="G43" s="210"/>
      <c r="H43" s="210"/>
      <c r="I43" s="210"/>
      <c r="J43" s="210"/>
      <c r="K43" s="210"/>
      <c r="L43" s="210"/>
      <c r="M43" s="210"/>
      <c r="N43" s="81">
        <f>SUM(N39:N42)</f>
        <v>0</v>
      </c>
      <c r="O43" s="3"/>
      <c r="P43" s="3"/>
      <c r="Q43" s="30"/>
      <c r="R43" s="26"/>
      <c r="S43" s="26"/>
      <c r="T43" s="26"/>
      <c r="U43" s="26"/>
      <c r="V43" s="26"/>
      <c r="W43" s="26"/>
    </row>
    <row r="44" spans="2:23" ht="16.5" customHeight="1" thickTop="1">
      <c r="B44" s="211" t="s">
        <v>62</v>
      </c>
      <c r="C44" s="211"/>
      <c r="D44" s="211"/>
      <c r="E44" s="211"/>
      <c r="F44" s="211"/>
      <c r="G44" s="211"/>
      <c r="H44" s="211"/>
      <c r="I44" s="211"/>
      <c r="J44" s="211"/>
      <c r="K44" s="211"/>
      <c r="L44" s="211"/>
      <c r="M44" s="211"/>
      <c r="N44" s="82">
        <f>N33+N38+N43</f>
        <v>0</v>
      </c>
      <c r="O44" s="3"/>
      <c r="P44" s="3"/>
      <c r="Q44" s="31"/>
      <c r="R44" s="26"/>
      <c r="S44" s="26"/>
      <c r="T44" s="26"/>
      <c r="U44" s="26"/>
      <c r="V44" s="26"/>
      <c r="W44" s="26"/>
    </row>
    <row r="45" spans="2:23" ht="13.5">
      <c r="B45" s="1" t="s">
        <v>63</v>
      </c>
      <c r="D45" s="32"/>
      <c r="E45" s="32"/>
      <c r="F45" s="32"/>
      <c r="G45" s="32"/>
      <c r="H45" s="32"/>
      <c r="I45" s="32"/>
      <c r="J45" s="32"/>
      <c r="K45" s="32"/>
      <c r="L45" s="32"/>
      <c r="M45" s="32"/>
      <c r="N45" s="32"/>
      <c r="O45" s="3"/>
      <c r="P45" s="3"/>
      <c r="Q45" s="33"/>
      <c r="R45" s="26"/>
      <c r="S45" s="26"/>
      <c r="T45" s="26"/>
      <c r="U45" s="26"/>
      <c r="V45" s="26"/>
      <c r="W45" s="26"/>
    </row>
    <row r="46" spans="2:23" ht="13.5" customHeight="1">
      <c r="B46" s="34"/>
      <c r="C46" s="34" t="s">
        <v>102</v>
      </c>
      <c r="D46" s="35"/>
      <c r="E46" s="35"/>
      <c r="F46" s="35"/>
      <c r="G46" s="35"/>
      <c r="H46" s="35"/>
      <c r="I46" s="35"/>
      <c r="J46" s="35"/>
      <c r="K46" s="35"/>
      <c r="L46" s="35"/>
      <c r="M46" s="35"/>
      <c r="N46" s="35"/>
      <c r="O46" s="3"/>
      <c r="P46" s="3"/>
      <c r="Q46" s="35"/>
      <c r="R46" s="3"/>
      <c r="S46" s="3"/>
      <c r="T46" s="3"/>
      <c r="U46" s="3"/>
      <c r="V46" s="3"/>
      <c r="W46" s="3"/>
    </row>
    <row r="47" spans="4:23" ht="11.25" customHeight="1">
      <c r="D47" s="36"/>
      <c r="E47" s="36"/>
      <c r="F47" s="36"/>
      <c r="G47" s="36"/>
      <c r="H47" s="36"/>
      <c r="I47" s="36"/>
      <c r="J47" s="36"/>
      <c r="K47" s="36"/>
      <c r="L47" s="36"/>
      <c r="M47" s="36"/>
      <c r="N47" s="36"/>
      <c r="O47" s="3"/>
      <c r="P47" s="3"/>
      <c r="Q47" s="35"/>
      <c r="R47" s="3"/>
      <c r="S47" s="3"/>
      <c r="T47" s="3"/>
      <c r="U47" s="3"/>
      <c r="V47" s="3"/>
      <c r="W47" s="3"/>
    </row>
    <row r="48" spans="2:23" ht="13.5">
      <c r="B48" s="32"/>
      <c r="C48" s="32"/>
      <c r="D48" s="32"/>
      <c r="E48" s="32"/>
      <c r="F48" s="32"/>
      <c r="G48" s="32"/>
      <c r="H48" s="32"/>
      <c r="I48" s="32"/>
      <c r="J48" s="32"/>
      <c r="K48" s="32"/>
      <c r="L48" s="32"/>
      <c r="M48" s="32"/>
      <c r="N48" s="32"/>
      <c r="O48" s="3"/>
      <c r="P48" s="3"/>
      <c r="Q48" s="33"/>
      <c r="R48" s="26"/>
      <c r="S48" s="26"/>
      <c r="T48" s="26"/>
      <c r="U48" s="26"/>
      <c r="V48" s="26"/>
      <c r="W48" s="26"/>
    </row>
    <row r="49" spans="2:23" ht="13.5">
      <c r="B49" s="32" t="s">
        <v>64</v>
      </c>
      <c r="C49" s="32"/>
      <c r="D49" s="32"/>
      <c r="E49" s="32"/>
      <c r="F49" s="32"/>
      <c r="G49" s="32"/>
      <c r="H49" s="32"/>
      <c r="I49" s="32"/>
      <c r="J49" s="32"/>
      <c r="K49" s="32"/>
      <c r="L49" s="32"/>
      <c r="M49" s="32"/>
      <c r="N49" s="32"/>
      <c r="O49" s="3"/>
      <c r="P49" s="3"/>
      <c r="Q49" s="33"/>
      <c r="R49" s="26"/>
      <c r="S49" s="26"/>
      <c r="T49" s="26"/>
      <c r="U49" s="26"/>
      <c r="V49" s="26"/>
      <c r="W49" s="26"/>
    </row>
    <row r="50" spans="2:23" ht="24.75" customHeight="1">
      <c r="B50" s="212" t="s">
        <v>103</v>
      </c>
      <c r="C50" s="212"/>
      <c r="D50" s="212"/>
      <c r="E50" s="212"/>
      <c r="F50" s="212"/>
      <c r="G50" s="212"/>
      <c r="H50" s="212"/>
      <c r="I50" s="212"/>
      <c r="J50" s="212"/>
      <c r="K50" s="212"/>
      <c r="L50" s="213" t="s">
        <v>104</v>
      </c>
      <c r="M50" s="213"/>
      <c r="N50" s="213"/>
      <c r="O50" s="37"/>
      <c r="P50" s="37"/>
      <c r="Q50" s="38"/>
      <c r="R50" s="37"/>
      <c r="S50" s="37"/>
      <c r="T50" s="37"/>
      <c r="U50" s="37"/>
      <c r="V50" s="37"/>
      <c r="W50" s="37"/>
    </row>
    <row r="51" spans="2:23" ht="20.25" customHeight="1">
      <c r="B51" s="214" t="s">
        <v>65</v>
      </c>
      <c r="C51" s="214"/>
      <c r="D51" s="214"/>
      <c r="E51" s="214"/>
      <c r="F51" s="215" t="s">
        <v>105</v>
      </c>
      <c r="G51" s="215"/>
      <c r="H51" s="215"/>
      <c r="I51" s="215"/>
      <c r="J51" s="215"/>
      <c r="K51" s="215"/>
      <c r="L51" s="216">
        <f>N44</f>
        <v>0</v>
      </c>
      <c r="M51" s="216"/>
      <c r="N51" s="39" t="s">
        <v>66</v>
      </c>
      <c r="O51" s="3"/>
      <c r="P51" s="3"/>
      <c r="Q51" s="40"/>
      <c r="R51" s="9"/>
      <c r="S51" s="9"/>
      <c r="T51" s="9"/>
      <c r="U51" s="9"/>
      <c r="V51" s="9"/>
      <c r="W51" s="9"/>
    </row>
    <row r="52" spans="2:23" ht="20.25" customHeight="1">
      <c r="B52" s="214"/>
      <c r="C52" s="214"/>
      <c r="D52" s="214"/>
      <c r="E52" s="214"/>
      <c r="F52" s="217" t="s">
        <v>67</v>
      </c>
      <c r="G52" s="217"/>
      <c r="H52" s="217"/>
      <c r="I52" s="217"/>
      <c r="J52" s="217"/>
      <c r="K52" s="217"/>
      <c r="L52" s="218"/>
      <c r="M52" s="218"/>
      <c r="N52" s="41" t="s">
        <v>66</v>
      </c>
      <c r="O52" s="3"/>
      <c r="P52" s="3"/>
      <c r="Q52" s="33"/>
      <c r="R52" s="3"/>
      <c r="S52" s="3"/>
      <c r="T52" s="3"/>
      <c r="U52" s="3"/>
      <c r="V52" s="3"/>
      <c r="W52" s="3"/>
    </row>
    <row r="53" spans="2:23" ht="20.25" customHeight="1">
      <c r="B53" s="219" t="s">
        <v>68</v>
      </c>
      <c r="C53" s="219"/>
      <c r="D53" s="219"/>
      <c r="E53" s="219"/>
      <c r="F53" s="219"/>
      <c r="G53" s="219"/>
      <c r="H53" s="219"/>
      <c r="I53" s="219"/>
      <c r="J53" s="219"/>
      <c r="K53" s="219"/>
      <c r="L53" s="220"/>
      <c r="M53" s="220"/>
      <c r="N53" s="41" t="s">
        <v>66</v>
      </c>
      <c r="O53" s="3"/>
      <c r="P53" s="3"/>
      <c r="Q53" s="33"/>
      <c r="R53" s="3"/>
      <c r="S53" s="3"/>
      <c r="T53" s="3"/>
      <c r="U53" s="3"/>
      <c r="V53" s="3"/>
      <c r="W53" s="3"/>
    </row>
    <row r="54" spans="2:23" ht="20.25" customHeight="1">
      <c r="B54" s="219" t="s">
        <v>69</v>
      </c>
      <c r="C54" s="219"/>
      <c r="D54" s="219"/>
      <c r="E54" s="219"/>
      <c r="F54" s="219"/>
      <c r="G54" s="219"/>
      <c r="H54" s="219"/>
      <c r="I54" s="219"/>
      <c r="J54" s="219"/>
      <c r="K54" s="219"/>
      <c r="L54" s="220"/>
      <c r="M54" s="220"/>
      <c r="N54" s="41" t="s">
        <v>66</v>
      </c>
      <c r="O54" s="3"/>
      <c r="P54" s="3"/>
      <c r="Q54" s="33"/>
      <c r="R54" s="3"/>
      <c r="S54" s="3"/>
      <c r="T54" s="3"/>
      <c r="U54" s="3"/>
      <c r="V54" s="3"/>
      <c r="W54" s="3"/>
    </row>
    <row r="55" spans="2:23" ht="20.25" customHeight="1">
      <c r="B55" s="219" t="s">
        <v>70</v>
      </c>
      <c r="C55" s="219"/>
      <c r="D55" s="219"/>
      <c r="E55" s="219"/>
      <c r="F55" s="219"/>
      <c r="G55" s="219"/>
      <c r="H55" s="219"/>
      <c r="I55" s="219"/>
      <c r="J55" s="219"/>
      <c r="K55" s="219"/>
      <c r="L55" s="220"/>
      <c r="M55" s="220"/>
      <c r="N55" s="41" t="s">
        <v>66</v>
      </c>
      <c r="O55" s="3"/>
      <c r="P55" s="3"/>
      <c r="Q55" s="33"/>
      <c r="R55" s="3"/>
      <c r="S55" s="3"/>
      <c r="T55" s="3"/>
      <c r="U55" s="3"/>
      <c r="V55" s="3"/>
      <c r="W55" s="3"/>
    </row>
    <row r="56" spans="2:23" ht="20.25" customHeight="1">
      <c r="B56" s="219" t="s">
        <v>71</v>
      </c>
      <c r="C56" s="219"/>
      <c r="D56" s="219"/>
      <c r="E56" s="219"/>
      <c r="F56" s="219"/>
      <c r="G56" s="219"/>
      <c r="H56" s="219"/>
      <c r="I56" s="219"/>
      <c r="J56" s="219"/>
      <c r="K56" s="219"/>
      <c r="L56" s="220"/>
      <c r="M56" s="220"/>
      <c r="N56" s="41" t="s">
        <v>66</v>
      </c>
      <c r="O56" s="3"/>
      <c r="P56" s="3"/>
      <c r="Q56" s="33"/>
      <c r="R56" s="3"/>
      <c r="S56" s="3"/>
      <c r="T56" s="3"/>
      <c r="U56" s="3"/>
      <c r="V56" s="3"/>
      <c r="W56" s="3"/>
    </row>
    <row r="57" spans="2:23" ht="20.25" customHeight="1">
      <c r="B57" s="217" t="s">
        <v>72</v>
      </c>
      <c r="C57" s="217"/>
      <c r="D57" s="217"/>
      <c r="E57" s="217"/>
      <c r="F57" s="217"/>
      <c r="G57" s="217"/>
      <c r="H57" s="217"/>
      <c r="I57" s="217"/>
      <c r="J57" s="217"/>
      <c r="K57" s="217"/>
      <c r="L57" s="225"/>
      <c r="M57" s="226"/>
      <c r="N57" s="88" t="s">
        <v>66</v>
      </c>
      <c r="O57" s="3"/>
      <c r="P57" s="3"/>
      <c r="Q57" s="33"/>
      <c r="R57" s="3"/>
      <c r="S57" s="3"/>
      <c r="T57" s="3"/>
      <c r="U57" s="3"/>
      <c r="V57" s="3"/>
      <c r="W57" s="3"/>
    </row>
    <row r="58" spans="2:23" ht="20.25" customHeight="1" thickBot="1">
      <c r="B58" s="217" t="s">
        <v>106</v>
      </c>
      <c r="C58" s="217"/>
      <c r="D58" s="217"/>
      <c r="E58" s="217"/>
      <c r="F58" s="217"/>
      <c r="G58" s="217"/>
      <c r="H58" s="217"/>
      <c r="I58" s="217"/>
      <c r="J58" s="217"/>
      <c r="K58" s="217"/>
      <c r="L58" s="221"/>
      <c r="M58" s="222"/>
      <c r="N58" s="42" t="s">
        <v>66</v>
      </c>
      <c r="O58" s="3"/>
      <c r="P58" s="3"/>
      <c r="Q58" s="33"/>
      <c r="R58" s="3"/>
      <c r="S58" s="3"/>
      <c r="T58" s="3"/>
      <c r="U58" s="3"/>
      <c r="V58" s="3"/>
      <c r="W58" s="3"/>
    </row>
    <row r="59" spans="2:23" ht="22.5" customHeight="1">
      <c r="B59" s="223" t="s">
        <v>73</v>
      </c>
      <c r="C59" s="223"/>
      <c r="D59" s="223"/>
      <c r="E59" s="223"/>
      <c r="F59" s="223"/>
      <c r="G59" s="223"/>
      <c r="H59" s="223"/>
      <c r="I59" s="223"/>
      <c r="J59" s="223"/>
      <c r="K59" s="223"/>
      <c r="L59" s="224">
        <f>SUM(L51:M58)</f>
        <v>0</v>
      </c>
      <c r="M59" s="224"/>
      <c r="N59" s="39" t="s">
        <v>66</v>
      </c>
      <c r="O59" s="3"/>
      <c r="P59" s="3"/>
      <c r="Q59" s="43"/>
      <c r="R59" s="3"/>
      <c r="S59" s="3"/>
      <c r="T59" s="3"/>
      <c r="U59" s="3"/>
      <c r="V59" s="3"/>
      <c r="W59" s="3"/>
    </row>
    <row r="60" spans="4:14" ht="13.5">
      <c r="D60" s="43"/>
      <c r="E60" s="43"/>
      <c r="F60" s="43"/>
      <c r="G60" s="43"/>
      <c r="H60" s="43"/>
      <c r="I60" s="43"/>
      <c r="J60" s="43"/>
      <c r="K60" s="43"/>
      <c r="L60" s="43"/>
      <c r="M60" s="43"/>
      <c r="N60" s="43"/>
    </row>
    <row r="61" spans="2:3" ht="13.5">
      <c r="B61" s="34"/>
      <c r="C61" s="34"/>
    </row>
    <row r="62" spans="2:3" ht="13.5">
      <c r="B62" s="44"/>
      <c r="C62" s="43"/>
    </row>
    <row r="65" spans="3:8" ht="13.5">
      <c r="C65" s="227"/>
      <c r="D65" s="227"/>
      <c r="E65" s="227"/>
      <c r="F65" s="227"/>
      <c r="G65" s="227"/>
      <c r="H65" s="227"/>
    </row>
    <row r="66" spans="3:8" ht="13.5">
      <c r="C66" s="227"/>
      <c r="D66" s="227"/>
      <c r="E66" s="227"/>
      <c r="F66" s="227"/>
      <c r="G66" s="227"/>
      <c r="H66" s="227"/>
    </row>
    <row r="67" spans="3:8" ht="13.5">
      <c r="C67" s="228"/>
      <c r="D67" s="228"/>
      <c r="E67" s="228"/>
      <c r="F67" s="228"/>
      <c r="G67" s="228"/>
      <c r="H67" s="228"/>
    </row>
    <row r="68" spans="3:8" ht="13.5">
      <c r="C68" s="228"/>
      <c r="D68" s="228"/>
      <c r="E68" s="228"/>
      <c r="F68" s="228"/>
      <c r="G68" s="228"/>
      <c r="H68" s="228"/>
    </row>
    <row r="69" spans="3:8" ht="13.5">
      <c r="C69" s="228"/>
      <c r="D69" s="228"/>
      <c r="E69" s="228"/>
      <c r="F69" s="228"/>
      <c r="G69" s="228"/>
      <c r="H69" s="228"/>
    </row>
  </sheetData>
  <sheetProtection sheet="1" formatCells="0" insertRows="0" selectLockedCells="1"/>
  <mergeCells count="81">
    <mergeCell ref="C65:H65"/>
    <mergeCell ref="C66:H66"/>
    <mergeCell ref="C67:H67"/>
    <mergeCell ref="C68:H68"/>
    <mergeCell ref="C69:H69"/>
    <mergeCell ref="B56:K56"/>
    <mergeCell ref="B57:K57"/>
    <mergeCell ref="L56:M56"/>
    <mergeCell ref="B58:K58"/>
    <mergeCell ref="L58:M58"/>
    <mergeCell ref="B59:K59"/>
    <mergeCell ref="L59:M59"/>
    <mergeCell ref="L57:M57"/>
    <mergeCell ref="B53:K53"/>
    <mergeCell ref="L53:M53"/>
    <mergeCell ref="B54:K54"/>
    <mergeCell ref="L54:M54"/>
    <mergeCell ref="B55:K55"/>
    <mergeCell ref="L55:M55"/>
    <mergeCell ref="B44:M44"/>
    <mergeCell ref="B50:K50"/>
    <mergeCell ref="L50:N50"/>
    <mergeCell ref="B51:E52"/>
    <mergeCell ref="F51:K51"/>
    <mergeCell ref="L51:M51"/>
    <mergeCell ref="F52:K52"/>
    <mergeCell ref="L52:M52"/>
    <mergeCell ref="B39:B43"/>
    <mergeCell ref="C39:D40"/>
    <mergeCell ref="E39:F39"/>
    <mergeCell ref="E40:F40"/>
    <mergeCell ref="C41:D42"/>
    <mergeCell ref="E41:F41"/>
    <mergeCell ref="E42:F42"/>
    <mergeCell ref="C43:M43"/>
    <mergeCell ref="C33:M33"/>
    <mergeCell ref="B34:B38"/>
    <mergeCell ref="C34:F34"/>
    <mergeCell ref="C35:F35"/>
    <mergeCell ref="C36:F36"/>
    <mergeCell ref="C37:F37"/>
    <mergeCell ref="C38:M38"/>
    <mergeCell ref="B7:B33"/>
    <mergeCell ref="C7:F7"/>
    <mergeCell ref="C8:F8"/>
    <mergeCell ref="C26:F26"/>
    <mergeCell ref="C27:F27"/>
    <mergeCell ref="C28:F28"/>
    <mergeCell ref="C29:D32"/>
    <mergeCell ref="E29:F29"/>
    <mergeCell ref="E30:F30"/>
    <mergeCell ref="E31:F31"/>
    <mergeCell ref="E32:F32"/>
    <mergeCell ref="C21:D23"/>
    <mergeCell ref="E21:F21"/>
    <mergeCell ref="E22:F22"/>
    <mergeCell ref="E23:F23"/>
    <mergeCell ref="C24:F24"/>
    <mergeCell ref="C25:F25"/>
    <mergeCell ref="C17:D18"/>
    <mergeCell ref="E17:F17"/>
    <mergeCell ref="E18:F18"/>
    <mergeCell ref="C19:D20"/>
    <mergeCell ref="E19:F19"/>
    <mergeCell ref="E20:F20"/>
    <mergeCell ref="C10:F10"/>
    <mergeCell ref="C11:F11"/>
    <mergeCell ref="C12:F12"/>
    <mergeCell ref="C13:F13"/>
    <mergeCell ref="C14:F14"/>
    <mergeCell ref="C16:F16"/>
    <mergeCell ref="C15:F15"/>
    <mergeCell ref="C9:F9"/>
    <mergeCell ref="E2:L2"/>
    <mergeCell ref="B4:F6"/>
    <mergeCell ref="P4:P6"/>
    <mergeCell ref="Q4:Q6"/>
    <mergeCell ref="G5:I5"/>
    <mergeCell ref="J5:L5"/>
    <mergeCell ref="M5:M6"/>
    <mergeCell ref="N5:N6"/>
  </mergeCells>
  <printOptions/>
  <pageMargins left="0.7086614173228347" right="0.7086614173228347" top="0.5511811023622047" bottom="0.5511811023622047" header="0.5118110236220472" footer="0.5118110236220472"/>
  <pageSetup firstPageNumber="0" useFirstPageNumber="1" fitToHeight="1" fitToWidth="1" horizontalDpi="600" verticalDpi="600" orientation="portrait" paperSize="9" scale="73" r:id="rId4"/>
  <ignoredErrors>
    <ignoredError sqref="M11" evalError="1"/>
    <ignoredError sqref="N38" formula="1"/>
  </ignoredErrors>
  <drawing r:id="rId3"/>
  <legacyDrawing r:id="rId2"/>
</worksheet>
</file>

<file path=xl/worksheets/sheet3.xml><?xml version="1.0" encoding="utf-8"?>
<worksheet xmlns="http://schemas.openxmlformats.org/spreadsheetml/2006/main" xmlns:r="http://schemas.openxmlformats.org/officeDocument/2006/relationships">
  <dimension ref="A1:F39"/>
  <sheetViews>
    <sheetView zoomScale="75" zoomScaleNormal="75" zoomScalePageLayoutView="0" workbookViewId="0" topLeftCell="A1">
      <selection activeCell="I20" sqref="I20"/>
    </sheetView>
  </sheetViews>
  <sheetFormatPr defaultColWidth="9.00390625" defaultRowHeight="13.5"/>
  <cols>
    <col min="1" max="1" width="4.375" style="1" customWidth="1"/>
    <col min="2" max="2" width="17.00390625" style="1" customWidth="1"/>
    <col min="3" max="3" width="13.00390625" style="1" customWidth="1"/>
    <col min="4" max="4" width="17.875" style="1" customWidth="1"/>
    <col min="5" max="5" width="14.125" style="1" customWidth="1"/>
    <col min="6" max="6" width="14.25390625" style="1" customWidth="1"/>
    <col min="7" max="16384" width="9.00390625" style="1" customWidth="1"/>
  </cols>
  <sheetData>
    <row r="1" ht="14.25">
      <c r="A1" s="45" t="s">
        <v>74</v>
      </c>
    </row>
    <row r="2" ht="14.25">
      <c r="A2" s="46"/>
    </row>
    <row r="3" spans="1:6" ht="19.5" customHeight="1">
      <c r="A3" s="229" t="s">
        <v>3</v>
      </c>
      <c r="B3" s="229"/>
      <c r="C3" s="229"/>
      <c r="D3" s="229"/>
      <c r="E3" s="229" t="s">
        <v>6</v>
      </c>
      <c r="F3" s="229"/>
    </row>
    <row r="4" spans="1:6" ht="20.25" customHeight="1">
      <c r="A4" s="229"/>
      <c r="B4" s="229"/>
      <c r="C4" s="229"/>
      <c r="D4" s="229"/>
      <c r="E4" s="47" t="s">
        <v>75</v>
      </c>
      <c r="F4" s="47" t="s">
        <v>13</v>
      </c>
    </row>
    <row r="5" spans="1:6" ht="19.5" customHeight="1">
      <c r="A5" s="230" t="s">
        <v>76</v>
      </c>
      <c r="B5" s="231" t="s">
        <v>138</v>
      </c>
      <c r="C5" s="231"/>
      <c r="D5" s="231"/>
      <c r="E5" s="89">
        <v>38.2</v>
      </c>
      <c r="F5" s="48" t="s">
        <v>78</v>
      </c>
    </row>
    <row r="6" spans="1:6" ht="19.5" customHeight="1">
      <c r="A6" s="230"/>
      <c r="B6" s="231" t="s">
        <v>135</v>
      </c>
      <c r="C6" s="231"/>
      <c r="D6" s="231"/>
      <c r="E6" s="89">
        <v>35.3</v>
      </c>
      <c r="F6" s="48" t="s">
        <v>78</v>
      </c>
    </row>
    <row r="7" spans="1:6" ht="19.5" customHeight="1">
      <c r="A7" s="230"/>
      <c r="B7" s="231" t="s">
        <v>137</v>
      </c>
      <c r="C7" s="231"/>
      <c r="D7" s="231"/>
      <c r="E7" s="89">
        <v>34.6</v>
      </c>
      <c r="F7" s="48" t="s">
        <v>78</v>
      </c>
    </row>
    <row r="8" spans="1:6" ht="19.5" customHeight="1">
      <c r="A8" s="230"/>
      <c r="B8" s="231" t="s">
        <v>20</v>
      </c>
      <c r="C8" s="231"/>
      <c r="D8" s="231"/>
      <c r="E8" s="89">
        <v>33.6</v>
      </c>
      <c r="F8" s="48" t="s">
        <v>78</v>
      </c>
    </row>
    <row r="9" spans="1:6" ht="19.5" customHeight="1">
      <c r="A9" s="230"/>
      <c r="B9" s="231" t="s">
        <v>21</v>
      </c>
      <c r="C9" s="231"/>
      <c r="D9" s="231"/>
      <c r="E9" s="89">
        <v>36.7</v>
      </c>
      <c r="F9" s="48" t="s">
        <v>78</v>
      </c>
    </row>
    <row r="10" spans="1:6" ht="19.5" customHeight="1">
      <c r="A10" s="230"/>
      <c r="B10" s="231" t="s">
        <v>22</v>
      </c>
      <c r="C10" s="231"/>
      <c r="D10" s="231"/>
      <c r="E10" s="89">
        <v>37.7</v>
      </c>
      <c r="F10" s="48" t="s">
        <v>78</v>
      </c>
    </row>
    <row r="11" spans="1:6" ht="19.5" customHeight="1">
      <c r="A11" s="230"/>
      <c r="B11" s="231" t="s">
        <v>23</v>
      </c>
      <c r="C11" s="231"/>
      <c r="D11" s="231"/>
      <c r="E11" s="89">
        <v>39.1</v>
      </c>
      <c r="F11" s="48" t="s">
        <v>78</v>
      </c>
    </row>
    <row r="12" spans="1:6" ht="19.5" customHeight="1">
      <c r="A12" s="230"/>
      <c r="B12" s="231" t="s">
        <v>129</v>
      </c>
      <c r="C12" s="231"/>
      <c r="D12" s="231"/>
      <c r="E12" s="89">
        <v>41.9</v>
      </c>
      <c r="F12" s="48" t="s">
        <v>78</v>
      </c>
    </row>
    <row r="13" spans="1:6" ht="19.5" customHeight="1">
      <c r="A13" s="230"/>
      <c r="B13" s="231" t="s">
        <v>25</v>
      </c>
      <c r="C13" s="231"/>
      <c r="D13" s="231"/>
      <c r="E13" s="89">
        <v>40.9</v>
      </c>
      <c r="F13" s="48" t="s">
        <v>79</v>
      </c>
    </row>
    <row r="14" spans="1:6" ht="19.5" customHeight="1">
      <c r="A14" s="230"/>
      <c r="B14" s="231" t="s">
        <v>27</v>
      </c>
      <c r="C14" s="231"/>
      <c r="D14" s="231"/>
      <c r="E14" s="89">
        <v>29.9</v>
      </c>
      <c r="F14" s="48" t="s">
        <v>79</v>
      </c>
    </row>
    <row r="15" spans="1:6" ht="19.5" customHeight="1">
      <c r="A15" s="230"/>
      <c r="B15" s="231" t="s">
        <v>28</v>
      </c>
      <c r="C15" s="231" t="s">
        <v>130</v>
      </c>
      <c r="D15" s="231"/>
      <c r="E15" s="89">
        <v>50.8</v>
      </c>
      <c r="F15" s="48" t="s">
        <v>79</v>
      </c>
    </row>
    <row r="16" spans="1:6" ht="19.5" customHeight="1">
      <c r="A16" s="230"/>
      <c r="B16" s="231"/>
      <c r="C16" s="231" t="s">
        <v>30</v>
      </c>
      <c r="D16" s="231"/>
      <c r="E16" s="89">
        <v>44.9</v>
      </c>
      <c r="F16" s="48" t="s">
        <v>80</v>
      </c>
    </row>
    <row r="17" spans="1:6" ht="19.5" customHeight="1">
      <c r="A17" s="230"/>
      <c r="B17" s="231" t="s">
        <v>32</v>
      </c>
      <c r="C17" s="231" t="s">
        <v>131</v>
      </c>
      <c r="D17" s="231"/>
      <c r="E17" s="89">
        <v>54.6</v>
      </c>
      <c r="F17" s="48" t="s">
        <v>79</v>
      </c>
    </row>
    <row r="18" spans="1:6" ht="19.5" customHeight="1">
      <c r="A18" s="230"/>
      <c r="B18" s="231"/>
      <c r="C18" s="231" t="s">
        <v>81</v>
      </c>
      <c r="D18" s="231"/>
      <c r="E18" s="89">
        <v>43.5</v>
      </c>
      <c r="F18" s="48" t="s">
        <v>80</v>
      </c>
    </row>
    <row r="19" spans="1:6" ht="19.5" customHeight="1">
      <c r="A19" s="230"/>
      <c r="B19" s="231" t="s">
        <v>35</v>
      </c>
      <c r="C19" s="231" t="s">
        <v>36</v>
      </c>
      <c r="D19" s="231"/>
      <c r="E19" s="89">
        <v>29</v>
      </c>
      <c r="F19" s="48" t="s">
        <v>79</v>
      </c>
    </row>
    <row r="20" spans="1:6" ht="19.5" customHeight="1">
      <c r="A20" s="230"/>
      <c r="B20" s="231"/>
      <c r="C20" s="231" t="s">
        <v>37</v>
      </c>
      <c r="D20" s="231"/>
      <c r="E20" s="89">
        <v>25.7</v>
      </c>
      <c r="F20" s="48" t="s">
        <v>79</v>
      </c>
    </row>
    <row r="21" spans="1:6" ht="19.5" customHeight="1">
      <c r="A21" s="230"/>
      <c r="B21" s="231"/>
      <c r="C21" s="231" t="s">
        <v>38</v>
      </c>
      <c r="D21" s="231"/>
      <c r="E21" s="89">
        <v>26.9</v>
      </c>
      <c r="F21" s="48" t="s">
        <v>79</v>
      </c>
    </row>
    <row r="22" spans="1:6" ht="19.5" customHeight="1">
      <c r="A22" s="230"/>
      <c r="B22" s="231" t="s">
        <v>39</v>
      </c>
      <c r="C22" s="231"/>
      <c r="D22" s="231"/>
      <c r="E22" s="89">
        <v>29.4</v>
      </c>
      <c r="F22" s="48" t="s">
        <v>79</v>
      </c>
    </row>
    <row r="23" spans="1:6" ht="19.5" customHeight="1">
      <c r="A23" s="230"/>
      <c r="B23" s="231" t="s">
        <v>40</v>
      </c>
      <c r="C23" s="231"/>
      <c r="D23" s="231"/>
      <c r="E23" s="89">
        <v>37.3</v>
      </c>
      <c r="F23" s="48" t="s">
        <v>79</v>
      </c>
    </row>
    <row r="24" spans="1:6" ht="19.5" customHeight="1">
      <c r="A24" s="230"/>
      <c r="B24" s="231" t="s">
        <v>41</v>
      </c>
      <c r="C24" s="231"/>
      <c r="D24" s="231"/>
      <c r="E24" s="89">
        <v>21.1</v>
      </c>
      <c r="F24" s="48" t="s">
        <v>80</v>
      </c>
    </row>
    <row r="25" spans="1:6" ht="19.5" customHeight="1">
      <c r="A25" s="230"/>
      <c r="B25" s="231" t="s">
        <v>42</v>
      </c>
      <c r="C25" s="231"/>
      <c r="D25" s="231"/>
      <c r="E25" s="90">
        <v>3.41</v>
      </c>
      <c r="F25" s="48" t="s">
        <v>80</v>
      </c>
    </row>
    <row r="26" spans="1:6" ht="19.5" customHeight="1">
      <c r="A26" s="230"/>
      <c r="B26" s="231" t="s">
        <v>43</v>
      </c>
      <c r="C26" s="231"/>
      <c r="D26" s="231"/>
      <c r="E26" s="90">
        <v>8.41</v>
      </c>
      <c r="F26" s="48" t="s">
        <v>80</v>
      </c>
    </row>
    <row r="27" spans="1:6" ht="19.5" customHeight="1">
      <c r="A27" s="230"/>
      <c r="B27" s="231" t="s">
        <v>44</v>
      </c>
      <c r="C27" s="231"/>
      <c r="D27" s="231"/>
      <c r="E27" s="50" t="s">
        <v>82</v>
      </c>
      <c r="F27" s="48" t="s">
        <v>80</v>
      </c>
    </row>
    <row r="28" spans="1:6" ht="19.5" customHeight="1">
      <c r="A28" s="230" t="s">
        <v>46</v>
      </c>
      <c r="B28" s="231" t="s">
        <v>47</v>
      </c>
      <c r="C28" s="231"/>
      <c r="D28" s="231"/>
      <c r="E28" s="90">
        <v>1.02</v>
      </c>
      <c r="F28" s="48" t="s">
        <v>83</v>
      </c>
    </row>
    <row r="29" spans="1:6" ht="19.5" customHeight="1">
      <c r="A29" s="230"/>
      <c r="B29" s="231" t="s">
        <v>49</v>
      </c>
      <c r="C29" s="231"/>
      <c r="D29" s="231"/>
      <c r="E29" s="90">
        <v>1.36</v>
      </c>
      <c r="F29" s="48" t="s">
        <v>83</v>
      </c>
    </row>
    <row r="30" spans="1:6" ht="19.5" customHeight="1">
      <c r="A30" s="230"/>
      <c r="B30" s="231" t="s">
        <v>50</v>
      </c>
      <c r="C30" s="231"/>
      <c r="D30" s="231"/>
      <c r="E30" s="90">
        <v>1.36</v>
      </c>
      <c r="F30" s="48" t="s">
        <v>83</v>
      </c>
    </row>
    <row r="31" spans="1:6" ht="19.5" customHeight="1">
      <c r="A31" s="230"/>
      <c r="B31" s="231" t="s">
        <v>51</v>
      </c>
      <c r="C31" s="231"/>
      <c r="D31" s="231"/>
      <c r="E31" s="90">
        <v>1.36</v>
      </c>
      <c r="F31" s="48" t="s">
        <v>83</v>
      </c>
    </row>
    <row r="32" spans="1:6" ht="19.5" customHeight="1">
      <c r="A32" s="234" t="s">
        <v>53</v>
      </c>
      <c r="B32" s="231" t="s">
        <v>54</v>
      </c>
      <c r="C32" s="231"/>
      <c r="D32" s="49" t="s">
        <v>84</v>
      </c>
      <c r="E32" s="90">
        <v>9.97</v>
      </c>
      <c r="F32" s="48" t="s">
        <v>85</v>
      </c>
    </row>
    <row r="33" spans="1:6" ht="19.5" customHeight="1">
      <c r="A33" s="235"/>
      <c r="B33" s="231"/>
      <c r="C33" s="231"/>
      <c r="D33" s="49" t="s">
        <v>86</v>
      </c>
      <c r="E33" s="90">
        <v>9.28</v>
      </c>
      <c r="F33" s="48" t="s">
        <v>85</v>
      </c>
    </row>
    <row r="34" spans="1:6" ht="19.5" customHeight="1">
      <c r="A34" s="235"/>
      <c r="B34" s="231" t="s">
        <v>58</v>
      </c>
      <c r="C34" s="231"/>
      <c r="D34" s="49" t="s">
        <v>59</v>
      </c>
      <c r="E34" s="90">
        <v>9.76</v>
      </c>
      <c r="F34" s="48" t="s">
        <v>85</v>
      </c>
    </row>
    <row r="35" spans="1:6" ht="19.5" customHeight="1">
      <c r="A35" s="236"/>
      <c r="B35" s="231"/>
      <c r="C35" s="231"/>
      <c r="D35" s="49"/>
      <c r="E35" s="49"/>
      <c r="F35" s="48"/>
    </row>
    <row r="36" spans="1:6" ht="13.5">
      <c r="A36" s="51"/>
      <c r="B36" s="51"/>
      <c r="C36" s="51"/>
      <c r="D36" s="51"/>
      <c r="E36" s="51"/>
      <c r="F36" s="51"/>
    </row>
    <row r="37" spans="1:6" ht="18.75" customHeight="1">
      <c r="A37" s="232" t="s">
        <v>87</v>
      </c>
      <c r="B37" s="232"/>
      <c r="C37" s="232"/>
      <c r="D37" s="232"/>
      <c r="E37" s="232"/>
      <c r="F37" s="232"/>
    </row>
    <row r="38" spans="1:6" ht="37.5" customHeight="1">
      <c r="A38" s="233" t="s">
        <v>132</v>
      </c>
      <c r="B38" s="232"/>
      <c r="C38" s="232"/>
      <c r="D38" s="232"/>
      <c r="E38" s="232"/>
      <c r="F38" s="232"/>
    </row>
    <row r="39" spans="1:6" ht="37.5" customHeight="1">
      <c r="A39" s="233" t="s">
        <v>139</v>
      </c>
      <c r="B39" s="232"/>
      <c r="C39" s="232"/>
      <c r="D39" s="232"/>
      <c r="E39" s="232"/>
      <c r="F39" s="232"/>
    </row>
  </sheetData>
  <sheetProtection selectLockedCells="1" selectUnlockedCells="1"/>
  <mergeCells count="40">
    <mergeCell ref="A37:F37"/>
    <mergeCell ref="A38:F38"/>
    <mergeCell ref="A39:F39"/>
    <mergeCell ref="A28:A31"/>
    <mergeCell ref="B28:D28"/>
    <mergeCell ref="B29:D29"/>
    <mergeCell ref="B30:D30"/>
    <mergeCell ref="B31:D31"/>
    <mergeCell ref="A32:A35"/>
    <mergeCell ref="B32:C33"/>
    <mergeCell ref="B34:C35"/>
    <mergeCell ref="B22:D22"/>
    <mergeCell ref="B23:D23"/>
    <mergeCell ref="B24:D24"/>
    <mergeCell ref="B25:D25"/>
    <mergeCell ref="B26:D26"/>
    <mergeCell ref="B27:D27"/>
    <mergeCell ref="B17:B18"/>
    <mergeCell ref="C17:D17"/>
    <mergeCell ref="C18:D18"/>
    <mergeCell ref="B19:B21"/>
    <mergeCell ref="C19:D19"/>
    <mergeCell ref="C20:D20"/>
    <mergeCell ref="C21:D21"/>
    <mergeCell ref="B12:D12"/>
    <mergeCell ref="B13:D13"/>
    <mergeCell ref="B14:D14"/>
    <mergeCell ref="B15:B16"/>
    <mergeCell ref="C15:D15"/>
    <mergeCell ref="C16:D16"/>
    <mergeCell ref="A3:D4"/>
    <mergeCell ref="E3:F3"/>
    <mergeCell ref="A5:A27"/>
    <mergeCell ref="B5:D5"/>
    <mergeCell ref="B6:D6"/>
    <mergeCell ref="B7:D7"/>
    <mergeCell ref="B8:D8"/>
    <mergeCell ref="B9:D9"/>
    <mergeCell ref="B10:D10"/>
    <mergeCell ref="B11:D11"/>
  </mergeCells>
  <printOptions/>
  <pageMargins left="0.7" right="0.7" top="0.75" bottom="0.75" header="0.5118055555555555" footer="0.5118055555555555"/>
  <pageSetup firstPageNumber="0"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7"/>
  <sheetViews>
    <sheetView zoomScale="75" zoomScaleNormal="75" zoomScalePageLayoutView="0" workbookViewId="0" topLeftCell="A1">
      <selection activeCell="H9" sqref="H9"/>
    </sheetView>
  </sheetViews>
  <sheetFormatPr defaultColWidth="9.00390625" defaultRowHeight="13.5"/>
  <cols>
    <col min="1" max="1" width="3.875" style="1" customWidth="1"/>
    <col min="2" max="2" width="24.00390625" style="1" customWidth="1"/>
    <col min="3" max="3" width="28.375" style="1" customWidth="1"/>
    <col min="4" max="4" width="15.125" style="1" customWidth="1"/>
    <col min="5" max="5" width="17.625" style="1" customWidth="1"/>
    <col min="6" max="16384" width="9.00390625" style="1" customWidth="1"/>
  </cols>
  <sheetData>
    <row r="1" spans="1:5" ht="14.25" customHeight="1">
      <c r="A1" s="232" t="s">
        <v>88</v>
      </c>
      <c r="B1" s="232"/>
      <c r="C1" s="232"/>
      <c r="D1" s="232"/>
      <c r="E1" s="232"/>
    </row>
    <row r="2" ht="14.25">
      <c r="A2" s="46"/>
    </row>
    <row r="3" spans="1:5" ht="12.75" customHeight="1">
      <c r="A3" s="229" t="s">
        <v>3</v>
      </c>
      <c r="B3" s="229"/>
      <c r="C3" s="229"/>
      <c r="D3" s="229" t="s">
        <v>89</v>
      </c>
      <c r="E3" s="229"/>
    </row>
    <row r="4" spans="1:5" ht="14.25">
      <c r="A4" s="229"/>
      <c r="B4" s="229"/>
      <c r="C4" s="229"/>
      <c r="D4" s="47" t="s">
        <v>75</v>
      </c>
      <c r="E4" s="47" t="s">
        <v>13</v>
      </c>
    </row>
    <row r="5" spans="1:5" ht="22.5" customHeight="1">
      <c r="A5" s="230" t="s">
        <v>76</v>
      </c>
      <c r="B5" s="231" t="s">
        <v>77</v>
      </c>
      <c r="C5" s="231"/>
      <c r="D5" s="91">
        <v>0.0187</v>
      </c>
      <c r="E5" s="48" t="s">
        <v>90</v>
      </c>
    </row>
    <row r="6" spans="1:5" ht="22.5" customHeight="1">
      <c r="A6" s="230"/>
      <c r="B6" s="231" t="s">
        <v>135</v>
      </c>
      <c r="C6" s="231"/>
      <c r="D6" s="91">
        <v>0.0184</v>
      </c>
      <c r="E6" s="48" t="s">
        <v>90</v>
      </c>
    </row>
    <row r="7" spans="1:5" ht="22.5" customHeight="1">
      <c r="A7" s="230"/>
      <c r="B7" s="231" t="s">
        <v>137</v>
      </c>
      <c r="C7" s="231"/>
      <c r="D7" s="91">
        <v>0.0183</v>
      </c>
      <c r="E7" s="48" t="s">
        <v>90</v>
      </c>
    </row>
    <row r="8" spans="1:5" ht="22.5" customHeight="1">
      <c r="A8" s="230"/>
      <c r="B8" s="231" t="s">
        <v>20</v>
      </c>
      <c r="C8" s="231"/>
      <c r="D8" s="91">
        <v>0.0182</v>
      </c>
      <c r="E8" s="48" t="s">
        <v>90</v>
      </c>
    </row>
    <row r="9" spans="1:5" ht="22.5" customHeight="1">
      <c r="A9" s="230"/>
      <c r="B9" s="231" t="s">
        <v>21</v>
      </c>
      <c r="C9" s="231"/>
      <c r="D9" s="91">
        <v>0.0185</v>
      </c>
      <c r="E9" s="48" t="s">
        <v>90</v>
      </c>
    </row>
    <row r="10" spans="1:5" ht="22.5" customHeight="1">
      <c r="A10" s="230"/>
      <c r="B10" s="231" t="s">
        <v>22</v>
      </c>
      <c r="C10" s="231"/>
      <c r="D10" s="91">
        <v>0.0187</v>
      </c>
      <c r="E10" s="48" t="s">
        <v>90</v>
      </c>
    </row>
    <row r="11" spans="1:5" ht="22.5" customHeight="1">
      <c r="A11" s="230"/>
      <c r="B11" s="231" t="s">
        <v>136</v>
      </c>
      <c r="C11" s="231"/>
      <c r="D11" s="91">
        <v>0.0189</v>
      </c>
      <c r="E11" s="48" t="s">
        <v>90</v>
      </c>
    </row>
    <row r="12" spans="1:5" ht="22.5" customHeight="1">
      <c r="A12" s="230"/>
      <c r="B12" s="231" t="s">
        <v>129</v>
      </c>
      <c r="C12" s="231"/>
      <c r="D12" s="91">
        <v>0.0195</v>
      </c>
      <c r="E12" s="48" t="s">
        <v>90</v>
      </c>
    </row>
    <row r="13" spans="1:5" ht="22.5" customHeight="1">
      <c r="A13" s="230"/>
      <c r="B13" s="231" t="s">
        <v>25</v>
      </c>
      <c r="C13" s="231"/>
      <c r="D13" s="91">
        <v>0.0208</v>
      </c>
      <c r="E13" s="48" t="s">
        <v>90</v>
      </c>
    </row>
    <row r="14" spans="1:5" ht="22.5" customHeight="1">
      <c r="A14" s="230"/>
      <c r="B14" s="231" t="s">
        <v>27</v>
      </c>
      <c r="C14" s="231"/>
      <c r="D14" s="91">
        <v>0.0254</v>
      </c>
      <c r="E14" s="48" t="s">
        <v>90</v>
      </c>
    </row>
    <row r="15" spans="1:5" ht="22.5" customHeight="1">
      <c r="A15" s="230"/>
      <c r="B15" s="231" t="s">
        <v>28</v>
      </c>
      <c r="C15" s="49" t="s">
        <v>130</v>
      </c>
      <c r="D15" s="91">
        <v>0.0161</v>
      </c>
      <c r="E15" s="48" t="s">
        <v>90</v>
      </c>
    </row>
    <row r="16" spans="1:5" ht="22.5" customHeight="1">
      <c r="A16" s="230"/>
      <c r="B16" s="231"/>
      <c r="C16" s="49" t="s">
        <v>30</v>
      </c>
      <c r="D16" s="91">
        <v>0.0142</v>
      </c>
      <c r="E16" s="48" t="s">
        <v>90</v>
      </c>
    </row>
    <row r="17" spans="1:5" ht="22.5" customHeight="1">
      <c r="A17" s="230"/>
      <c r="B17" s="231" t="s">
        <v>32</v>
      </c>
      <c r="C17" s="49" t="s">
        <v>131</v>
      </c>
      <c r="D17" s="91">
        <v>0.0135</v>
      </c>
      <c r="E17" s="48" t="s">
        <v>90</v>
      </c>
    </row>
    <row r="18" spans="1:5" ht="22.5" customHeight="1">
      <c r="A18" s="230"/>
      <c r="B18" s="231"/>
      <c r="C18" s="49" t="s">
        <v>81</v>
      </c>
      <c r="D18" s="91">
        <v>0.0139</v>
      </c>
      <c r="E18" s="48" t="s">
        <v>90</v>
      </c>
    </row>
    <row r="19" spans="1:5" ht="22.5" customHeight="1">
      <c r="A19" s="230"/>
      <c r="B19" s="231" t="s">
        <v>35</v>
      </c>
      <c r="C19" s="49" t="s">
        <v>36</v>
      </c>
      <c r="D19" s="91">
        <v>0.0245</v>
      </c>
      <c r="E19" s="48" t="s">
        <v>90</v>
      </c>
    </row>
    <row r="20" spans="1:5" ht="22.5" customHeight="1">
      <c r="A20" s="230"/>
      <c r="B20" s="231"/>
      <c r="C20" s="49" t="s">
        <v>37</v>
      </c>
      <c r="D20" s="91">
        <v>0.0247</v>
      </c>
      <c r="E20" s="48" t="s">
        <v>90</v>
      </c>
    </row>
    <row r="21" spans="1:5" ht="22.5" customHeight="1">
      <c r="A21" s="230"/>
      <c r="B21" s="231"/>
      <c r="C21" s="49" t="s">
        <v>38</v>
      </c>
      <c r="D21" s="91">
        <v>0.0255</v>
      </c>
      <c r="E21" s="48" t="s">
        <v>90</v>
      </c>
    </row>
    <row r="22" spans="1:5" ht="22.5" customHeight="1">
      <c r="A22" s="230"/>
      <c r="B22" s="231" t="s">
        <v>39</v>
      </c>
      <c r="C22" s="231"/>
      <c r="D22" s="91">
        <v>0.0294</v>
      </c>
      <c r="E22" s="48" t="s">
        <v>90</v>
      </c>
    </row>
    <row r="23" spans="1:5" ht="22.5" customHeight="1">
      <c r="A23" s="230"/>
      <c r="B23" s="231" t="s">
        <v>40</v>
      </c>
      <c r="C23" s="231"/>
      <c r="D23" s="91">
        <v>0.0209</v>
      </c>
      <c r="E23" s="48" t="s">
        <v>90</v>
      </c>
    </row>
    <row r="24" spans="1:5" ht="22.5" customHeight="1">
      <c r="A24" s="230"/>
      <c r="B24" s="231" t="s">
        <v>41</v>
      </c>
      <c r="C24" s="231"/>
      <c r="D24" s="91">
        <v>0.011</v>
      </c>
      <c r="E24" s="48" t="s">
        <v>90</v>
      </c>
    </row>
    <row r="25" spans="1:5" ht="22.5" customHeight="1">
      <c r="A25" s="230"/>
      <c r="B25" s="231" t="s">
        <v>42</v>
      </c>
      <c r="C25" s="231"/>
      <c r="D25" s="91">
        <v>0.0263</v>
      </c>
      <c r="E25" s="48" t="s">
        <v>90</v>
      </c>
    </row>
    <row r="26" spans="1:5" ht="22.5" customHeight="1">
      <c r="A26" s="230"/>
      <c r="B26" s="231" t="s">
        <v>43</v>
      </c>
      <c r="C26" s="231"/>
      <c r="D26" s="91">
        <v>0.0384</v>
      </c>
      <c r="E26" s="48" t="s">
        <v>90</v>
      </c>
    </row>
    <row r="27" spans="1:5" ht="22.5" customHeight="1">
      <c r="A27" s="230"/>
      <c r="B27" s="231" t="s">
        <v>44</v>
      </c>
      <c r="C27" s="231"/>
      <c r="D27" s="91">
        <v>0.0136</v>
      </c>
      <c r="E27" s="48" t="s">
        <v>90</v>
      </c>
    </row>
    <row r="28" spans="1:5" ht="22.5" customHeight="1">
      <c r="A28" s="230" t="s">
        <v>46</v>
      </c>
      <c r="B28" s="231" t="s">
        <v>47</v>
      </c>
      <c r="C28" s="231"/>
      <c r="D28" s="92">
        <v>0.06</v>
      </c>
      <c r="E28" s="48" t="s">
        <v>91</v>
      </c>
    </row>
    <row r="29" spans="1:5" ht="22.5" customHeight="1">
      <c r="A29" s="230"/>
      <c r="B29" s="231" t="s">
        <v>49</v>
      </c>
      <c r="C29" s="231"/>
      <c r="D29" s="92">
        <v>0.057</v>
      </c>
      <c r="E29" s="48" t="s">
        <v>91</v>
      </c>
    </row>
    <row r="30" spans="1:5" ht="22.5" customHeight="1">
      <c r="A30" s="230"/>
      <c r="B30" s="231" t="s">
        <v>50</v>
      </c>
      <c r="C30" s="231"/>
      <c r="D30" s="92">
        <v>0.057</v>
      </c>
      <c r="E30" s="48" t="s">
        <v>91</v>
      </c>
    </row>
    <row r="31" spans="1:5" ht="22.5" customHeight="1">
      <c r="A31" s="230"/>
      <c r="B31" s="231" t="s">
        <v>51</v>
      </c>
      <c r="C31" s="231"/>
      <c r="D31" s="92">
        <v>0.057</v>
      </c>
      <c r="E31" s="48" t="s">
        <v>91</v>
      </c>
    </row>
    <row r="32" spans="1:5" ht="22.5" customHeight="1">
      <c r="A32" s="231" t="s">
        <v>92</v>
      </c>
      <c r="B32" s="231"/>
      <c r="C32" s="231"/>
      <c r="D32" s="48" t="s">
        <v>93</v>
      </c>
      <c r="E32" s="48" t="s">
        <v>94</v>
      </c>
    </row>
    <row r="33" ht="9.75" customHeight="1">
      <c r="A33" s="46"/>
    </row>
    <row r="34" spans="1:5" ht="21.75" customHeight="1">
      <c r="A34" s="232" t="s">
        <v>95</v>
      </c>
      <c r="B34" s="232"/>
      <c r="C34" s="232"/>
      <c r="D34" s="232"/>
      <c r="E34" s="232"/>
    </row>
    <row r="35" spans="1:5" ht="31.5" customHeight="1">
      <c r="A35" s="237" t="s">
        <v>96</v>
      </c>
      <c r="B35" s="237"/>
      <c r="C35" s="237"/>
      <c r="D35" s="237"/>
      <c r="E35" s="237"/>
    </row>
    <row r="36" spans="1:5" ht="31.5" customHeight="1">
      <c r="A36" s="237" t="s">
        <v>97</v>
      </c>
      <c r="B36" s="237"/>
      <c r="C36" s="237"/>
      <c r="D36" s="237"/>
      <c r="E36" s="237"/>
    </row>
    <row r="37" spans="1:5" ht="21.75" customHeight="1">
      <c r="A37" s="237" t="s">
        <v>98</v>
      </c>
      <c r="B37" s="237"/>
      <c r="C37" s="237"/>
      <c r="D37" s="237"/>
      <c r="E37" s="237"/>
    </row>
  </sheetData>
  <sheetProtection sheet="1" selectLockedCells="1" selectUnlockedCells="1"/>
  <mergeCells count="33">
    <mergeCell ref="A32:C32"/>
    <mergeCell ref="A34:E34"/>
    <mergeCell ref="A35:E35"/>
    <mergeCell ref="A36:E36"/>
    <mergeCell ref="A37:E37"/>
    <mergeCell ref="B27:C27"/>
    <mergeCell ref="A28:A31"/>
    <mergeCell ref="B28:C28"/>
    <mergeCell ref="B29:C29"/>
    <mergeCell ref="B30:C30"/>
    <mergeCell ref="B31:C31"/>
    <mergeCell ref="B19:B21"/>
    <mergeCell ref="B22:C22"/>
    <mergeCell ref="B23:C23"/>
    <mergeCell ref="B24:C24"/>
    <mergeCell ref="B25:C25"/>
    <mergeCell ref="B26:C26"/>
    <mergeCell ref="B11:C11"/>
    <mergeCell ref="B12:C12"/>
    <mergeCell ref="B13:C13"/>
    <mergeCell ref="B14:C14"/>
    <mergeCell ref="B15:B16"/>
    <mergeCell ref="B17:B18"/>
    <mergeCell ref="A1:E1"/>
    <mergeCell ref="A3:C4"/>
    <mergeCell ref="D3:E3"/>
    <mergeCell ref="A5:A27"/>
    <mergeCell ref="B5:C5"/>
    <mergeCell ref="B6:C6"/>
    <mergeCell ref="B7:C7"/>
    <mergeCell ref="B8:C8"/>
    <mergeCell ref="B9:C9"/>
    <mergeCell ref="B10:C10"/>
  </mergeCells>
  <printOptions/>
  <pageMargins left="0.7" right="0.7" top="0.75" bottom="0.75" header="0.5118055555555555" footer="0.5118055555555555"/>
  <pageSetup firstPageNumber="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2019-04-05T07:52:40Z</cp:lastPrinted>
  <dcterms:modified xsi:type="dcterms:W3CDTF">2019-04-05T08:17:37Z</dcterms:modified>
  <cp:category/>
  <cp:version/>
  <cp:contentType/>
  <cp:contentStatus/>
</cp:coreProperties>
</file>