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CAF09EC7-922D-4DAB-8385-2349AB028A36}" xr6:coauthVersionLast="47" xr6:coauthVersionMax="47" xr10:uidLastSave="{00000000-0000-0000-0000-000000000000}"/>
  <bookViews>
    <workbookView xWindow="-120" yWindow="-120" windowWidth="29040" windowHeight="15840" xr2:uid="{00000000-000D-0000-FFFF-FFFF00000000}"/>
  </bookViews>
  <sheets>
    <sheet name="全体集計 (第３期)" sheetId="26" r:id="rId1"/>
    <sheet name="R元" sheetId="23" r:id="rId2"/>
    <sheet name="R2" sheetId="24" r:id="rId3"/>
    <sheet name="R3" sheetId="27" r:id="rId4"/>
    <sheet name="R4" sheetId="2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26" l="1"/>
  <c r="H31" i="26" s="1"/>
  <c r="F15" i="26"/>
  <c r="H15" i="26" s="1"/>
  <c r="F5" i="28"/>
  <c r="F6" i="28"/>
  <c r="F7" i="28"/>
  <c r="F8" i="28"/>
  <c r="F9" i="28"/>
  <c r="F10" i="28"/>
  <c r="F11" i="28"/>
  <c r="F12" i="28"/>
  <c r="F13" i="28"/>
  <c r="E30" i="28" l="1"/>
  <c r="D30" i="28"/>
  <c r="C30" i="28"/>
  <c r="F29" i="28"/>
  <c r="F28" i="28"/>
  <c r="F27" i="28"/>
  <c r="G26" i="28"/>
  <c r="F26" i="28"/>
  <c r="F25" i="28"/>
  <c r="F24" i="28"/>
  <c r="F23" i="28"/>
  <c r="G22" i="28"/>
  <c r="F22" i="28"/>
  <c r="F21" i="28"/>
  <c r="G14" i="28"/>
  <c r="E14" i="28"/>
  <c r="D14" i="28"/>
  <c r="C14" i="28"/>
  <c r="G29" i="28"/>
  <c r="H12" i="28"/>
  <c r="G28" i="28"/>
  <c r="G27" i="28"/>
  <c r="H27" i="28" s="1"/>
  <c r="H10" i="28"/>
  <c r="G25" i="28"/>
  <c r="H8" i="28"/>
  <c r="G24" i="28"/>
  <c r="H24" i="28" s="1"/>
  <c r="G23" i="28"/>
  <c r="H6" i="28"/>
  <c r="G21" i="28"/>
  <c r="E30" i="27"/>
  <c r="D30" i="27"/>
  <c r="C30" i="27"/>
  <c r="F29" i="27"/>
  <c r="F28" i="27"/>
  <c r="F27" i="27"/>
  <c r="F26" i="27"/>
  <c r="F25" i="27"/>
  <c r="F24" i="27"/>
  <c r="F23" i="27"/>
  <c r="F22" i="27"/>
  <c r="F21" i="27"/>
  <c r="G14" i="27"/>
  <c r="E14" i="27"/>
  <c r="D14" i="27"/>
  <c r="C14" i="27"/>
  <c r="F13" i="27"/>
  <c r="G29" i="27" s="1"/>
  <c r="F12" i="27"/>
  <c r="G28" i="27" s="1"/>
  <c r="F11" i="27"/>
  <c r="H11" i="27" s="1"/>
  <c r="F10" i="27"/>
  <c r="H10" i="27" s="1"/>
  <c r="F9" i="27"/>
  <c r="G25" i="27" s="1"/>
  <c r="F8" i="27"/>
  <c r="G24" i="27" s="1"/>
  <c r="F7" i="27"/>
  <c r="H7" i="27" s="1"/>
  <c r="F6" i="27"/>
  <c r="G22" i="27" s="1"/>
  <c r="F5" i="27"/>
  <c r="G21" i="27" s="1"/>
  <c r="F30" i="26"/>
  <c r="H30" i="26" s="1"/>
  <c r="F14" i="26"/>
  <c r="H14" i="26" s="1"/>
  <c r="F29" i="26"/>
  <c r="H29" i="26" s="1"/>
  <c r="F28" i="26"/>
  <c r="H28" i="26" s="1"/>
  <c r="F13" i="26"/>
  <c r="H13" i="26" s="1"/>
  <c r="F12" i="26"/>
  <c r="H12" i="26" s="1"/>
  <c r="H23" i="28" l="1"/>
  <c r="F30" i="28"/>
  <c r="H30" i="28" s="1"/>
  <c r="H26" i="28"/>
  <c r="H29" i="28"/>
  <c r="H22" i="28"/>
  <c r="H25" i="28"/>
  <c r="H28" i="28"/>
  <c r="G30" i="28"/>
  <c r="H5" i="28"/>
  <c r="H7" i="28"/>
  <c r="H9" i="28"/>
  <c r="H11" i="28"/>
  <c r="H13" i="28"/>
  <c r="F14" i="28"/>
  <c r="H14" i="28" s="1"/>
  <c r="H21" i="28"/>
  <c r="H24" i="27"/>
  <c r="H28" i="27"/>
  <c r="F30" i="27"/>
  <c r="H12" i="27"/>
  <c r="H8" i="27"/>
  <c r="G23" i="27"/>
  <c r="H23" i="27" s="1"/>
  <c r="G26" i="27"/>
  <c r="H26" i="27" s="1"/>
  <c r="H6" i="27"/>
  <c r="H22" i="27"/>
  <c r="G27" i="27"/>
  <c r="H27" i="27" s="1"/>
  <c r="H29" i="27"/>
  <c r="H25" i="27"/>
  <c r="H5" i="27"/>
  <c r="H9" i="27"/>
  <c r="H13" i="27"/>
  <c r="F14" i="27"/>
  <c r="H14" i="27" s="1"/>
  <c r="H21" i="27"/>
  <c r="G29" i="24"/>
  <c r="G28" i="24"/>
  <c r="G27" i="24"/>
  <c r="G26" i="24"/>
  <c r="G25" i="24"/>
  <c r="G24" i="24"/>
  <c r="G23" i="24"/>
  <c r="G22" i="24"/>
  <c r="G21" i="24"/>
  <c r="G29" i="23"/>
  <c r="G28" i="23"/>
  <c r="G27" i="23"/>
  <c r="G26" i="23"/>
  <c r="G25" i="23"/>
  <c r="G24" i="23"/>
  <c r="G23" i="23"/>
  <c r="G22" i="23"/>
  <c r="G21" i="23"/>
  <c r="G30" i="27" l="1"/>
  <c r="H30" i="27" s="1"/>
  <c r="F5" i="24"/>
  <c r="F6" i="24"/>
  <c r="F7" i="24"/>
  <c r="F8" i="24"/>
  <c r="F9" i="24"/>
  <c r="F10" i="24"/>
  <c r="F11" i="24"/>
  <c r="F12" i="24"/>
  <c r="F13" i="24"/>
  <c r="F26" i="26" l="1"/>
  <c r="F24" i="26"/>
  <c r="F23" i="26"/>
  <c r="G22" i="26"/>
  <c r="H22" i="26" s="1"/>
  <c r="F22" i="26"/>
  <c r="F21" i="26"/>
  <c r="F10" i="26"/>
  <c r="G26" i="26" s="1"/>
  <c r="F8" i="26"/>
  <c r="H8" i="26" s="1"/>
  <c r="F7" i="26"/>
  <c r="G23" i="26" s="1"/>
  <c r="F6" i="26"/>
  <c r="H6" i="26" s="1"/>
  <c r="F5" i="26"/>
  <c r="G21" i="26" s="1"/>
  <c r="H23" i="26" l="1"/>
  <c r="H21" i="26"/>
  <c r="H26" i="26"/>
  <c r="H5" i="26"/>
  <c r="H7" i="26"/>
  <c r="G24" i="26"/>
  <c r="H24" i="26" s="1"/>
  <c r="H10" i="26"/>
  <c r="G30" i="23" l="1"/>
  <c r="F29" i="23"/>
  <c r="H29" i="23" s="1"/>
  <c r="F28" i="23"/>
  <c r="H28" i="23" s="1"/>
  <c r="F27" i="23"/>
  <c r="H27" i="23" s="1"/>
  <c r="F26" i="23"/>
  <c r="H26" i="23" s="1"/>
  <c r="F25" i="23"/>
  <c r="H25" i="23" s="1"/>
  <c r="F24" i="23"/>
  <c r="H24" i="23" s="1"/>
  <c r="F23" i="23"/>
  <c r="H23" i="23" s="1"/>
  <c r="F22" i="23"/>
  <c r="H22" i="23" s="1"/>
  <c r="F21" i="23"/>
  <c r="H21" i="23" s="1"/>
  <c r="E30" i="23"/>
  <c r="D30" i="23"/>
  <c r="C30" i="23"/>
  <c r="H11" i="23"/>
  <c r="G14" i="23"/>
  <c r="F13" i="23"/>
  <c r="H13" i="23" s="1"/>
  <c r="F12" i="23"/>
  <c r="H12" i="23" s="1"/>
  <c r="F10" i="23"/>
  <c r="H10" i="23" s="1"/>
  <c r="F9" i="23"/>
  <c r="H9" i="23" s="1"/>
  <c r="F8" i="23"/>
  <c r="H8" i="23" s="1"/>
  <c r="F7" i="23"/>
  <c r="H7" i="23" s="1"/>
  <c r="F6" i="23"/>
  <c r="H6" i="23" s="1"/>
  <c r="F5" i="23"/>
  <c r="H5" i="23" s="1"/>
  <c r="E14" i="23"/>
  <c r="D14" i="23"/>
  <c r="C14" i="23"/>
  <c r="F29" i="24"/>
  <c r="H29" i="24" s="1"/>
  <c r="F28" i="24"/>
  <c r="H28" i="24" s="1"/>
  <c r="F27" i="24"/>
  <c r="H27" i="24" s="1"/>
  <c r="F26" i="24"/>
  <c r="H26" i="24" s="1"/>
  <c r="F25" i="24"/>
  <c r="H25" i="24" s="1"/>
  <c r="F24" i="24"/>
  <c r="H24" i="24" s="1"/>
  <c r="F23" i="24"/>
  <c r="H23" i="24" s="1"/>
  <c r="F22" i="24"/>
  <c r="F21" i="24"/>
  <c r="H21" i="24" s="1"/>
  <c r="E30" i="24"/>
  <c r="D30" i="24"/>
  <c r="C30" i="24"/>
  <c r="G30" i="24"/>
  <c r="H13" i="24"/>
  <c r="H12" i="24"/>
  <c r="H11" i="24"/>
  <c r="H10" i="24"/>
  <c r="H9" i="24"/>
  <c r="H8" i="24"/>
  <c r="H7" i="24"/>
  <c r="H6" i="24"/>
  <c r="H5" i="24"/>
  <c r="E14" i="24"/>
  <c r="D14" i="24"/>
  <c r="C14" i="24"/>
  <c r="G14" i="24"/>
  <c r="F30" i="24" l="1"/>
  <c r="H30" i="24" s="1"/>
  <c r="F14" i="24"/>
  <c r="H14" i="24" s="1"/>
  <c r="F14" i="23"/>
  <c r="H14" i="23" s="1"/>
  <c r="F30" i="23"/>
  <c r="H30" i="23" s="1"/>
  <c r="H22" i="24"/>
  <c r="C9" i="26" l="1"/>
  <c r="C25" i="26" l="1"/>
  <c r="D25" i="26"/>
  <c r="E25" i="26"/>
  <c r="G9" i="26"/>
  <c r="D9" i="26"/>
  <c r="E9" i="26"/>
  <c r="F25" i="26" l="1"/>
  <c r="F9" i="26"/>
  <c r="H9" i="26" l="1"/>
  <c r="G25" i="26"/>
  <c r="H25" i="26" s="1"/>
</calcChain>
</file>

<file path=xl/sharedStrings.xml><?xml version="1.0" encoding="utf-8"?>
<sst xmlns="http://schemas.openxmlformats.org/spreadsheetml/2006/main" count="197" uniqueCount="43">
  <si>
    <t>五城目町</t>
    <rPh sb="0" eb="4">
      <t>ゴジョウメマチ</t>
    </rPh>
    <phoneticPr fontId="2"/>
  </si>
  <si>
    <t>八郎潟町</t>
    <rPh sb="0" eb="3">
      <t>ハチロウガタ</t>
    </rPh>
    <rPh sb="3" eb="4">
      <t>マチ</t>
    </rPh>
    <phoneticPr fontId="2"/>
  </si>
  <si>
    <t>計</t>
    <rPh sb="0" eb="1">
      <t>ケイ</t>
    </rPh>
    <phoneticPr fontId="2"/>
  </si>
  <si>
    <t>⑥
普及率
(④／⑤)
（％）</t>
    <rPh sb="2" eb="5">
      <t>フキュウリツ</t>
    </rPh>
    <phoneticPr fontId="2"/>
  </si>
  <si>
    <t>⑤
流域内
人　口
（人）</t>
    <rPh sb="2" eb="5">
      <t>リュウイキナイ</t>
    </rPh>
    <rPh sb="6" eb="7">
      <t>ジン</t>
    </rPh>
    <rPh sb="8" eb="9">
      <t>クチ</t>
    </rPh>
    <rPh sb="11" eb="12">
      <t>ジン</t>
    </rPh>
    <phoneticPr fontId="2"/>
  </si>
  <si>
    <t>⑤
流 域 内
普及人口
（人）</t>
    <rPh sb="2" eb="3">
      <t>リュウ</t>
    </rPh>
    <rPh sb="4" eb="5">
      <t>イキ</t>
    </rPh>
    <rPh sb="6" eb="7">
      <t>ウチ</t>
    </rPh>
    <rPh sb="8" eb="10">
      <t>フキュウ</t>
    </rPh>
    <rPh sb="10" eb="12">
      <t>ジンコウ</t>
    </rPh>
    <rPh sb="14" eb="15">
      <t>ジン</t>
    </rPh>
    <phoneticPr fontId="2"/>
  </si>
  <si>
    <t>③
合併処理
浄 化 槽</t>
    <rPh sb="2" eb="4">
      <t>ガッペイ</t>
    </rPh>
    <rPh sb="4" eb="6">
      <t>ショリ</t>
    </rPh>
    <rPh sb="7" eb="8">
      <t>キヨシ</t>
    </rPh>
    <rPh sb="9" eb="10">
      <t>カ</t>
    </rPh>
    <rPh sb="11" eb="12">
      <t>ソウ</t>
    </rPh>
    <phoneticPr fontId="2"/>
  </si>
  <si>
    <t>能 代 市</t>
    <rPh sb="0" eb="1">
      <t>ノウ</t>
    </rPh>
    <rPh sb="2" eb="3">
      <t>ダイ</t>
    </rPh>
    <rPh sb="4" eb="5">
      <t>シ</t>
    </rPh>
    <phoneticPr fontId="2"/>
  </si>
  <si>
    <t>三 種 町</t>
    <rPh sb="0" eb="1">
      <t>サン</t>
    </rPh>
    <rPh sb="2" eb="3">
      <t>シュ</t>
    </rPh>
    <rPh sb="4" eb="5">
      <t>マチ</t>
    </rPh>
    <phoneticPr fontId="2"/>
  </si>
  <si>
    <t>秋 田 市</t>
    <rPh sb="0" eb="1">
      <t>アキ</t>
    </rPh>
    <rPh sb="2" eb="3">
      <t>タ</t>
    </rPh>
    <rPh sb="4" eb="5">
      <t>シ</t>
    </rPh>
    <phoneticPr fontId="2"/>
  </si>
  <si>
    <t>男 鹿 市</t>
    <rPh sb="0" eb="1">
      <t>オトコ</t>
    </rPh>
    <rPh sb="2" eb="3">
      <t>シカ</t>
    </rPh>
    <rPh sb="4" eb="5">
      <t>シ</t>
    </rPh>
    <phoneticPr fontId="2"/>
  </si>
  <si>
    <t>潟 上 市</t>
    <rPh sb="0" eb="1">
      <t>カタ</t>
    </rPh>
    <rPh sb="2" eb="3">
      <t>ウエ</t>
    </rPh>
    <rPh sb="4" eb="5">
      <t>シ</t>
    </rPh>
    <phoneticPr fontId="2"/>
  </si>
  <si>
    <t>井 川 町</t>
    <rPh sb="0" eb="1">
      <t>イ</t>
    </rPh>
    <rPh sb="2" eb="3">
      <t>カワ</t>
    </rPh>
    <rPh sb="4" eb="5">
      <t>マチ</t>
    </rPh>
    <phoneticPr fontId="2"/>
  </si>
  <si>
    <t>大 潟 村</t>
    <rPh sb="0" eb="1">
      <t>ダイ</t>
    </rPh>
    <rPh sb="2" eb="3">
      <t>カタ</t>
    </rPh>
    <rPh sb="4" eb="5">
      <t>ムラ</t>
    </rPh>
    <phoneticPr fontId="2"/>
  </si>
  <si>
    <t>①
公　 共
下水道</t>
    <rPh sb="2" eb="3">
      <t>コウ</t>
    </rPh>
    <rPh sb="5" eb="6">
      <t>トモ</t>
    </rPh>
    <rPh sb="7" eb="10">
      <t>ゲスイドウ</t>
    </rPh>
    <phoneticPr fontId="2"/>
  </si>
  <si>
    <t>②
農業集落
排　　水</t>
    <rPh sb="2" eb="4">
      <t>ノウギョウ</t>
    </rPh>
    <rPh sb="4" eb="6">
      <t>シュウラク</t>
    </rPh>
    <rPh sb="7" eb="8">
      <t>ハイ</t>
    </rPh>
    <rPh sb="10" eb="11">
      <t>ミズ</t>
    </rPh>
    <phoneticPr fontId="2"/>
  </si>
  <si>
    <r>
      <t xml:space="preserve">④
計
</t>
    </r>
    <r>
      <rPr>
        <sz val="10"/>
        <color theme="1"/>
        <rFont val="ＭＳ Ｐゴシック"/>
        <family val="3"/>
        <charset val="128"/>
        <scheme val="minor"/>
      </rPr>
      <t>(①+②+③)</t>
    </r>
    <rPh sb="2" eb="3">
      <t>ケイ</t>
    </rPh>
    <phoneticPr fontId="2"/>
  </si>
  <si>
    <t>流　域　内　普　及　人　口　（人）</t>
    <rPh sb="0" eb="1">
      <t>リュウ</t>
    </rPh>
    <rPh sb="2" eb="3">
      <t>イキ</t>
    </rPh>
    <rPh sb="4" eb="5">
      <t>ウチ</t>
    </rPh>
    <rPh sb="6" eb="7">
      <t>ススム</t>
    </rPh>
    <rPh sb="8" eb="9">
      <t>オヨブ</t>
    </rPh>
    <rPh sb="10" eb="11">
      <t>ヒト</t>
    </rPh>
    <rPh sb="12" eb="13">
      <t>クチ</t>
    </rPh>
    <rPh sb="15" eb="16">
      <t>ジン</t>
    </rPh>
    <phoneticPr fontId="2"/>
  </si>
  <si>
    <t>⑥
接続率
(④／⑤)
（％）</t>
    <rPh sb="2" eb="4">
      <t>セツゾク</t>
    </rPh>
    <rPh sb="4" eb="5">
      <t>リツ</t>
    </rPh>
    <phoneticPr fontId="2"/>
  </si>
  <si>
    <t>流 域 内 接 続 （水洗化） 人 口　（人）</t>
    <rPh sb="0" eb="1">
      <t>リュウ</t>
    </rPh>
    <rPh sb="2" eb="3">
      <t>イキ</t>
    </rPh>
    <rPh sb="4" eb="5">
      <t>ウチ</t>
    </rPh>
    <rPh sb="6" eb="7">
      <t>セツ</t>
    </rPh>
    <rPh sb="8" eb="9">
      <t>ゾク</t>
    </rPh>
    <rPh sb="11" eb="13">
      <t>スイセン</t>
    </rPh>
    <rPh sb="13" eb="14">
      <t>カ</t>
    </rPh>
    <rPh sb="16" eb="17">
      <t>ヒト</t>
    </rPh>
    <rPh sb="18" eb="19">
      <t>クチ</t>
    </rPh>
    <rPh sb="21" eb="22">
      <t>ジン</t>
    </rPh>
    <phoneticPr fontId="2"/>
  </si>
  <si>
    <t>平成24年度</t>
    <rPh sb="0" eb="2">
      <t>ヘイセイ</t>
    </rPh>
    <rPh sb="4" eb="6">
      <t>ネンド</t>
    </rPh>
    <phoneticPr fontId="2"/>
  </si>
  <si>
    <t>○生活排水処理施設普及状況</t>
    <rPh sb="1" eb="3">
      <t>セイカツ</t>
    </rPh>
    <rPh sb="3" eb="5">
      <t>ハイスイ</t>
    </rPh>
    <rPh sb="5" eb="7">
      <t>ショリ</t>
    </rPh>
    <rPh sb="7" eb="9">
      <t>シセツ</t>
    </rPh>
    <rPh sb="9" eb="11">
      <t>フキュウ</t>
    </rPh>
    <rPh sb="11" eb="13">
      <t>ジョウキョウ</t>
    </rPh>
    <phoneticPr fontId="2"/>
  </si>
  <si>
    <t>各年度の3月31日現在</t>
    <rPh sb="0" eb="3">
      <t>カクネンド</t>
    </rPh>
    <rPh sb="5" eb="6">
      <t>ガツ</t>
    </rPh>
    <rPh sb="8" eb="9">
      <t>ニチ</t>
    </rPh>
    <rPh sb="9" eb="11">
      <t>ゲンザイ</t>
    </rPh>
    <phoneticPr fontId="2"/>
  </si>
  <si>
    <t>○生活排水処理施設　接続（水洗化）状況</t>
    <rPh sb="1" eb="3">
      <t>セイカツ</t>
    </rPh>
    <rPh sb="3" eb="5">
      <t>ハイスイ</t>
    </rPh>
    <rPh sb="5" eb="7">
      <t>ショリ</t>
    </rPh>
    <rPh sb="7" eb="9">
      <t>シセツ</t>
    </rPh>
    <rPh sb="10" eb="12">
      <t>セツゾク</t>
    </rPh>
    <rPh sb="13" eb="16">
      <t>スイセンカ</t>
    </rPh>
    <rPh sb="17" eb="19">
      <t>ジョウキョウ</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</si>
  <si>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</si>
  <si>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</si>
  <si>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</si>
  <si>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</si>
  <si>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</si>
  <si>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</si>
  <si>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R2年3月31日現在</t>
    <rPh sb="2" eb="3">
      <t>ネン</t>
    </rPh>
    <rPh sb="4" eb="5">
      <t>ガツ</t>
    </rPh>
    <rPh sb="7" eb="8">
      <t>ニチ</t>
    </rPh>
    <rPh sb="8" eb="10">
      <t>ゲンザイ</t>
    </rPh>
    <phoneticPr fontId="2"/>
  </si>
  <si>
    <t>R3年3月31日現在</t>
    <rPh sb="2" eb="3">
      <t>ネン</t>
    </rPh>
    <rPh sb="4" eb="5">
      <t>ガツ</t>
    </rPh>
    <rPh sb="7" eb="8">
      <t>ニチ</t>
    </rPh>
    <rPh sb="8" eb="10">
      <t>ゲンザイ</t>
    </rPh>
    <phoneticPr fontId="2"/>
  </si>
  <si>
    <t>令和元年度</t>
    <rPh sb="0" eb="2">
      <t>レイワ</t>
    </rPh>
    <rPh sb="2" eb="3">
      <t>ガン</t>
    </rPh>
    <rPh sb="3" eb="5">
      <t>ネンド</t>
    </rPh>
    <phoneticPr fontId="2"/>
  </si>
  <si>
    <t>令和 2年度</t>
    <rPh sb="0" eb="2">
      <t>レイワ</t>
    </rPh>
    <rPh sb="4" eb="6">
      <t>ネンド</t>
    </rPh>
    <phoneticPr fontId="2"/>
  </si>
  <si>
    <t>令和 3年度</t>
    <rPh sb="0" eb="2">
      <t>レイワ</t>
    </rPh>
    <rPh sb="4" eb="6">
      <t>ネンド</t>
    </rPh>
    <phoneticPr fontId="2"/>
  </si>
  <si>
    <t>R4年3月31日現在</t>
    <rPh sb="2" eb="3">
      <t>ネン</t>
    </rPh>
    <rPh sb="4" eb="5">
      <t>ガツ</t>
    </rPh>
    <rPh sb="7" eb="8">
      <t>ニチ</t>
    </rPh>
    <rPh sb="8" eb="10">
      <t>ゲンザイ</t>
    </rPh>
    <phoneticPr fontId="2"/>
  </si>
  <si>
    <t>R5年3月31日現在</t>
    <rPh sb="2" eb="3">
      <t>ネン</t>
    </rPh>
    <rPh sb="4" eb="5">
      <t>ガツ</t>
    </rPh>
    <rPh sb="7" eb="8">
      <t>ニチ</t>
    </rPh>
    <rPh sb="8" eb="10">
      <t>ゲンザイ</t>
    </rPh>
    <phoneticPr fontId="2"/>
  </si>
  <si>
    <t>令和 4年度</t>
    <rPh sb="0" eb="2">
      <t>レイワ</t>
    </rPh>
    <rPh sb="4" eb="6">
      <t>ネンド</t>
    </rPh>
    <phoneticPr fontId="2"/>
  </si>
  <si>
    <t>令和元年度～令和４年度　八郎湖流域内 生活排水処理施設の普及接続状況（全体）</t>
    <rPh sb="0" eb="2">
      <t>レイワ</t>
    </rPh>
    <rPh sb="2" eb="3">
      <t>ガン</t>
    </rPh>
    <rPh sb="3" eb="5">
      <t>ネンド</t>
    </rPh>
    <rPh sb="6" eb="8">
      <t>レイワ</t>
    </rPh>
    <rPh sb="9" eb="11">
      <t>ネンド</t>
    </rPh>
    <rPh sb="12" eb="14">
      <t>ハチロウ</t>
    </rPh>
    <rPh sb="14" eb="15">
      <t>コ</t>
    </rPh>
    <rPh sb="15" eb="17">
      <t>リュウイキ</t>
    </rPh>
    <rPh sb="17" eb="18">
      <t>ナイ</t>
    </rPh>
    <rPh sb="19" eb="21">
      <t>セイカツ</t>
    </rPh>
    <rPh sb="21" eb="23">
      <t>ハイスイ</t>
    </rPh>
    <rPh sb="23" eb="25">
      <t>ショリ</t>
    </rPh>
    <rPh sb="25" eb="27">
      <t>シセツ</t>
    </rPh>
    <rPh sb="28" eb="30">
      <t>フキュウ</t>
    </rPh>
    <rPh sb="30" eb="32">
      <t>セツゾク</t>
    </rPh>
    <rPh sb="32" eb="34">
      <t>ジョウキョウ</t>
    </rPh>
    <rPh sb="35" eb="37">
      <t>ゼンタイ</t>
    </rPh>
    <phoneticPr fontId="2"/>
  </si>
  <si>
    <t>令和元年度の八郎湖流域内における生活排水処理施設の普及接続状況</t>
    <rPh sb="0" eb="2">
      <t>レイワ</t>
    </rPh>
    <rPh sb="2" eb="3">
      <t>ガン</t>
    </rPh>
    <rPh sb="3" eb="4">
      <t>ネン</t>
    </rPh>
    <rPh sb="4" eb="5">
      <t>ド</t>
    </rPh>
    <rPh sb="6" eb="8">
      <t>ハチロウ</t>
    </rPh>
    <rPh sb="8" eb="9">
      <t>ミズウミ</t>
    </rPh>
    <rPh sb="9" eb="11">
      <t>リュウイキ</t>
    </rPh>
    <rPh sb="11" eb="12">
      <t>ナイ</t>
    </rPh>
    <rPh sb="16" eb="18">
      <t>セイカツ</t>
    </rPh>
    <rPh sb="18" eb="20">
      <t>ハイスイ</t>
    </rPh>
    <rPh sb="20" eb="22">
      <t>ショリ</t>
    </rPh>
    <rPh sb="22" eb="24">
      <t>シセツ</t>
    </rPh>
    <rPh sb="25" eb="27">
      <t>フキュウ</t>
    </rPh>
    <rPh sb="27" eb="29">
      <t>セツゾク</t>
    </rPh>
    <rPh sb="29" eb="31">
      <t>ジョウキョウ</t>
    </rPh>
    <phoneticPr fontId="2"/>
  </si>
  <si>
    <t>令和2年度の八郎湖流域内における生活排水処理施設の普及接続状況</t>
    <rPh sb="0" eb="2">
      <t>レイワ</t>
    </rPh>
    <rPh sb="3" eb="4">
      <t>ネン</t>
    </rPh>
    <rPh sb="4" eb="5">
      <t>ド</t>
    </rPh>
    <rPh sb="6" eb="8">
      <t>ハチロウ</t>
    </rPh>
    <rPh sb="8" eb="9">
      <t>ミズウミ</t>
    </rPh>
    <rPh sb="9" eb="11">
      <t>リュウイキ</t>
    </rPh>
    <rPh sb="11" eb="12">
      <t>ナイ</t>
    </rPh>
    <rPh sb="16" eb="18">
      <t>セイカツ</t>
    </rPh>
    <rPh sb="18" eb="20">
      <t>ハイスイ</t>
    </rPh>
    <rPh sb="20" eb="22">
      <t>ショリ</t>
    </rPh>
    <rPh sb="22" eb="24">
      <t>シセツ</t>
    </rPh>
    <rPh sb="25" eb="27">
      <t>フキュウ</t>
    </rPh>
    <rPh sb="27" eb="29">
      <t>セツゾク</t>
    </rPh>
    <rPh sb="29" eb="31">
      <t>ジョウキョウ</t>
    </rPh>
    <phoneticPr fontId="2"/>
  </si>
  <si>
    <t>令和3年度の八郎湖流域内における生活排水処理施設の普及接続状況</t>
    <rPh sb="0" eb="2">
      <t>レイワ</t>
    </rPh>
    <rPh sb="3" eb="4">
      <t>ネン</t>
    </rPh>
    <rPh sb="4" eb="5">
      <t>ド</t>
    </rPh>
    <rPh sb="6" eb="8">
      <t>ハチロウ</t>
    </rPh>
    <rPh sb="8" eb="9">
      <t>ミズウミ</t>
    </rPh>
    <rPh sb="9" eb="11">
      <t>リュウイキ</t>
    </rPh>
    <rPh sb="11" eb="12">
      <t>ナイ</t>
    </rPh>
    <rPh sb="16" eb="18">
      <t>セイカツ</t>
    </rPh>
    <rPh sb="18" eb="20">
      <t>ハイスイ</t>
    </rPh>
    <rPh sb="20" eb="22">
      <t>ショリ</t>
    </rPh>
    <rPh sb="22" eb="24">
      <t>シセツ</t>
    </rPh>
    <rPh sb="25" eb="27">
      <t>フキュウ</t>
    </rPh>
    <rPh sb="27" eb="29">
      <t>セツゾク</t>
    </rPh>
    <rPh sb="29" eb="31">
      <t>ジョウキョウ</t>
    </rPh>
    <phoneticPr fontId="2"/>
  </si>
  <si>
    <t>令和4年度の八郎湖流域内における生活排水処理施設の普及接続状況</t>
    <rPh sb="0" eb="2">
      <t>レイワ</t>
    </rPh>
    <rPh sb="3" eb="4">
      <t>ネン</t>
    </rPh>
    <rPh sb="4" eb="5">
      <t>ド</t>
    </rPh>
    <rPh sb="6" eb="8">
      <t>ハチロウ</t>
    </rPh>
    <rPh sb="8" eb="9">
      <t>ミズウミ</t>
    </rPh>
    <rPh sb="9" eb="11">
      <t>リュウイキ</t>
    </rPh>
    <rPh sb="11" eb="12">
      <t>ナイ</t>
    </rPh>
    <rPh sb="16" eb="18">
      <t>セイカツ</t>
    </rPh>
    <rPh sb="18" eb="20">
      <t>ハイスイ</t>
    </rPh>
    <rPh sb="20" eb="22">
      <t>ショリ</t>
    </rPh>
    <rPh sb="22" eb="24">
      <t>シセツ</t>
    </rPh>
    <rPh sb="25" eb="27">
      <t>フキュウ</t>
    </rPh>
    <rPh sb="27" eb="29">
      <t>セツゾク</t>
    </rPh>
    <rPh sb="29" eb="3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</si>
</sst>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
    <numFmt numFmtId="178" formatCode="#,##0.0_ "/>
  </numFmts>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s>
  <cellStyleXfs count="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6">
    <xf numFmtId="0" fontId="0" fillId="0" borderId="0" xfId="0"/>
    <xf numFmtId="0" fontId="0" fillId="0" borderId="0" xfId="0" applyAlignment="1">
      <alignment vertical="center"/>
    </xf>
    <xf numFmtId="38" fontId="0" fillId="0" borderId="1" xfId="2" applyFont="1" applyBorder="1" applyAlignment="1"/>
    <xf numFmtId="38" fontId="0" fillId="0" borderId="3" xfId="2" applyFont="1" applyBorder="1" applyAlignment="1"/>
    <xf numFmtId="0" fontId="0" fillId="0" borderId="2" xfId="0" applyBorder="1" applyAlignment="1">
      <alignment horizontal="center"/>
    </xf>
    <xf numFmtId="0" fontId="0" fillId="0" borderId="1" xfId="0" applyBorder="1" applyAlignment="1">
      <alignment horizontal="center"/>
    </xf>
    <xf numFmtId="176" fontId="0" fillId="0" borderId="1" xfId="0" applyNumberFormat="1" applyBorder="1"/>
    <xf numFmtId="0" fontId="0" fillId="0" borderId="10" xfId="0" applyBorder="1" applyAlignment="1">
      <alignment horizontal="center"/>
    </xf>
    <xf numFmtId="38" fontId="0" fillId="0" borderId="10" xfId="2" applyFont="1" applyBorder="1" applyAlignment="1"/>
    <xf numFmtId="38" fontId="0" fillId="0" borderId="11" xfId="2" applyFont="1" applyBorder="1" applyAlignment="1"/>
    <xf numFmtId="176" fontId="0" fillId="0" borderId="10" xfId="1" applyNumberFormat="1" applyFont="1" applyBorder="1" applyAlignment="1"/>
    <xf numFmtId="0" fontId="0" fillId="0" borderId="9" xfId="0" applyBorder="1" applyAlignment="1">
      <alignment horizontal="center"/>
    </xf>
    <xf numFmtId="38" fontId="0" fillId="0" borderId="9" xfId="2" applyFont="1" applyBorder="1" applyAlignment="1"/>
    <xf numFmtId="38" fontId="0" fillId="0" borderId="12" xfId="2" applyFont="1" applyBorder="1" applyAlignment="1"/>
    <xf numFmtId="176" fontId="0" fillId="0" borderId="9" xfId="0" applyNumberFormat="1" applyBorder="1"/>
    <xf numFmtId="38" fontId="0" fillId="0" borderId="0" xfId="2" applyFont="1" applyBorder="1" applyAlignment="1"/>
    <xf numFmtId="38" fontId="0" fillId="0" borderId="14" xfId="2" applyFont="1" applyBorder="1" applyAlignment="1"/>
    <xf numFmtId="38" fontId="0" fillId="0" borderId="15" xfId="2" applyFont="1" applyBorder="1" applyAlignment="1"/>
    <xf numFmtId="38" fontId="0" fillId="0" borderId="16" xfId="2" applyFont="1" applyBorder="1" applyAlignment="1"/>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38" fontId="0" fillId="0" borderId="5" xfId="2" applyFont="1" applyBorder="1" applyAlignment="1"/>
    <xf numFmtId="38" fontId="0" fillId="0" borderId="13" xfId="2" applyFont="1" applyBorder="1" applyAlignment="1"/>
    <xf numFmtId="0" fontId="0" fillId="0" borderId="20" xfId="0" applyBorder="1" applyAlignment="1">
      <alignment horizontal="center" vertical="center" wrapText="1"/>
    </xf>
    <xf numFmtId="0" fontId="4" fillId="0" borderId="0" xfId="0" applyFont="1" applyAlignment="1">
      <alignment horizontal="right"/>
    </xf>
    <xf numFmtId="177" fontId="0" fillId="0" borderId="0" xfId="1" applyNumberFormat="1" applyFont="1" applyAlignment="1"/>
    <xf numFmtId="0" fontId="0" fillId="0" borderId="22" xfId="0" applyBorder="1" applyAlignment="1">
      <alignment horizontal="center"/>
    </xf>
    <xf numFmtId="38" fontId="0" fillId="0" borderId="23" xfId="2" applyFont="1" applyBorder="1" applyAlignment="1"/>
    <xf numFmtId="38" fontId="0" fillId="0" borderId="24" xfId="2" applyFont="1" applyBorder="1" applyAlignment="1"/>
    <xf numFmtId="38" fontId="0" fillId="0" borderId="25" xfId="2" applyFont="1" applyBorder="1" applyAlignment="1"/>
    <xf numFmtId="38" fontId="0" fillId="0" borderId="22" xfId="2" applyFont="1" applyBorder="1" applyAlignment="1"/>
    <xf numFmtId="176" fontId="0" fillId="0" borderId="22" xfId="0" applyNumberFormat="1" applyBorder="1"/>
    <xf numFmtId="0" fontId="5" fillId="0" borderId="0" xfId="0" applyFont="1" applyAlignment="1">
      <alignment vertical="center"/>
    </xf>
    <xf numFmtId="0" fontId="0" fillId="0" borderId="0" xfId="0" applyFont="1" applyAlignment="1">
      <alignment vertical="center"/>
    </xf>
    <xf numFmtId="177" fontId="0" fillId="0" borderId="0" xfId="1" applyNumberFormat="1" applyFont="1" applyAlignment="1">
      <alignment horizontal="center"/>
    </xf>
    <xf numFmtId="0" fontId="0" fillId="0" borderId="27" xfId="0" applyBorder="1" applyAlignment="1">
      <alignment horizontal="center"/>
    </xf>
    <xf numFmtId="38" fontId="0" fillId="0" borderId="28" xfId="2" applyFont="1" applyBorder="1" applyAlignment="1"/>
    <xf numFmtId="38" fontId="0" fillId="0" borderId="29" xfId="2" applyFont="1" applyBorder="1" applyAlignment="1"/>
    <xf numFmtId="38" fontId="0" fillId="0" borderId="30" xfId="2" applyFont="1" applyBorder="1" applyAlignment="1"/>
    <xf numFmtId="38" fontId="0" fillId="0" borderId="27" xfId="2" applyFont="1" applyBorder="1" applyAlignment="1"/>
    <xf numFmtId="176" fontId="0" fillId="0" borderId="27" xfId="0" applyNumberFormat="1" applyBorder="1"/>
    <xf numFmtId="0" fontId="0" fillId="0" borderId="26" xfId="0" applyBorder="1" applyAlignment="1">
      <alignment horizontal="center"/>
    </xf>
    <xf numFmtId="38" fontId="0" fillId="0" borderId="18" xfId="2" applyFont="1" applyBorder="1" applyAlignment="1"/>
    <xf numFmtId="38" fontId="0" fillId="0" borderId="31" xfId="2" applyFont="1" applyBorder="1" applyAlignment="1"/>
    <xf numFmtId="38" fontId="0" fillId="0" borderId="19" xfId="2" applyFont="1" applyBorder="1" applyAlignment="1"/>
    <xf numFmtId="38" fontId="0" fillId="0" borderId="26" xfId="2" applyFont="1" applyBorder="1" applyAlignment="1"/>
    <xf numFmtId="178" fontId="0" fillId="0" borderId="10" xfId="0" applyNumberFormat="1" applyBorder="1"/>
    <xf numFmtId="178" fontId="0" fillId="0" borderId="9" xfId="0" applyNumberFormat="1" applyBorder="1"/>
    <xf numFmtId="178" fontId="0" fillId="0" borderId="1" xfId="0" applyNumberFormat="1" applyBorder="1"/>
    <xf numFmtId="178" fontId="0" fillId="0" borderId="27" xfId="0" applyNumberFormat="1" applyBorder="1"/>
    <xf numFmtId="0" fontId="0" fillId="0" borderId="0" xfId="0" applyAlignment="1">
      <alignment vertical="top"/>
    </xf>
    <xf numFmtId="178" fontId="0" fillId="0" borderId="22" xfId="0" applyNumberFormat="1" applyBorder="1"/>
    <xf numFmtId="38" fontId="0" fillId="0" borderId="4" xfId="2" applyFont="1" applyBorder="1" applyAlignment="1"/>
    <xf numFmtId="38" fontId="0" fillId="0" borderId="17" xfId="2" applyFont="1" applyBorder="1" applyAlignment="1"/>
    <xf numFmtId="38" fontId="0" fillId="0" borderId="6" xfId="2" applyFont="1" applyBorder="1" applyAlignment="1"/>
    <xf numFmtId="38" fontId="0" fillId="0" borderId="2" xfId="2" applyFont="1" applyBorder="1" applyAlignment="1"/>
    <xf numFmtId="176" fontId="0" fillId="0" borderId="2" xfId="0" applyNumberFormat="1" applyBorder="1"/>
    <xf numFmtId="176" fontId="0" fillId="0" borderId="9" xfId="1" applyNumberFormat="1" applyFont="1" applyBorder="1" applyAlignment="1"/>
    <xf numFmtId="0" fontId="0" fillId="0" borderId="7" xfId="0" applyBorder="1" applyAlignment="1">
      <alignment horizont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6B536-0938-4F06-AA5A-1B7D468A3AB4}">
  <dimension ref="B1:H32"/>
  <sheetViews>
    <sheetView tabSelected="1" workbookViewId="0">
      <selection activeCell="D39" sqref="D39"/>
    </sheetView>
  </sheetViews>
  <sheetFormatPr defaultRowHeight="13.5" x14ac:dyDescent="0.15"/>
  <cols>
    <col min="1" max="1" width="1.5" customWidth="1"/>
    <col min="2" max="2" width="12.625" customWidth="1"/>
    <col min="3" max="8" width="11.625" customWidth="1"/>
  </cols>
  <sheetData>
    <row r="1" spans="2:8" ht="24" customHeight="1" x14ac:dyDescent="0.15">
      <c r="B1" s="33" t="s">
        <v>38</v>
      </c>
    </row>
    <row r="2" spans="2:8" ht="24.75" customHeight="1" x14ac:dyDescent="0.15">
      <c r="B2" s="34" t="s">
        <v>21</v>
      </c>
      <c r="H2" s="25" t="s">
        <v>22</v>
      </c>
    </row>
    <row r="3" spans="2:8" ht="21" customHeight="1" x14ac:dyDescent="0.15">
      <c r="B3" s="59"/>
      <c r="C3" s="60" t="s">
        <v>17</v>
      </c>
      <c r="D3" s="61"/>
      <c r="E3" s="61"/>
      <c r="F3" s="61"/>
      <c r="G3" s="62" t="s">
        <v>4</v>
      </c>
      <c r="H3" s="62" t="s">
        <v>3</v>
      </c>
    </row>
    <row r="4" spans="2:8" ht="45.95" customHeight="1" x14ac:dyDescent="0.15">
      <c r="B4" s="59"/>
      <c r="C4" s="19" t="s">
        <v>14</v>
      </c>
      <c r="D4" s="20" t="s">
        <v>15</v>
      </c>
      <c r="E4" s="20" t="s">
        <v>6</v>
      </c>
      <c r="F4" s="21" t="s">
        <v>16</v>
      </c>
      <c r="G4" s="63"/>
      <c r="H4" s="64"/>
    </row>
    <row r="5" spans="2:8" ht="19.5" hidden="1" customHeight="1" x14ac:dyDescent="0.15">
      <c r="B5" s="42" t="s">
        <v>20</v>
      </c>
      <c r="C5" s="43">
        <v>59546</v>
      </c>
      <c r="D5" s="44">
        <v>5173</v>
      </c>
      <c r="E5" s="44">
        <v>3967</v>
      </c>
      <c r="F5" s="45">
        <f>SUM(C5:E5)</f>
        <v>68686</v>
      </c>
      <c r="G5" s="46">
        <v>76203</v>
      </c>
      <c r="H5" s="50">
        <f>F5/G5*100</f>
        <v>90.135558967494717</v>
      </c>
    </row>
    <row r="6" spans="2:8" ht="19.5" hidden="1" customHeight="1" x14ac:dyDescent="0.15">
      <c r="B6" s="36" t="s">
        <v>24</v>
      </c>
      <c r="C6" s="37">
        <v>58806</v>
      </c>
      <c r="D6" s="38">
        <v>5130</v>
      </c>
      <c r="E6" s="38">
        <v>3839</v>
      </c>
      <c r="F6" s="39">
        <f>SUM(C6:E6)</f>
        <v>67775</v>
      </c>
      <c r="G6" s="40">
        <v>74780</v>
      </c>
      <c r="H6" s="50">
        <f>F6/G6*100</f>
        <v>90.63252206472319</v>
      </c>
    </row>
    <row r="7" spans="2:8" ht="19.5" hidden="1" customHeight="1" x14ac:dyDescent="0.15">
      <c r="B7" s="27" t="s">
        <v>25</v>
      </c>
      <c r="C7" s="28">
        <v>60669</v>
      </c>
      <c r="D7" s="29">
        <v>3411</v>
      </c>
      <c r="E7" s="29">
        <v>3541</v>
      </c>
      <c r="F7" s="30">
        <f>SUM(C7:E7)</f>
        <v>67621</v>
      </c>
      <c r="G7" s="31">
        <v>73517</v>
      </c>
      <c r="H7" s="52">
        <f>F7/G7*100</f>
        <v>91.980086238557064</v>
      </c>
    </row>
    <row r="8" spans="2:8" ht="19.5" hidden="1" customHeight="1" x14ac:dyDescent="0.15">
      <c r="B8" s="11" t="s">
        <v>26</v>
      </c>
      <c r="C8" s="13">
        <v>59733</v>
      </c>
      <c r="D8" s="18">
        <v>3294</v>
      </c>
      <c r="E8" s="18">
        <v>3534</v>
      </c>
      <c r="F8" s="16">
        <f>SUM(C8:E8)</f>
        <v>66561</v>
      </c>
      <c r="G8" s="12">
        <v>72225</v>
      </c>
      <c r="H8" s="48">
        <f>F8/G8*100</f>
        <v>92.157840083073722</v>
      </c>
    </row>
    <row r="9" spans="2:8" ht="19.5" hidden="1" customHeight="1" x14ac:dyDescent="0.15">
      <c r="B9" s="11" t="s">
        <v>27</v>
      </c>
      <c r="C9" s="13" t="e">
        <f>+#REF!</f>
        <v>#REF!</v>
      </c>
      <c r="D9" s="18" t="e">
        <f>+#REF!</f>
        <v>#REF!</v>
      </c>
      <c r="E9" s="18" t="e">
        <f>+#REF!</f>
        <v>#REF!</v>
      </c>
      <c r="F9" s="16" t="e">
        <f t="shared" ref="F9" si="0">SUM(C9:E9)</f>
        <v>#REF!</v>
      </c>
      <c r="G9" s="12" t="e">
        <f>+#REF!</f>
        <v>#REF!</v>
      </c>
      <c r="H9" s="14" t="e">
        <f t="shared" ref="H9" si="1">F9/G9*100</f>
        <v>#REF!</v>
      </c>
    </row>
    <row r="10" spans="2:8" ht="19.5" hidden="1" customHeight="1" x14ac:dyDescent="0.15">
      <c r="B10" s="11" t="s">
        <v>28</v>
      </c>
      <c r="C10" s="13">
        <v>56192</v>
      </c>
      <c r="D10" s="18">
        <v>3119</v>
      </c>
      <c r="E10" s="18">
        <v>3440</v>
      </c>
      <c r="F10" s="16">
        <f>SUM(C10:E10)</f>
        <v>62751</v>
      </c>
      <c r="G10" s="12">
        <v>67655</v>
      </c>
      <c r="H10" s="14">
        <f>F10/G10*100</f>
        <v>92.751459611263016</v>
      </c>
    </row>
    <row r="11" spans="2:8" ht="19.5" hidden="1" customHeight="1" x14ac:dyDescent="0.15">
      <c r="B11" s="11" t="s">
        <v>29</v>
      </c>
      <c r="C11" s="13">
        <v>55001</v>
      </c>
      <c r="D11" s="18">
        <v>3020</v>
      </c>
      <c r="E11" s="18">
        <v>3350</v>
      </c>
      <c r="F11" s="16">
        <v>61371</v>
      </c>
      <c r="G11" s="12">
        <v>66080</v>
      </c>
      <c r="H11" s="14">
        <v>92.873789346246966</v>
      </c>
    </row>
    <row r="12" spans="2:8" ht="19.5" customHeight="1" x14ac:dyDescent="0.15">
      <c r="B12" s="11" t="s">
        <v>32</v>
      </c>
      <c r="C12" s="13">
        <v>56073</v>
      </c>
      <c r="D12" s="18">
        <v>2923</v>
      </c>
      <c r="E12" s="18">
        <v>3286</v>
      </c>
      <c r="F12" s="16">
        <f>SUM(C12:E12)</f>
        <v>62282</v>
      </c>
      <c r="G12" s="12">
        <v>66562</v>
      </c>
      <c r="H12" s="14">
        <f>F12/G12*100</f>
        <v>93.569904750458221</v>
      </c>
    </row>
    <row r="13" spans="2:8" ht="19.5" customHeight="1" x14ac:dyDescent="0.15">
      <c r="B13" s="11" t="s">
        <v>33</v>
      </c>
      <c r="C13" s="13">
        <v>55019</v>
      </c>
      <c r="D13" s="18">
        <v>2837</v>
      </c>
      <c r="E13" s="18">
        <v>3343</v>
      </c>
      <c r="F13" s="16">
        <f>SUM(C13:E13)</f>
        <v>61199</v>
      </c>
      <c r="G13" s="12">
        <v>65191</v>
      </c>
      <c r="H13" s="14">
        <f>F13/G13*100</f>
        <v>93.876455338927158</v>
      </c>
    </row>
    <row r="14" spans="2:8" ht="19.5" customHeight="1" x14ac:dyDescent="0.15">
      <c r="B14" s="11" t="s">
        <v>34</v>
      </c>
      <c r="C14" s="13">
        <v>54280</v>
      </c>
      <c r="D14" s="18">
        <v>2729</v>
      </c>
      <c r="E14" s="18">
        <v>3273</v>
      </c>
      <c r="F14" s="16">
        <f>SUM(C14:E14)</f>
        <v>60282</v>
      </c>
      <c r="G14" s="12">
        <v>63955</v>
      </c>
      <c r="H14" s="14">
        <f>F14/G14*100</f>
        <v>94.256899382378236</v>
      </c>
    </row>
    <row r="15" spans="2:8" ht="19.5" customHeight="1" x14ac:dyDescent="0.15">
      <c r="B15" s="4" t="s">
        <v>37</v>
      </c>
      <c r="C15" s="53">
        <v>53157</v>
      </c>
      <c r="D15" s="54">
        <v>2637</v>
      </c>
      <c r="E15" s="54">
        <v>3210</v>
      </c>
      <c r="F15" s="55">
        <f>SUM(C15:E15)</f>
        <v>59004</v>
      </c>
      <c r="G15" s="56">
        <v>62391</v>
      </c>
      <c r="H15" s="57">
        <f>F15/G15*100</f>
        <v>94.571332403712077</v>
      </c>
    </row>
    <row r="18" spans="2:8" s="1" customFormat="1" ht="24.95" customHeight="1" x14ac:dyDescent="0.15">
      <c r="B18" s="34" t="s">
        <v>23</v>
      </c>
      <c r="H18" s="25" t="s">
        <v>22</v>
      </c>
    </row>
    <row r="19" spans="2:8" ht="21" customHeight="1" x14ac:dyDescent="0.15">
      <c r="B19" s="59"/>
      <c r="C19" s="60" t="s">
        <v>19</v>
      </c>
      <c r="D19" s="61"/>
      <c r="E19" s="61"/>
      <c r="F19" s="61"/>
      <c r="G19" s="62" t="s">
        <v>5</v>
      </c>
      <c r="H19" s="62" t="s">
        <v>18</v>
      </c>
    </row>
    <row r="20" spans="2:8" ht="45.95" customHeight="1" x14ac:dyDescent="0.15">
      <c r="B20" s="59"/>
      <c r="C20" s="19" t="s">
        <v>14</v>
      </c>
      <c r="D20" s="24" t="s">
        <v>15</v>
      </c>
      <c r="E20" s="24" t="s">
        <v>6</v>
      </c>
      <c r="F20" s="21" t="s">
        <v>16</v>
      </c>
      <c r="G20" s="63"/>
      <c r="H20" s="64"/>
    </row>
    <row r="21" spans="2:8" ht="19.5" hidden="1" customHeight="1" x14ac:dyDescent="0.15">
      <c r="B21" s="42" t="s">
        <v>20</v>
      </c>
      <c r="C21" s="43">
        <v>45567</v>
      </c>
      <c r="D21" s="44">
        <v>2095</v>
      </c>
      <c r="E21" s="44">
        <v>3967</v>
      </c>
      <c r="F21" s="45">
        <f>SUM(C21:E21)</f>
        <v>51629</v>
      </c>
      <c r="G21" s="46">
        <f t="shared" ref="G21:G26" si="2">F5</f>
        <v>68686</v>
      </c>
      <c r="H21" s="50">
        <f>F21/G21*100</f>
        <v>75.166700637684542</v>
      </c>
    </row>
    <row r="22" spans="2:8" ht="19.5" hidden="1" customHeight="1" x14ac:dyDescent="0.15">
      <c r="B22" s="36" t="s">
        <v>24</v>
      </c>
      <c r="C22" s="37">
        <v>45744</v>
      </c>
      <c r="D22" s="38">
        <v>2940</v>
      </c>
      <c r="E22" s="38">
        <v>3839</v>
      </c>
      <c r="F22" s="39">
        <f>SUM(C22:E22)</f>
        <v>52523</v>
      </c>
      <c r="G22" s="40">
        <f t="shared" si="2"/>
        <v>67775</v>
      </c>
      <c r="H22" s="50">
        <f>F22/G22*100</f>
        <v>77.49612689044632</v>
      </c>
    </row>
    <row r="23" spans="2:8" ht="19.5" hidden="1" customHeight="1" x14ac:dyDescent="0.15">
      <c r="B23" s="27" t="s">
        <v>25</v>
      </c>
      <c r="C23" s="28">
        <v>47481</v>
      </c>
      <c r="D23" s="29">
        <v>2092</v>
      </c>
      <c r="E23" s="29">
        <v>3541</v>
      </c>
      <c r="F23" s="30">
        <f>SUM(C23:E23)</f>
        <v>53114</v>
      </c>
      <c r="G23" s="31">
        <f t="shared" si="2"/>
        <v>67621</v>
      </c>
      <c r="H23" s="52">
        <f>F23/G23*100</f>
        <v>78.546605344493571</v>
      </c>
    </row>
    <row r="24" spans="2:8" ht="19.5" hidden="1" customHeight="1" x14ac:dyDescent="0.15">
      <c r="B24" s="11" t="s">
        <v>26</v>
      </c>
      <c r="C24" s="13">
        <v>47481</v>
      </c>
      <c r="D24" s="18">
        <v>2051</v>
      </c>
      <c r="E24" s="18">
        <v>3534</v>
      </c>
      <c r="F24" s="16">
        <f>SUM(C24:E24)</f>
        <v>53066</v>
      </c>
      <c r="G24" s="12">
        <f t="shared" si="2"/>
        <v>66561</v>
      </c>
      <c r="H24" s="48">
        <f>F24/G24*100</f>
        <v>79.725364703054353</v>
      </c>
    </row>
    <row r="25" spans="2:8" ht="19.5" hidden="1" customHeight="1" x14ac:dyDescent="0.15">
      <c r="B25" s="11" t="s">
        <v>27</v>
      </c>
      <c r="C25" s="13" t="e">
        <f>+#REF!</f>
        <v>#REF!</v>
      </c>
      <c r="D25" s="18" t="e">
        <f>+#REF!</f>
        <v>#REF!</v>
      </c>
      <c r="E25" s="18" t="e">
        <f>+#REF!</f>
        <v>#REF!</v>
      </c>
      <c r="F25" s="16" t="e">
        <f t="shared" ref="F25" si="3">SUM(C25:E25)</f>
        <v>#REF!</v>
      </c>
      <c r="G25" s="12" t="e">
        <f t="shared" si="2"/>
        <v>#REF!</v>
      </c>
      <c r="H25" s="58" t="e">
        <f t="shared" ref="H25" si="4">F25/G25*100</f>
        <v>#REF!</v>
      </c>
    </row>
    <row r="26" spans="2:8" ht="19.5" hidden="1" customHeight="1" x14ac:dyDescent="0.15">
      <c r="B26" s="11" t="s">
        <v>28</v>
      </c>
      <c r="C26" s="13">
        <v>45624</v>
      </c>
      <c r="D26" s="18">
        <v>2030</v>
      </c>
      <c r="E26" s="18">
        <v>3440</v>
      </c>
      <c r="F26" s="16">
        <f>SUM(C26:E26)</f>
        <v>51094</v>
      </c>
      <c r="G26" s="12">
        <f t="shared" si="2"/>
        <v>62751</v>
      </c>
      <c r="H26" s="48">
        <f>F26/G26*100</f>
        <v>81.423403611097839</v>
      </c>
    </row>
    <row r="27" spans="2:8" ht="19.5" hidden="1" customHeight="1" x14ac:dyDescent="0.15">
      <c r="B27" s="11" t="s">
        <v>29</v>
      </c>
      <c r="C27" s="13">
        <v>45381</v>
      </c>
      <c r="D27" s="18">
        <v>2015</v>
      </c>
      <c r="E27" s="18">
        <v>3350</v>
      </c>
      <c r="F27" s="16">
        <v>50746</v>
      </c>
      <c r="G27" s="12">
        <v>61371</v>
      </c>
      <c r="H27" s="48">
        <v>82.68726271365955</v>
      </c>
    </row>
    <row r="28" spans="2:8" ht="19.5" customHeight="1" x14ac:dyDescent="0.15">
      <c r="B28" s="11" t="s">
        <v>32</v>
      </c>
      <c r="C28" s="13">
        <v>46604</v>
      </c>
      <c r="D28" s="18">
        <v>1951</v>
      </c>
      <c r="E28" s="18">
        <v>3286</v>
      </c>
      <c r="F28" s="16">
        <f>SUM(C28:E28)</f>
        <v>51841</v>
      </c>
      <c r="G28" s="12">
        <v>62282</v>
      </c>
      <c r="H28" s="48">
        <f>F28/G28*100</f>
        <v>83.235926913072802</v>
      </c>
    </row>
    <row r="29" spans="2:8" ht="19.5" customHeight="1" x14ac:dyDescent="0.15">
      <c r="B29" s="11" t="s">
        <v>33</v>
      </c>
      <c r="C29" s="13">
        <v>45905</v>
      </c>
      <c r="D29" s="18">
        <v>1930</v>
      </c>
      <c r="E29" s="18">
        <v>3343</v>
      </c>
      <c r="F29" s="16">
        <f>SUM(C29:E29)</f>
        <v>51178</v>
      </c>
      <c r="G29" s="12">
        <v>61199</v>
      </c>
      <c r="H29" s="14">
        <f>F29/G29*100</f>
        <v>83.625549437082299</v>
      </c>
    </row>
    <row r="30" spans="2:8" ht="19.5" customHeight="1" x14ac:dyDescent="0.15">
      <c r="B30" s="11" t="s">
        <v>34</v>
      </c>
      <c r="C30" s="13">
        <v>45505</v>
      </c>
      <c r="D30" s="18">
        <v>1878</v>
      </c>
      <c r="E30" s="18">
        <v>3273</v>
      </c>
      <c r="F30" s="16">
        <f>SUM(C30:E30)</f>
        <v>50656</v>
      </c>
      <c r="G30" s="12">
        <v>60282</v>
      </c>
      <c r="H30" s="14">
        <f>F30/G30*100</f>
        <v>84.031717593974989</v>
      </c>
    </row>
    <row r="31" spans="2:8" ht="19.5" customHeight="1" x14ac:dyDescent="0.15">
      <c r="B31" s="4" t="s">
        <v>37</v>
      </c>
      <c r="C31" s="53">
        <v>44809</v>
      </c>
      <c r="D31" s="54">
        <v>1827</v>
      </c>
      <c r="E31" s="54">
        <v>3210</v>
      </c>
      <c r="F31" s="55">
        <f>SUM(C31:E31)</f>
        <v>49846</v>
      </c>
      <c r="G31" s="56">
        <v>59004</v>
      </c>
      <c r="H31" s="57">
        <f>F31/G31*100</f>
        <v>84.479018371635817</v>
      </c>
    </row>
    <row r="32" spans="2:8" ht="19.5" customHeight="1" x14ac:dyDescent="0.15">
      <c r="G32" s="25"/>
      <c r="H32" s="35"/>
    </row>
  </sheetData>
  <mergeCells count="8">
    <mergeCell ref="B3:B4"/>
    <mergeCell ref="C3:F3"/>
    <mergeCell ref="G3:G4"/>
    <mergeCell ref="H3:H4"/>
    <mergeCell ref="B19:B20"/>
    <mergeCell ref="C19:F19"/>
    <mergeCell ref="G19:G20"/>
    <mergeCell ref="H19:H20"/>
  </mergeCells>
  <phoneticPr fontId="2"/>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D886A-65EE-42A5-B50C-0BD515501035}">
  <dimension ref="B1:K32"/>
  <sheetViews>
    <sheetView workbookViewId="0">
      <selection activeCell="D39" sqref="D39"/>
    </sheetView>
  </sheetViews>
  <sheetFormatPr defaultRowHeight="13.5" x14ac:dyDescent="0.15"/>
  <cols>
    <col min="1" max="1" width="1.5" customWidth="1"/>
    <col min="2" max="2" width="12.625" customWidth="1"/>
    <col min="3" max="8" width="11.625" customWidth="1"/>
  </cols>
  <sheetData>
    <row r="1" spans="2:8" ht="24.95" customHeight="1" x14ac:dyDescent="0.15">
      <c r="B1" s="33" t="s">
        <v>39</v>
      </c>
    </row>
    <row r="2" spans="2:8" ht="24.95" customHeight="1" x14ac:dyDescent="0.15">
      <c r="B2" s="34" t="s">
        <v>21</v>
      </c>
      <c r="H2" s="25" t="s">
        <v>30</v>
      </c>
    </row>
    <row r="3" spans="2:8" ht="21" customHeight="1" x14ac:dyDescent="0.15">
      <c r="B3" s="59"/>
      <c r="C3" s="60" t="s">
        <v>17</v>
      </c>
      <c r="D3" s="61"/>
      <c r="E3" s="61"/>
      <c r="F3" s="65"/>
      <c r="G3" s="62" t="s">
        <v>4</v>
      </c>
      <c r="H3" s="62" t="s">
        <v>3</v>
      </c>
    </row>
    <row r="4" spans="2:8" ht="45.95" customHeight="1" x14ac:dyDescent="0.15">
      <c r="B4" s="59"/>
      <c r="C4" s="19" t="s">
        <v>14</v>
      </c>
      <c r="D4" s="20" t="s">
        <v>15</v>
      </c>
      <c r="E4" s="20" t="s">
        <v>6</v>
      </c>
      <c r="F4" s="21" t="s">
        <v>16</v>
      </c>
      <c r="G4" s="63"/>
      <c r="H4" s="64"/>
    </row>
    <row r="5" spans="2:8" ht="20.100000000000001" customHeight="1" x14ac:dyDescent="0.15">
      <c r="B5" s="7" t="s">
        <v>7</v>
      </c>
      <c r="C5" s="9"/>
      <c r="D5" s="17">
        <v>208</v>
      </c>
      <c r="E5" s="17">
        <v>429</v>
      </c>
      <c r="F5" s="15">
        <f t="shared" ref="F5:F10" si="0">SUM(C5:E5)</f>
        <v>637</v>
      </c>
      <c r="G5" s="8">
        <v>1270</v>
      </c>
      <c r="H5" s="10">
        <f t="shared" ref="H5:H14" si="1">F5/G5*100</f>
        <v>50.157480314960637</v>
      </c>
    </row>
    <row r="6" spans="2:8" ht="20.100000000000001" customHeight="1" x14ac:dyDescent="0.15">
      <c r="B6" s="11" t="s">
        <v>8</v>
      </c>
      <c r="C6" s="13">
        <v>11279</v>
      </c>
      <c r="D6" s="18">
        <v>1843</v>
      </c>
      <c r="E6" s="18">
        <v>1484</v>
      </c>
      <c r="F6" s="16">
        <f t="shared" si="0"/>
        <v>14606</v>
      </c>
      <c r="G6" s="12">
        <v>15603</v>
      </c>
      <c r="H6" s="14">
        <f t="shared" si="1"/>
        <v>93.610203166057815</v>
      </c>
    </row>
    <row r="7" spans="2:8" ht="20.100000000000001" customHeight="1" x14ac:dyDescent="0.15">
      <c r="B7" s="11" t="s">
        <v>9</v>
      </c>
      <c r="C7" s="13">
        <v>1797</v>
      </c>
      <c r="D7" s="18"/>
      <c r="E7" s="18"/>
      <c r="F7" s="16">
        <f t="shared" si="0"/>
        <v>1797</v>
      </c>
      <c r="G7" s="12">
        <v>1920</v>
      </c>
      <c r="H7" s="14">
        <f t="shared" si="1"/>
        <v>93.59375</v>
      </c>
    </row>
    <row r="8" spans="2:8" ht="20.100000000000001" customHeight="1" x14ac:dyDescent="0.15">
      <c r="B8" s="11" t="s">
        <v>10</v>
      </c>
      <c r="C8" s="13">
        <v>7830</v>
      </c>
      <c r="D8" s="18"/>
      <c r="E8" s="18">
        <v>259</v>
      </c>
      <c r="F8" s="16">
        <f t="shared" si="0"/>
        <v>8089</v>
      </c>
      <c r="G8" s="12">
        <v>8785</v>
      </c>
      <c r="H8" s="14">
        <f t="shared" si="1"/>
        <v>92.077404667046096</v>
      </c>
    </row>
    <row r="9" spans="2:8" ht="19.5" customHeight="1" x14ac:dyDescent="0.15">
      <c r="B9" s="11" t="s">
        <v>11</v>
      </c>
      <c r="C9" s="13">
        <v>15012</v>
      </c>
      <c r="D9" s="18">
        <v>872</v>
      </c>
      <c r="E9" s="18">
        <v>288</v>
      </c>
      <c r="F9" s="16">
        <f t="shared" si="0"/>
        <v>16172</v>
      </c>
      <c r="G9" s="12">
        <v>16597</v>
      </c>
      <c r="H9" s="14">
        <f t="shared" si="1"/>
        <v>97.439296258359946</v>
      </c>
    </row>
    <row r="10" spans="2:8" ht="19.5" customHeight="1" x14ac:dyDescent="0.15">
      <c r="B10" s="11" t="s">
        <v>0</v>
      </c>
      <c r="C10" s="13">
        <v>6919</v>
      </c>
      <c r="D10" s="18"/>
      <c r="E10" s="18">
        <v>675</v>
      </c>
      <c r="F10" s="16">
        <f t="shared" si="0"/>
        <v>7594</v>
      </c>
      <c r="G10" s="12">
        <v>8937</v>
      </c>
      <c r="H10" s="14">
        <f t="shared" si="1"/>
        <v>84.972585878930289</v>
      </c>
    </row>
    <row r="11" spans="2:8" ht="19.5" customHeight="1" x14ac:dyDescent="0.15">
      <c r="B11" s="36" t="s">
        <v>1</v>
      </c>
      <c r="C11" s="37">
        <v>5639</v>
      </c>
      <c r="D11" s="38"/>
      <c r="E11" s="38">
        <v>19</v>
      </c>
      <c r="F11" s="39">
        <v>5658</v>
      </c>
      <c r="G11" s="40">
        <v>5711</v>
      </c>
      <c r="H11" s="41">
        <f t="shared" si="1"/>
        <v>99.071966380668883</v>
      </c>
    </row>
    <row r="12" spans="2:8" ht="19.5" customHeight="1" x14ac:dyDescent="0.15">
      <c r="B12" s="11" t="s">
        <v>12</v>
      </c>
      <c r="C12" s="13">
        <v>4505</v>
      </c>
      <c r="D12" s="18"/>
      <c r="E12" s="18">
        <v>132</v>
      </c>
      <c r="F12" s="16">
        <f>SUM(C12:E12)</f>
        <v>4637</v>
      </c>
      <c r="G12" s="12">
        <v>4647</v>
      </c>
      <c r="H12" s="14">
        <f t="shared" si="1"/>
        <v>99.784807402625347</v>
      </c>
    </row>
    <row r="13" spans="2:8" ht="19.5" customHeight="1" x14ac:dyDescent="0.15">
      <c r="B13" s="27" t="s">
        <v>13</v>
      </c>
      <c r="C13" s="28">
        <v>3092</v>
      </c>
      <c r="D13" s="29"/>
      <c r="E13" s="29"/>
      <c r="F13" s="30">
        <f>SUM(C13:E13)</f>
        <v>3092</v>
      </c>
      <c r="G13" s="31">
        <v>3092</v>
      </c>
      <c r="H13" s="32">
        <f t="shared" si="1"/>
        <v>100</v>
      </c>
    </row>
    <row r="14" spans="2:8" ht="20.100000000000001" customHeight="1" x14ac:dyDescent="0.15">
      <c r="B14" s="5" t="s">
        <v>2</v>
      </c>
      <c r="C14" s="3">
        <f>SUM(C5:C13)</f>
        <v>56073</v>
      </c>
      <c r="D14" s="23">
        <f>SUM(D5:D13)</f>
        <v>2923</v>
      </c>
      <c r="E14" s="23">
        <f>SUM(E5:E13)</f>
        <v>3286</v>
      </c>
      <c r="F14" s="22">
        <f>SUM(F5:F13)</f>
        <v>62282</v>
      </c>
      <c r="G14" s="2">
        <f>SUM(G5:G13)</f>
        <v>66562</v>
      </c>
      <c r="H14" s="6">
        <f t="shared" si="1"/>
        <v>93.569904750458221</v>
      </c>
    </row>
    <row r="15" spans="2:8" x14ac:dyDescent="0.15">
      <c r="G15" s="25"/>
      <c r="H15" s="35"/>
    </row>
    <row r="18" spans="2:11" s="1" customFormat="1" ht="24.95" customHeight="1" x14ac:dyDescent="0.15">
      <c r="B18" s="34" t="s">
        <v>23</v>
      </c>
      <c r="H18" s="25" t="s">
        <v>30</v>
      </c>
    </row>
    <row r="19" spans="2:11" ht="21" customHeight="1" x14ac:dyDescent="0.15">
      <c r="B19" s="59"/>
      <c r="C19" s="60" t="s">
        <v>19</v>
      </c>
      <c r="D19" s="61"/>
      <c r="E19" s="61"/>
      <c r="F19" s="61"/>
      <c r="G19" s="62" t="s">
        <v>5</v>
      </c>
      <c r="H19" s="62" t="s">
        <v>18</v>
      </c>
    </row>
    <row r="20" spans="2:11" ht="45.95" customHeight="1" x14ac:dyDescent="0.15">
      <c r="B20" s="59"/>
      <c r="C20" s="19" t="s">
        <v>14</v>
      </c>
      <c r="D20" s="24" t="s">
        <v>15</v>
      </c>
      <c r="E20" s="24" t="s">
        <v>6</v>
      </c>
      <c r="F20" s="21" t="s">
        <v>16</v>
      </c>
      <c r="G20" s="63"/>
      <c r="H20" s="64"/>
    </row>
    <row r="21" spans="2:11" ht="20.100000000000001" customHeight="1" x14ac:dyDescent="0.15">
      <c r="B21" s="7" t="s">
        <v>7</v>
      </c>
      <c r="C21" s="9"/>
      <c r="D21" s="17">
        <v>208</v>
      </c>
      <c r="E21" s="17">
        <v>429</v>
      </c>
      <c r="F21" s="15">
        <f t="shared" ref="F21:F29" si="2">SUM(C21:E21)</f>
        <v>637</v>
      </c>
      <c r="G21" s="8">
        <f>F5</f>
        <v>637</v>
      </c>
      <c r="H21" s="47">
        <f t="shared" ref="H21:H30" si="3">F21/G21*100</f>
        <v>100</v>
      </c>
    </row>
    <row r="22" spans="2:11" ht="19.5" customHeight="1" x14ac:dyDescent="0.15">
      <c r="B22" s="11" t="s">
        <v>8</v>
      </c>
      <c r="C22" s="13">
        <v>8122</v>
      </c>
      <c r="D22" s="18">
        <v>1072</v>
      </c>
      <c r="E22" s="18">
        <v>1484</v>
      </c>
      <c r="F22" s="16">
        <f t="shared" si="2"/>
        <v>10678</v>
      </c>
      <c r="G22" s="12">
        <f t="shared" ref="G22:G29" si="4">F6</f>
        <v>14606</v>
      </c>
      <c r="H22" s="48">
        <f t="shared" si="3"/>
        <v>73.106942352457892</v>
      </c>
    </row>
    <row r="23" spans="2:11" ht="19.5" customHeight="1" x14ac:dyDescent="0.15">
      <c r="B23" s="11" t="s">
        <v>9</v>
      </c>
      <c r="C23" s="13">
        <v>1453</v>
      </c>
      <c r="D23" s="18"/>
      <c r="E23" s="18"/>
      <c r="F23" s="16">
        <f t="shared" si="2"/>
        <v>1453</v>
      </c>
      <c r="G23" s="12">
        <f t="shared" si="4"/>
        <v>1797</v>
      </c>
      <c r="H23" s="48">
        <f t="shared" si="3"/>
        <v>80.856983861992205</v>
      </c>
    </row>
    <row r="24" spans="2:11" ht="19.5" customHeight="1" x14ac:dyDescent="0.15">
      <c r="B24" s="36" t="s">
        <v>10</v>
      </c>
      <c r="C24" s="37">
        <v>5211</v>
      </c>
      <c r="D24" s="38"/>
      <c r="E24" s="38">
        <v>259</v>
      </c>
      <c r="F24" s="39">
        <f t="shared" si="2"/>
        <v>5470</v>
      </c>
      <c r="G24" s="40">
        <f t="shared" si="4"/>
        <v>8089</v>
      </c>
      <c r="H24" s="50">
        <f t="shared" si="3"/>
        <v>67.622697490419085</v>
      </c>
    </row>
    <row r="25" spans="2:11" ht="19.5" customHeight="1" x14ac:dyDescent="0.15">
      <c r="B25" s="11" t="s">
        <v>11</v>
      </c>
      <c r="C25" s="13">
        <v>13675</v>
      </c>
      <c r="D25" s="18">
        <v>671</v>
      </c>
      <c r="E25" s="18">
        <v>288</v>
      </c>
      <c r="F25" s="16">
        <f t="shared" si="2"/>
        <v>14634</v>
      </c>
      <c r="G25" s="12">
        <f t="shared" si="4"/>
        <v>16172</v>
      </c>
      <c r="H25" s="48">
        <f t="shared" si="3"/>
        <v>90.489735345040813</v>
      </c>
      <c r="K25" s="51"/>
    </row>
    <row r="26" spans="2:11" ht="20.100000000000001" customHeight="1" x14ac:dyDescent="0.15">
      <c r="B26" s="11" t="s">
        <v>0</v>
      </c>
      <c r="C26" s="13">
        <v>5550</v>
      </c>
      <c r="D26" s="18"/>
      <c r="E26" s="18">
        <v>675</v>
      </c>
      <c r="F26" s="16">
        <f t="shared" si="2"/>
        <v>6225</v>
      </c>
      <c r="G26" s="12">
        <f t="shared" si="4"/>
        <v>7594</v>
      </c>
      <c r="H26" s="48">
        <f t="shared" si="3"/>
        <v>81.97260995522781</v>
      </c>
    </row>
    <row r="27" spans="2:11" ht="20.100000000000001" customHeight="1" x14ac:dyDescent="0.15">
      <c r="B27" s="11" t="s">
        <v>1</v>
      </c>
      <c r="C27" s="13">
        <v>5203</v>
      </c>
      <c r="D27" s="18"/>
      <c r="E27" s="18">
        <v>19</v>
      </c>
      <c r="F27" s="16">
        <f t="shared" si="2"/>
        <v>5222</v>
      </c>
      <c r="G27" s="12">
        <f t="shared" si="4"/>
        <v>5658</v>
      </c>
      <c r="H27" s="48">
        <f t="shared" si="3"/>
        <v>92.294096854012025</v>
      </c>
    </row>
    <row r="28" spans="2:11" ht="20.100000000000001" customHeight="1" x14ac:dyDescent="0.15">
      <c r="B28" s="11" t="s">
        <v>12</v>
      </c>
      <c r="C28" s="13">
        <v>4298</v>
      </c>
      <c r="D28" s="18"/>
      <c r="E28" s="18">
        <v>132</v>
      </c>
      <c r="F28" s="16">
        <f t="shared" si="2"/>
        <v>4430</v>
      </c>
      <c r="G28" s="12">
        <f t="shared" si="4"/>
        <v>4637</v>
      </c>
      <c r="H28" s="48">
        <f t="shared" si="3"/>
        <v>95.535906836316585</v>
      </c>
    </row>
    <row r="29" spans="2:11" ht="20.100000000000001" customHeight="1" x14ac:dyDescent="0.15">
      <c r="B29" s="7" t="s">
        <v>13</v>
      </c>
      <c r="C29" s="9">
        <v>3092</v>
      </c>
      <c r="D29" s="17"/>
      <c r="E29" s="17"/>
      <c r="F29" s="15">
        <f t="shared" si="2"/>
        <v>3092</v>
      </c>
      <c r="G29" s="8">
        <f t="shared" si="4"/>
        <v>3092</v>
      </c>
      <c r="H29" s="47">
        <f t="shared" si="3"/>
        <v>100</v>
      </c>
    </row>
    <row r="30" spans="2:11" ht="20.100000000000001" customHeight="1" x14ac:dyDescent="0.15">
      <c r="B30" s="5" t="s">
        <v>2</v>
      </c>
      <c r="C30" s="3">
        <f>SUM(C21:C29)</f>
        <v>46604</v>
      </c>
      <c r="D30" s="23">
        <f>SUM(D21:D29)</f>
        <v>1951</v>
      </c>
      <c r="E30" s="23">
        <f>SUM(E21:E29)</f>
        <v>3286</v>
      </c>
      <c r="F30" s="22">
        <f>SUM(F21:F29)</f>
        <v>51841</v>
      </c>
      <c r="G30" s="2">
        <f>SUM(G21:G29)</f>
        <v>62282</v>
      </c>
      <c r="H30" s="49">
        <f t="shared" si="3"/>
        <v>83.235926913072802</v>
      </c>
    </row>
    <row r="31" spans="2:11" x14ac:dyDescent="0.15">
      <c r="G31" s="25"/>
      <c r="H31" s="35"/>
    </row>
    <row r="32" spans="2:11" x14ac:dyDescent="0.15">
      <c r="G32" s="25"/>
      <c r="H32" s="26"/>
    </row>
  </sheetData>
  <mergeCells count="8">
    <mergeCell ref="B3:B4"/>
    <mergeCell ref="C3:F3"/>
    <mergeCell ref="G3:G4"/>
    <mergeCell ref="H3:H4"/>
    <mergeCell ref="B19:B20"/>
    <mergeCell ref="C19:F19"/>
    <mergeCell ref="G19:G20"/>
    <mergeCell ref="H19:H20"/>
  </mergeCells>
  <phoneticPr fontId="2"/>
  <pageMargins left="0.7086614173228347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ECF8-39B8-4322-BC10-F5D82E688FFD}">
  <dimension ref="B1:K32"/>
  <sheetViews>
    <sheetView workbookViewId="0">
      <selection activeCell="D39" sqref="D39"/>
    </sheetView>
  </sheetViews>
  <sheetFormatPr defaultRowHeight="13.5" x14ac:dyDescent="0.15"/>
  <cols>
    <col min="1" max="1" width="1.5" customWidth="1"/>
    <col min="2" max="2" width="12.625" customWidth="1"/>
    <col min="3" max="8" width="11.625" customWidth="1"/>
  </cols>
  <sheetData>
    <row r="1" spans="2:8" ht="24.95" customHeight="1" x14ac:dyDescent="0.15">
      <c r="B1" s="33" t="s">
        <v>40</v>
      </c>
    </row>
    <row r="2" spans="2:8" ht="24.95" customHeight="1" x14ac:dyDescent="0.15">
      <c r="B2" s="34" t="s">
        <v>21</v>
      </c>
      <c r="H2" s="25" t="s">
        <v>31</v>
      </c>
    </row>
    <row r="3" spans="2:8" ht="21" customHeight="1" x14ac:dyDescent="0.15">
      <c r="B3" s="59"/>
      <c r="C3" s="60" t="s">
        <v>17</v>
      </c>
      <c r="D3" s="61"/>
      <c r="E3" s="61"/>
      <c r="F3" s="65"/>
      <c r="G3" s="62" t="s">
        <v>4</v>
      </c>
      <c r="H3" s="62" t="s">
        <v>3</v>
      </c>
    </row>
    <row r="4" spans="2:8" ht="45.95" customHeight="1" x14ac:dyDescent="0.15">
      <c r="B4" s="59"/>
      <c r="C4" s="19" t="s">
        <v>14</v>
      </c>
      <c r="D4" s="20" t="s">
        <v>15</v>
      </c>
      <c r="E4" s="20" t="s">
        <v>6</v>
      </c>
      <c r="F4" s="21" t="s">
        <v>16</v>
      </c>
      <c r="G4" s="63"/>
      <c r="H4" s="64"/>
    </row>
    <row r="5" spans="2:8" ht="20.100000000000001" customHeight="1" x14ac:dyDescent="0.15">
      <c r="B5" s="7" t="s">
        <v>7</v>
      </c>
      <c r="C5" s="9"/>
      <c r="D5" s="17">
        <v>205</v>
      </c>
      <c r="E5" s="17">
        <v>418</v>
      </c>
      <c r="F5" s="15">
        <f t="shared" ref="F5:F13" si="0">SUM(C5:E5)</f>
        <v>623</v>
      </c>
      <c r="G5" s="8">
        <v>1235</v>
      </c>
      <c r="H5" s="10">
        <f t="shared" ref="H5:H14" si="1">F5/G5*100</f>
        <v>50.445344129554655</v>
      </c>
    </row>
    <row r="6" spans="2:8" ht="20.100000000000001" customHeight="1" x14ac:dyDescent="0.15">
      <c r="B6" s="11" t="s">
        <v>8</v>
      </c>
      <c r="C6" s="13">
        <v>11002</v>
      </c>
      <c r="D6" s="18">
        <v>1784</v>
      </c>
      <c r="E6" s="18">
        <v>1479</v>
      </c>
      <c r="F6" s="16">
        <f t="shared" si="0"/>
        <v>14265</v>
      </c>
      <c r="G6" s="12">
        <v>15219</v>
      </c>
      <c r="H6" s="14">
        <f t="shared" si="1"/>
        <v>93.731519810762862</v>
      </c>
    </row>
    <row r="7" spans="2:8" ht="20.100000000000001" customHeight="1" x14ac:dyDescent="0.15">
      <c r="B7" s="11" t="s">
        <v>9</v>
      </c>
      <c r="C7" s="13">
        <v>1767</v>
      </c>
      <c r="D7" s="18"/>
      <c r="E7" s="18"/>
      <c r="F7" s="16">
        <f t="shared" si="0"/>
        <v>1767</v>
      </c>
      <c r="G7" s="12">
        <v>1877</v>
      </c>
      <c r="H7" s="14">
        <f t="shared" si="1"/>
        <v>94.139584443260532</v>
      </c>
    </row>
    <row r="8" spans="2:8" ht="20.100000000000001" customHeight="1" x14ac:dyDescent="0.15">
      <c r="B8" s="11" t="s">
        <v>10</v>
      </c>
      <c r="C8" s="13">
        <v>7657</v>
      </c>
      <c r="D8" s="18"/>
      <c r="E8" s="18">
        <v>256</v>
      </c>
      <c r="F8" s="16">
        <f t="shared" si="0"/>
        <v>7913</v>
      </c>
      <c r="G8" s="12">
        <v>8580</v>
      </c>
      <c r="H8" s="14">
        <f t="shared" si="1"/>
        <v>92.226107226107217</v>
      </c>
    </row>
    <row r="9" spans="2:8" ht="19.5" customHeight="1" x14ac:dyDescent="0.15">
      <c r="B9" s="11" t="s">
        <v>11</v>
      </c>
      <c r="C9" s="13">
        <v>14837</v>
      </c>
      <c r="D9" s="18">
        <v>848</v>
      </c>
      <c r="E9" s="18">
        <v>295</v>
      </c>
      <c r="F9" s="16">
        <f t="shared" si="0"/>
        <v>15980</v>
      </c>
      <c r="G9" s="12">
        <v>16365</v>
      </c>
      <c r="H9" s="14">
        <f t="shared" si="1"/>
        <v>97.64741827069966</v>
      </c>
    </row>
    <row r="10" spans="2:8" ht="19.5" customHeight="1" x14ac:dyDescent="0.15">
      <c r="B10" s="11" t="s">
        <v>0</v>
      </c>
      <c r="C10" s="13">
        <v>6797</v>
      </c>
      <c r="D10" s="18"/>
      <c r="E10" s="18">
        <v>748</v>
      </c>
      <c r="F10" s="16">
        <f t="shared" si="0"/>
        <v>7545</v>
      </c>
      <c r="G10" s="12">
        <v>8745</v>
      </c>
      <c r="H10" s="14">
        <f t="shared" si="1"/>
        <v>86.27787307032591</v>
      </c>
    </row>
    <row r="11" spans="2:8" ht="19.5" customHeight="1" x14ac:dyDescent="0.15">
      <c r="B11" s="36" t="s">
        <v>1</v>
      </c>
      <c r="C11" s="37">
        <v>5491</v>
      </c>
      <c r="D11" s="38"/>
      <c r="E11" s="38">
        <v>16</v>
      </c>
      <c r="F11" s="39">
        <f t="shared" si="0"/>
        <v>5507</v>
      </c>
      <c r="G11" s="40">
        <v>5562</v>
      </c>
      <c r="H11" s="41">
        <f t="shared" si="1"/>
        <v>99.011147069399499</v>
      </c>
    </row>
    <row r="12" spans="2:8" ht="19.5" customHeight="1" x14ac:dyDescent="0.15">
      <c r="B12" s="11" t="s">
        <v>12</v>
      </c>
      <c r="C12" s="13">
        <v>4414</v>
      </c>
      <c r="D12" s="18"/>
      <c r="E12" s="18">
        <v>131</v>
      </c>
      <c r="F12" s="16">
        <f t="shared" si="0"/>
        <v>4545</v>
      </c>
      <c r="G12" s="12">
        <v>4554</v>
      </c>
      <c r="H12" s="14">
        <f t="shared" si="1"/>
        <v>99.802371541501984</v>
      </c>
    </row>
    <row r="13" spans="2:8" ht="19.5" customHeight="1" x14ac:dyDescent="0.15">
      <c r="B13" s="27" t="s">
        <v>13</v>
      </c>
      <c r="C13" s="28">
        <v>3054</v>
      </c>
      <c r="D13" s="29"/>
      <c r="E13" s="29"/>
      <c r="F13" s="30">
        <f t="shared" si="0"/>
        <v>3054</v>
      </c>
      <c r="G13" s="31">
        <v>3054</v>
      </c>
      <c r="H13" s="32">
        <f t="shared" si="1"/>
        <v>100</v>
      </c>
    </row>
    <row r="14" spans="2:8" ht="20.100000000000001" customHeight="1" x14ac:dyDescent="0.15">
      <c r="B14" s="5" t="s">
        <v>2</v>
      </c>
      <c r="C14" s="3">
        <f>SUM(C5:C13)</f>
        <v>55019</v>
      </c>
      <c r="D14" s="23">
        <f>SUM(D5:D13)</f>
        <v>2837</v>
      </c>
      <c r="E14" s="23">
        <f>SUM(E5:E13)</f>
        <v>3343</v>
      </c>
      <c r="F14" s="22">
        <f>SUM(F5:F13)</f>
        <v>61199</v>
      </c>
      <c r="G14" s="2">
        <f>SUM(G5:G13)</f>
        <v>65191</v>
      </c>
      <c r="H14" s="6">
        <f t="shared" si="1"/>
        <v>93.876455338927158</v>
      </c>
    </row>
    <row r="15" spans="2:8" x14ac:dyDescent="0.15">
      <c r="G15" s="25"/>
      <c r="H15" s="35"/>
    </row>
    <row r="18" spans="2:11" s="1" customFormat="1" ht="24.95" customHeight="1" x14ac:dyDescent="0.15">
      <c r="B18" s="34" t="s">
        <v>23</v>
      </c>
      <c r="H18" s="25" t="s">
        <v>31</v>
      </c>
    </row>
    <row r="19" spans="2:11" ht="21" customHeight="1" x14ac:dyDescent="0.15">
      <c r="B19" s="59"/>
      <c r="C19" s="60" t="s">
        <v>19</v>
      </c>
      <c r="D19" s="61"/>
      <c r="E19" s="61"/>
      <c r="F19" s="61"/>
      <c r="G19" s="62" t="s">
        <v>5</v>
      </c>
      <c r="H19" s="62" t="s">
        <v>18</v>
      </c>
    </row>
    <row r="20" spans="2:11" ht="45.95" customHeight="1" x14ac:dyDescent="0.15">
      <c r="B20" s="59"/>
      <c r="C20" s="19" t="s">
        <v>14</v>
      </c>
      <c r="D20" s="24" t="s">
        <v>15</v>
      </c>
      <c r="E20" s="24" t="s">
        <v>6</v>
      </c>
      <c r="F20" s="21" t="s">
        <v>16</v>
      </c>
      <c r="G20" s="63"/>
      <c r="H20" s="64"/>
    </row>
    <row r="21" spans="2:11" ht="20.100000000000001" customHeight="1" x14ac:dyDescent="0.15">
      <c r="B21" s="7" t="s">
        <v>7</v>
      </c>
      <c r="C21" s="9"/>
      <c r="D21" s="17">
        <v>205</v>
      </c>
      <c r="E21" s="17">
        <v>418</v>
      </c>
      <c r="F21" s="15">
        <f t="shared" ref="F21:F29" si="2">SUM(C21:E21)</f>
        <v>623</v>
      </c>
      <c r="G21" s="8">
        <f>F5</f>
        <v>623</v>
      </c>
      <c r="H21" s="47">
        <f t="shared" ref="H21:H30" si="3">F21/G21*100</f>
        <v>100</v>
      </c>
    </row>
    <row r="22" spans="2:11" ht="19.5" customHeight="1" x14ac:dyDescent="0.15">
      <c r="B22" s="11" t="s">
        <v>8</v>
      </c>
      <c r="C22" s="13">
        <v>8038</v>
      </c>
      <c r="D22" s="18">
        <v>1051</v>
      </c>
      <c r="E22" s="18">
        <v>1479</v>
      </c>
      <c r="F22" s="16">
        <f t="shared" si="2"/>
        <v>10568</v>
      </c>
      <c r="G22" s="12">
        <f t="shared" ref="G22:G29" si="4">F6</f>
        <v>14265</v>
      </c>
      <c r="H22" s="48">
        <f t="shared" si="3"/>
        <v>74.083420960392559</v>
      </c>
    </row>
    <row r="23" spans="2:11" ht="19.5" customHeight="1" x14ac:dyDescent="0.15">
      <c r="B23" s="11" t="s">
        <v>9</v>
      </c>
      <c r="C23" s="13">
        <v>1468</v>
      </c>
      <c r="D23" s="18"/>
      <c r="E23" s="18"/>
      <c r="F23" s="16">
        <f t="shared" si="2"/>
        <v>1468</v>
      </c>
      <c r="G23" s="12">
        <f t="shared" si="4"/>
        <v>1767</v>
      </c>
      <c r="H23" s="48">
        <f t="shared" si="3"/>
        <v>83.078664402942834</v>
      </c>
    </row>
    <row r="24" spans="2:11" ht="19.5" customHeight="1" x14ac:dyDescent="0.15">
      <c r="B24" s="36" t="s">
        <v>10</v>
      </c>
      <c r="C24" s="37">
        <v>5161</v>
      </c>
      <c r="D24" s="38"/>
      <c r="E24" s="38">
        <v>256</v>
      </c>
      <c r="F24" s="39">
        <f t="shared" si="2"/>
        <v>5417</v>
      </c>
      <c r="G24" s="40">
        <f t="shared" si="4"/>
        <v>7913</v>
      </c>
      <c r="H24" s="50">
        <f t="shared" si="3"/>
        <v>68.456969543788702</v>
      </c>
    </row>
    <row r="25" spans="2:11" ht="19.5" customHeight="1" x14ac:dyDescent="0.15">
      <c r="B25" s="11" t="s">
        <v>11</v>
      </c>
      <c r="C25" s="13">
        <v>13421</v>
      </c>
      <c r="D25" s="18">
        <v>674</v>
      </c>
      <c r="E25" s="18">
        <v>295</v>
      </c>
      <c r="F25" s="16">
        <f t="shared" si="2"/>
        <v>14390</v>
      </c>
      <c r="G25" s="12">
        <f t="shared" si="4"/>
        <v>15980</v>
      </c>
      <c r="H25" s="48">
        <f t="shared" si="3"/>
        <v>90.050062578222779</v>
      </c>
      <c r="K25" s="51"/>
    </row>
    <row r="26" spans="2:11" ht="20.100000000000001" customHeight="1" x14ac:dyDescent="0.15">
      <c r="B26" s="11" t="s">
        <v>0</v>
      </c>
      <c r="C26" s="13">
        <v>5485</v>
      </c>
      <c r="D26" s="18"/>
      <c r="E26" s="18">
        <v>748</v>
      </c>
      <c r="F26" s="16">
        <f t="shared" si="2"/>
        <v>6233</v>
      </c>
      <c r="G26" s="12">
        <f t="shared" si="4"/>
        <v>7545</v>
      </c>
      <c r="H26" s="48">
        <f t="shared" si="3"/>
        <v>82.611000662690529</v>
      </c>
    </row>
    <row r="27" spans="2:11" ht="20.100000000000001" customHeight="1" x14ac:dyDescent="0.15">
      <c r="B27" s="11" t="s">
        <v>1</v>
      </c>
      <c r="C27" s="13">
        <v>5044</v>
      </c>
      <c r="D27" s="18"/>
      <c r="E27" s="18">
        <v>16</v>
      </c>
      <c r="F27" s="16">
        <f t="shared" si="2"/>
        <v>5060</v>
      </c>
      <c r="G27" s="12">
        <f t="shared" si="4"/>
        <v>5507</v>
      </c>
      <c r="H27" s="48">
        <f t="shared" si="3"/>
        <v>91.88305792627564</v>
      </c>
    </row>
    <row r="28" spans="2:11" ht="20.100000000000001" customHeight="1" x14ac:dyDescent="0.15">
      <c r="B28" s="11" t="s">
        <v>12</v>
      </c>
      <c r="C28" s="13">
        <v>4234</v>
      </c>
      <c r="D28" s="18"/>
      <c r="E28" s="18">
        <v>131</v>
      </c>
      <c r="F28" s="16">
        <f t="shared" si="2"/>
        <v>4365</v>
      </c>
      <c r="G28" s="12">
        <f t="shared" si="4"/>
        <v>4545</v>
      </c>
      <c r="H28" s="48">
        <f t="shared" si="3"/>
        <v>96.039603960396036</v>
      </c>
    </row>
    <row r="29" spans="2:11" ht="20.100000000000001" customHeight="1" x14ac:dyDescent="0.15">
      <c r="B29" s="7" t="s">
        <v>13</v>
      </c>
      <c r="C29" s="9">
        <v>3054</v>
      </c>
      <c r="D29" s="17"/>
      <c r="E29" s="17"/>
      <c r="F29" s="15">
        <f t="shared" si="2"/>
        <v>3054</v>
      </c>
      <c r="G29" s="8">
        <f t="shared" si="4"/>
        <v>3054</v>
      </c>
      <c r="H29" s="47">
        <f t="shared" si="3"/>
        <v>100</v>
      </c>
    </row>
    <row r="30" spans="2:11" ht="20.100000000000001" customHeight="1" x14ac:dyDescent="0.15">
      <c r="B30" s="5" t="s">
        <v>2</v>
      </c>
      <c r="C30" s="3">
        <f>SUM(C21:C29)</f>
        <v>45905</v>
      </c>
      <c r="D30" s="23">
        <f>SUM(D21:D29)</f>
        <v>1930</v>
      </c>
      <c r="E30" s="23">
        <f>SUM(E21:E29)</f>
        <v>3343</v>
      </c>
      <c r="F30" s="22">
        <f>SUM(F21:F29)</f>
        <v>51178</v>
      </c>
      <c r="G30" s="2">
        <f>SUM(G21:G29)</f>
        <v>61199</v>
      </c>
      <c r="H30" s="49">
        <f t="shared" si="3"/>
        <v>83.625549437082299</v>
      </c>
    </row>
    <row r="31" spans="2:11" x14ac:dyDescent="0.15">
      <c r="G31" s="25"/>
      <c r="H31" s="35"/>
    </row>
    <row r="32" spans="2:11" x14ac:dyDescent="0.15">
      <c r="G32" s="25"/>
      <c r="H32" s="26"/>
    </row>
  </sheetData>
  <mergeCells count="8">
    <mergeCell ref="B3:B4"/>
    <mergeCell ref="C3:F3"/>
    <mergeCell ref="G3:G4"/>
    <mergeCell ref="H3:H4"/>
    <mergeCell ref="B19:B20"/>
    <mergeCell ref="C19:F19"/>
    <mergeCell ref="G19:G20"/>
    <mergeCell ref="H19:H20"/>
  </mergeCells>
  <phoneticPr fontId="2"/>
  <pageMargins left="0.7086614173228347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C17C-F7D4-4573-8A15-32D491DE0A51}">
  <dimension ref="B1:K32"/>
  <sheetViews>
    <sheetView workbookViewId="0">
      <selection activeCell="D39" sqref="D39"/>
    </sheetView>
  </sheetViews>
  <sheetFormatPr defaultRowHeight="13.5" x14ac:dyDescent="0.15"/>
  <cols>
    <col min="1" max="1" width="1.5" customWidth="1"/>
    <col min="2" max="2" width="12.625" customWidth="1"/>
    <col min="3" max="8" width="11.625" customWidth="1"/>
  </cols>
  <sheetData>
    <row r="1" spans="2:8" ht="24.95" customHeight="1" x14ac:dyDescent="0.15">
      <c r="B1" s="33" t="s">
        <v>41</v>
      </c>
    </row>
    <row r="2" spans="2:8" ht="24.95" customHeight="1" x14ac:dyDescent="0.15">
      <c r="B2" s="34" t="s">
        <v>21</v>
      </c>
      <c r="H2" s="25" t="s">
        <v>35</v>
      </c>
    </row>
    <row r="3" spans="2:8" ht="21" customHeight="1" x14ac:dyDescent="0.15">
      <c r="B3" s="59"/>
      <c r="C3" s="60" t="s">
        <v>17</v>
      </c>
      <c r="D3" s="61"/>
      <c r="E3" s="61"/>
      <c r="F3" s="65"/>
      <c r="G3" s="62" t="s">
        <v>4</v>
      </c>
      <c r="H3" s="62" t="s">
        <v>3</v>
      </c>
    </row>
    <row r="4" spans="2:8" ht="45.95" customHeight="1" x14ac:dyDescent="0.15">
      <c r="B4" s="59"/>
      <c r="C4" s="19" t="s">
        <v>14</v>
      </c>
      <c r="D4" s="20" t="s">
        <v>15</v>
      </c>
      <c r="E4" s="20" t="s">
        <v>6</v>
      </c>
      <c r="F4" s="21" t="s">
        <v>16</v>
      </c>
      <c r="G4" s="63"/>
      <c r="H4" s="64"/>
    </row>
    <row r="5" spans="2:8" ht="20.100000000000001" customHeight="1" x14ac:dyDescent="0.15">
      <c r="B5" s="7" t="s">
        <v>7</v>
      </c>
      <c r="C5" s="9"/>
      <c r="D5" s="17">
        <v>194</v>
      </c>
      <c r="E5" s="17">
        <v>408</v>
      </c>
      <c r="F5" s="15">
        <f t="shared" ref="F5:F13" si="0">SUM(C5:E5)</f>
        <v>602</v>
      </c>
      <c r="G5" s="8">
        <v>1196</v>
      </c>
      <c r="H5" s="10">
        <f t="shared" ref="H5:H14" si="1">F5/G5*100</f>
        <v>50.334448160535118</v>
      </c>
    </row>
    <row r="6" spans="2:8" ht="20.100000000000001" customHeight="1" x14ac:dyDescent="0.15">
      <c r="B6" s="11" t="s">
        <v>8</v>
      </c>
      <c r="C6" s="13">
        <v>10726</v>
      </c>
      <c r="D6" s="18">
        <v>1718</v>
      </c>
      <c r="E6" s="18">
        <v>1439</v>
      </c>
      <c r="F6" s="16">
        <f t="shared" si="0"/>
        <v>13883</v>
      </c>
      <c r="G6" s="12">
        <v>14816</v>
      </c>
      <c r="H6" s="14">
        <f t="shared" si="1"/>
        <v>93.702753779697616</v>
      </c>
    </row>
    <row r="7" spans="2:8" ht="20.100000000000001" customHeight="1" x14ac:dyDescent="0.15">
      <c r="B7" s="11" t="s">
        <v>9</v>
      </c>
      <c r="C7" s="13">
        <v>1719</v>
      </c>
      <c r="D7" s="18"/>
      <c r="E7" s="18"/>
      <c r="F7" s="16">
        <f t="shared" si="0"/>
        <v>1719</v>
      </c>
      <c r="G7" s="12">
        <v>1829</v>
      </c>
      <c r="H7" s="14">
        <f t="shared" si="1"/>
        <v>93.985784581738656</v>
      </c>
    </row>
    <row r="8" spans="2:8" ht="20.100000000000001" customHeight="1" x14ac:dyDescent="0.15">
      <c r="B8" s="11" t="s">
        <v>10</v>
      </c>
      <c r="C8" s="13">
        <v>7744</v>
      </c>
      <c r="D8" s="18"/>
      <c r="E8" s="18">
        <v>237</v>
      </c>
      <c r="F8" s="16">
        <f t="shared" si="0"/>
        <v>7981</v>
      </c>
      <c r="G8" s="12">
        <v>8381</v>
      </c>
      <c r="H8" s="14">
        <f t="shared" si="1"/>
        <v>95.227299844887241</v>
      </c>
    </row>
    <row r="9" spans="2:8" ht="19.5" customHeight="1" x14ac:dyDescent="0.15">
      <c r="B9" s="11" t="s">
        <v>11</v>
      </c>
      <c r="C9" s="13">
        <v>14720</v>
      </c>
      <c r="D9" s="18">
        <v>817</v>
      </c>
      <c r="E9" s="18">
        <v>307</v>
      </c>
      <c r="F9" s="16">
        <f t="shared" si="0"/>
        <v>15844</v>
      </c>
      <c r="G9" s="12">
        <v>16283</v>
      </c>
      <c r="H9" s="14">
        <f t="shared" si="1"/>
        <v>97.303936621015779</v>
      </c>
    </row>
    <row r="10" spans="2:8" ht="19.5" customHeight="1" x14ac:dyDescent="0.15">
      <c r="B10" s="11" t="s">
        <v>0</v>
      </c>
      <c r="C10" s="13">
        <v>6660</v>
      </c>
      <c r="D10" s="18"/>
      <c r="E10" s="18">
        <v>736</v>
      </c>
      <c r="F10" s="16">
        <f t="shared" si="0"/>
        <v>7396</v>
      </c>
      <c r="G10" s="12">
        <v>8530</v>
      </c>
      <c r="H10" s="14">
        <f t="shared" si="1"/>
        <v>86.705744431418523</v>
      </c>
    </row>
    <row r="11" spans="2:8" ht="19.5" customHeight="1" x14ac:dyDescent="0.15">
      <c r="B11" s="36" t="s">
        <v>1</v>
      </c>
      <c r="C11" s="37">
        <v>5386</v>
      </c>
      <c r="D11" s="38"/>
      <c r="E11" s="38">
        <v>17</v>
      </c>
      <c r="F11" s="39">
        <f t="shared" si="0"/>
        <v>5403</v>
      </c>
      <c r="G11" s="40">
        <v>5457</v>
      </c>
      <c r="H11" s="41">
        <f t="shared" si="1"/>
        <v>99.010445299615171</v>
      </c>
    </row>
    <row r="12" spans="2:8" ht="19.5" customHeight="1" x14ac:dyDescent="0.15">
      <c r="B12" s="11" t="s">
        <v>12</v>
      </c>
      <c r="C12" s="13">
        <v>4331</v>
      </c>
      <c r="D12" s="18"/>
      <c r="E12" s="18">
        <v>129</v>
      </c>
      <c r="F12" s="16">
        <f t="shared" si="0"/>
        <v>4460</v>
      </c>
      <c r="G12" s="12">
        <v>4469</v>
      </c>
      <c r="H12" s="14">
        <f t="shared" si="1"/>
        <v>99.798612665025729</v>
      </c>
    </row>
    <row r="13" spans="2:8" ht="19.5" customHeight="1" x14ac:dyDescent="0.15">
      <c r="B13" s="27" t="s">
        <v>13</v>
      </c>
      <c r="C13" s="28">
        <v>2994</v>
      </c>
      <c r="D13" s="29"/>
      <c r="E13" s="29"/>
      <c r="F13" s="30">
        <f t="shared" si="0"/>
        <v>2994</v>
      </c>
      <c r="G13" s="31">
        <v>2994</v>
      </c>
      <c r="H13" s="32">
        <f t="shared" si="1"/>
        <v>100</v>
      </c>
    </row>
    <row r="14" spans="2:8" ht="20.100000000000001" customHeight="1" x14ac:dyDescent="0.15">
      <c r="B14" s="5" t="s">
        <v>2</v>
      </c>
      <c r="C14" s="3">
        <f>SUM(C5:C13)</f>
        <v>54280</v>
      </c>
      <c r="D14" s="23">
        <f>SUM(D5:D13)</f>
        <v>2729</v>
      </c>
      <c r="E14" s="23">
        <f>SUM(E5:E13)</f>
        <v>3273</v>
      </c>
      <c r="F14" s="22">
        <f>SUM(F5:F13)</f>
        <v>60282</v>
      </c>
      <c r="G14" s="2">
        <f>SUM(G5:G13)</f>
        <v>63955</v>
      </c>
      <c r="H14" s="6">
        <f t="shared" si="1"/>
        <v>94.256899382378236</v>
      </c>
    </row>
    <row r="15" spans="2:8" x14ac:dyDescent="0.15">
      <c r="G15" s="25"/>
      <c r="H15" s="35"/>
    </row>
    <row r="18" spans="2:11" s="1" customFormat="1" ht="24.95" customHeight="1" x14ac:dyDescent="0.15">
      <c r="B18" s="34" t="s">
        <v>23</v>
      </c>
      <c r="H18" s="25" t="s">
        <v>35</v>
      </c>
    </row>
    <row r="19" spans="2:11" ht="21" customHeight="1" x14ac:dyDescent="0.15">
      <c r="B19" s="59"/>
      <c r="C19" s="60" t="s">
        <v>19</v>
      </c>
      <c r="D19" s="61"/>
      <c r="E19" s="61"/>
      <c r="F19" s="61"/>
      <c r="G19" s="62" t="s">
        <v>5</v>
      </c>
      <c r="H19" s="62" t="s">
        <v>18</v>
      </c>
    </row>
    <row r="20" spans="2:11" ht="45.95" customHeight="1" x14ac:dyDescent="0.15">
      <c r="B20" s="59"/>
      <c r="C20" s="19" t="s">
        <v>14</v>
      </c>
      <c r="D20" s="24" t="s">
        <v>15</v>
      </c>
      <c r="E20" s="24" t="s">
        <v>6</v>
      </c>
      <c r="F20" s="21" t="s">
        <v>16</v>
      </c>
      <c r="G20" s="63"/>
      <c r="H20" s="64"/>
    </row>
    <row r="21" spans="2:11" ht="20.100000000000001" customHeight="1" x14ac:dyDescent="0.15">
      <c r="B21" s="7" t="s">
        <v>7</v>
      </c>
      <c r="C21" s="9"/>
      <c r="D21" s="17">
        <v>194</v>
      </c>
      <c r="E21" s="17">
        <v>408</v>
      </c>
      <c r="F21" s="15">
        <f t="shared" ref="F21:F29" si="2">SUM(C21:E21)</f>
        <v>602</v>
      </c>
      <c r="G21" s="8">
        <f>F5</f>
        <v>602</v>
      </c>
      <c r="H21" s="47">
        <f t="shared" ref="H21:H30" si="3">F21/G21*100</f>
        <v>100</v>
      </c>
    </row>
    <row r="22" spans="2:11" ht="19.5" customHeight="1" x14ac:dyDescent="0.15">
      <c r="B22" s="11" t="s">
        <v>8</v>
      </c>
      <c r="C22" s="13">
        <v>7897</v>
      </c>
      <c r="D22" s="18">
        <v>1038</v>
      </c>
      <c r="E22" s="18">
        <v>1439</v>
      </c>
      <c r="F22" s="16">
        <f t="shared" si="2"/>
        <v>10374</v>
      </c>
      <c r="G22" s="12">
        <f t="shared" ref="G22:G29" si="4">F6</f>
        <v>13883</v>
      </c>
      <c r="H22" s="48">
        <f t="shared" si="3"/>
        <v>74.724483180868688</v>
      </c>
    </row>
    <row r="23" spans="2:11" ht="19.5" customHeight="1" x14ac:dyDescent="0.15">
      <c r="B23" s="11" t="s">
        <v>9</v>
      </c>
      <c r="C23" s="13">
        <v>1440</v>
      </c>
      <c r="D23" s="18"/>
      <c r="E23" s="18"/>
      <c r="F23" s="16">
        <f t="shared" si="2"/>
        <v>1440</v>
      </c>
      <c r="G23" s="12">
        <f t="shared" si="4"/>
        <v>1719</v>
      </c>
      <c r="H23" s="48">
        <f t="shared" si="3"/>
        <v>83.769633507853399</v>
      </c>
    </row>
    <row r="24" spans="2:11" ht="19.5" customHeight="1" x14ac:dyDescent="0.15">
      <c r="B24" s="36" t="s">
        <v>10</v>
      </c>
      <c r="C24" s="37">
        <v>5173</v>
      </c>
      <c r="D24" s="38"/>
      <c r="E24" s="38">
        <v>237</v>
      </c>
      <c r="F24" s="39">
        <f t="shared" si="2"/>
        <v>5410</v>
      </c>
      <c r="G24" s="40">
        <f t="shared" si="4"/>
        <v>7981</v>
      </c>
      <c r="H24" s="50">
        <f t="shared" si="3"/>
        <v>67.785991730359612</v>
      </c>
    </row>
    <row r="25" spans="2:11" ht="19.5" customHeight="1" x14ac:dyDescent="0.15">
      <c r="B25" s="11" t="s">
        <v>11</v>
      </c>
      <c r="C25" s="13">
        <v>13468</v>
      </c>
      <c r="D25" s="18">
        <v>646</v>
      </c>
      <c r="E25" s="18">
        <v>307</v>
      </c>
      <c r="F25" s="16">
        <f t="shared" si="2"/>
        <v>14421</v>
      </c>
      <c r="G25" s="12">
        <f t="shared" si="4"/>
        <v>15844</v>
      </c>
      <c r="H25" s="48">
        <f t="shared" si="3"/>
        <v>91.018682150971969</v>
      </c>
      <c r="K25" s="51"/>
    </row>
    <row r="26" spans="2:11" ht="20.100000000000001" customHeight="1" x14ac:dyDescent="0.15">
      <c r="B26" s="11" t="s">
        <v>0</v>
      </c>
      <c r="C26" s="13">
        <v>5405</v>
      </c>
      <c r="D26" s="18"/>
      <c r="E26" s="18">
        <v>736</v>
      </c>
      <c r="F26" s="16">
        <f t="shared" si="2"/>
        <v>6141</v>
      </c>
      <c r="G26" s="12">
        <f t="shared" si="4"/>
        <v>7396</v>
      </c>
      <c r="H26" s="48">
        <f t="shared" si="3"/>
        <v>83.031368307193077</v>
      </c>
    </row>
    <row r="27" spans="2:11" ht="20.100000000000001" customHeight="1" x14ac:dyDescent="0.15">
      <c r="B27" s="11" t="s">
        <v>1</v>
      </c>
      <c r="C27" s="13">
        <v>4978</v>
      </c>
      <c r="D27" s="18"/>
      <c r="E27" s="18">
        <v>17</v>
      </c>
      <c r="F27" s="16">
        <f t="shared" si="2"/>
        <v>4995</v>
      </c>
      <c r="G27" s="12">
        <f t="shared" si="4"/>
        <v>5403</v>
      </c>
      <c r="H27" s="48">
        <f t="shared" si="3"/>
        <v>92.448639644641858</v>
      </c>
    </row>
    <row r="28" spans="2:11" ht="20.100000000000001" customHeight="1" x14ac:dyDescent="0.15">
      <c r="B28" s="11" t="s">
        <v>12</v>
      </c>
      <c r="C28" s="13">
        <v>4150</v>
      </c>
      <c r="D28" s="18"/>
      <c r="E28" s="18">
        <v>129</v>
      </c>
      <c r="F28" s="16">
        <f t="shared" si="2"/>
        <v>4279</v>
      </c>
      <c r="G28" s="12">
        <f t="shared" si="4"/>
        <v>4460</v>
      </c>
      <c r="H28" s="48">
        <f t="shared" si="3"/>
        <v>95.941704035874437</v>
      </c>
    </row>
    <row r="29" spans="2:11" ht="20.100000000000001" customHeight="1" x14ac:dyDescent="0.15">
      <c r="B29" s="7" t="s">
        <v>13</v>
      </c>
      <c r="C29" s="9">
        <v>2994</v>
      </c>
      <c r="D29" s="17"/>
      <c r="E29" s="17"/>
      <c r="F29" s="15">
        <f t="shared" si="2"/>
        <v>2994</v>
      </c>
      <c r="G29" s="8">
        <f t="shared" si="4"/>
        <v>2994</v>
      </c>
      <c r="H29" s="47">
        <f t="shared" si="3"/>
        <v>100</v>
      </c>
    </row>
    <row r="30" spans="2:11" ht="20.100000000000001" customHeight="1" x14ac:dyDescent="0.15">
      <c r="B30" s="5" t="s">
        <v>2</v>
      </c>
      <c r="C30" s="3">
        <f>SUM(C21:C29)</f>
        <v>45505</v>
      </c>
      <c r="D30" s="23">
        <f>SUM(D21:D29)</f>
        <v>1878</v>
      </c>
      <c r="E30" s="23">
        <f>SUM(E21:E29)</f>
        <v>3273</v>
      </c>
      <c r="F30" s="22">
        <f>SUM(F21:F29)</f>
        <v>50656</v>
      </c>
      <c r="G30" s="2">
        <f>SUM(G21:G29)</f>
        <v>60282</v>
      </c>
      <c r="H30" s="49">
        <f t="shared" si="3"/>
        <v>84.031717593974989</v>
      </c>
    </row>
    <row r="31" spans="2:11" x14ac:dyDescent="0.15">
      <c r="G31" s="25"/>
      <c r="H31" s="35"/>
    </row>
    <row r="32" spans="2:11" x14ac:dyDescent="0.15">
      <c r="G32" s="25"/>
      <c r="H32" s="26"/>
    </row>
  </sheetData>
  <mergeCells count="8">
    <mergeCell ref="B3:B4"/>
    <mergeCell ref="C3:F3"/>
    <mergeCell ref="G3:G4"/>
    <mergeCell ref="H3:H4"/>
    <mergeCell ref="B19:B20"/>
    <mergeCell ref="C19:F19"/>
    <mergeCell ref="G19:G20"/>
    <mergeCell ref="H19:H20"/>
  </mergeCells>
  <phoneticPr fontId="2"/>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75AC8-DD2E-484E-AFBE-82EA7E3F8AF9}">
  <dimension ref="B1:K32"/>
  <sheetViews>
    <sheetView workbookViewId="0">
      <selection activeCell="D39" sqref="D39"/>
    </sheetView>
  </sheetViews>
  <sheetFormatPr defaultRowHeight="13.5" x14ac:dyDescent="0.15"/>
  <cols>
    <col min="1" max="1" width="1.5" customWidth="1"/>
    <col min="2" max="2" width="12.625" customWidth="1"/>
    <col min="3" max="8" width="11.625" customWidth="1"/>
  </cols>
  <sheetData>
    <row r="1" spans="2:8" ht="24.95" customHeight="1" x14ac:dyDescent="0.15">
      <c r="B1" s="33" t="s">
        <v>42</v>
      </c>
    </row>
    <row r="2" spans="2:8" ht="24.95" customHeight="1" x14ac:dyDescent="0.15">
      <c r="B2" s="34" t="s">
        <v>21</v>
      </c>
      <c r="H2" s="25" t="s">
        <v>36</v>
      </c>
    </row>
    <row r="3" spans="2:8" ht="21" customHeight="1" x14ac:dyDescent="0.15">
      <c r="B3" s="59"/>
      <c r="C3" s="60" t="s">
        <v>17</v>
      </c>
      <c r="D3" s="61"/>
      <c r="E3" s="61"/>
      <c r="F3" s="65"/>
      <c r="G3" s="62" t="s">
        <v>4</v>
      </c>
      <c r="H3" s="62" t="s">
        <v>3</v>
      </c>
    </row>
    <row r="4" spans="2:8" ht="45.95" customHeight="1" x14ac:dyDescent="0.15">
      <c r="B4" s="59"/>
      <c r="C4" s="19" t="s">
        <v>14</v>
      </c>
      <c r="D4" s="20" t="s">
        <v>15</v>
      </c>
      <c r="E4" s="20" t="s">
        <v>6</v>
      </c>
      <c r="F4" s="21" t="s">
        <v>16</v>
      </c>
      <c r="G4" s="63"/>
      <c r="H4" s="64"/>
    </row>
    <row r="5" spans="2:8" ht="20.100000000000001" customHeight="1" x14ac:dyDescent="0.15">
      <c r="B5" s="7" t="s">
        <v>7</v>
      </c>
      <c r="C5" s="9"/>
      <c r="D5" s="17">
        <v>203</v>
      </c>
      <c r="E5" s="17">
        <v>406</v>
      </c>
      <c r="F5" s="15">
        <f t="shared" ref="F5:F13" si="0">SUM(C5:E5)</f>
        <v>609</v>
      </c>
      <c r="G5" s="8">
        <v>1168</v>
      </c>
      <c r="H5" s="10">
        <f t="shared" ref="H5:H14" si="1">F5/G5*100</f>
        <v>52.140410958904106</v>
      </c>
    </row>
    <row r="6" spans="2:8" ht="20.100000000000001" customHeight="1" x14ac:dyDescent="0.15">
      <c r="B6" s="11" t="s">
        <v>8</v>
      </c>
      <c r="C6" s="13">
        <v>10521</v>
      </c>
      <c r="D6" s="18">
        <v>1652</v>
      </c>
      <c r="E6" s="18">
        <v>1393</v>
      </c>
      <c r="F6" s="16">
        <f t="shared" si="0"/>
        <v>13566</v>
      </c>
      <c r="G6" s="12">
        <v>14480</v>
      </c>
      <c r="H6" s="14">
        <f t="shared" si="1"/>
        <v>93.687845303867405</v>
      </c>
    </row>
    <row r="7" spans="2:8" ht="20.100000000000001" customHeight="1" x14ac:dyDescent="0.15">
      <c r="B7" s="11" t="s">
        <v>9</v>
      </c>
      <c r="C7" s="13">
        <v>1675</v>
      </c>
      <c r="D7" s="18"/>
      <c r="E7" s="18"/>
      <c r="F7" s="16">
        <f t="shared" si="0"/>
        <v>1675</v>
      </c>
      <c r="G7" s="12">
        <v>1784</v>
      </c>
      <c r="H7" s="14">
        <f t="shared" si="1"/>
        <v>93.890134529147986</v>
      </c>
    </row>
    <row r="8" spans="2:8" ht="20.100000000000001" customHeight="1" x14ac:dyDescent="0.15">
      <c r="B8" s="11" t="s">
        <v>10</v>
      </c>
      <c r="C8" s="13">
        <v>7511</v>
      </c>
      <c r="D8" s="18"/>
      <c r="E8" s="18">
        <v>231</v>
      </c>
      <c r="F8" s="16">
        <f t="shared" si="0"/>
        <v>7742</v>
      </c>
      <c r="G8" s="12">
        <v>8131</v>
      </c>
      <c r="H8" s="14">
        <f t="shared" si="1"/>
        <v>95.215840610011071</v>
      </c>
    </row>
    <row r="9" spans="2:8" ht="19.5" customHeight="1" x14ac:dyDescent="0.15">
      <c r="B9" s="11" t="s">
        <v>11</v>
      </c>
      <c r="C9" s="13">
        <v>14495</v>
      </c>
      <c r="D9" s="18">
        <v>782</v>
      </c>
      <c r="E9" s="18">
        <v>294</v>
      </c>
      <c r="F9" s="16">
        <f t="shared" si="0"/>
        <v>15571</v>
      </c>
      <c r="G9" s="12">
        <v>15901</v>
      </c>
      <c r="H9" s="14">
        <f t="shared" si="1"/>
        <v>97.924658826488894</v>
      </c>
    </row>
    <row r="10" spans="2:8" ht="19.5" customHeight="1" x14ac:dyDescent="0.15">
      <c r="B10" s="11" t="s">
        <v>0</v>
      </c>
      <c r="C10" s="13">
        <v>6509</v>
      </c>
      <c r="D10" s="18"/>
      <c r="E10" s="18">
        <v>744</v>
      </c>
      <c r="F10" s="16">
        <f t="shared" si="0"/>
        <v>7253</v>
      </c>
      <c r="G10" s="12">
        <v>8279</v>
      </c>
      <c r="H10" s="14">
        <f t="shared" si="1"/>
        <v>87.607198937069697</v>
      </c>
    </row>
    <row r="11" spans="2:8" ht="19.5" customHeight="1" x14ac:dyDescent="0.15">
      <c r="B11" s="36" t="s">
        <v>1</v>
      </c>
      <c r="C11" s="37">
        <v>5281</v>
      </c>
      <c r="D11" s="38"/>
      <c r="E11" s="38">
        <v>17</v>
      </c>
      <c r="F11" s="39">
        <f t="shared" si="0"/>
        <v>5298</v>
      </c>
      <c r="G11" s="40">
        <v>5349</v>
      </c>
      <c r="H11" s="41">
        <f t="shared" si="1"/>
        <v>99.046550757150868</v>
      </c>
    </row>
    <row r="12" spans="2:8" ht="19.5" customHeight="1" x14ac:dyDescent="0.15">
      <c r="B12" s="11" t="s">
        <v>12</v>
      </c>
      <c r="C12" s="13">
        <v>4219</v>
      </c>
      <c r="D12" s="18"/>
      <c r="E12" s="18">
        <v>125</v>
      </c>
      <c r="F12" s="16">
        <f t="shared" si="0"/>
        <v>4344</v>
      </c>
      <c r="G12" s="12">
        <v>4353</v>
      </c>
      <c r="H12" s="14">
        <f t="shared" si="1"/>
        <v>99.79324603721571</v>
      </c>
    </row>
    <row r="13" spans="2:8" ht="19.5" customHeight="1" x14ac:dyDescent="0.15">
      <c r="B13" s="27" t="s">
        <v>13</v>
      </c>
      <c r="C13" s="28">
        <v>2946</v>
      </c>
      <c r="D13" s="29"/>
      <c r="E13" s="29"/>
      <c r="F13" s="30">
        <f t="shared" si="0"/>
        <v>2946</v>
      </c>
      <c r="G13" s="31">
        <v>2946</v>
      </c>
      <c r="H13" s="32">
        <f t="shared" si="1"/>
        <v>100</v>
      </c>
    </row>
    <row r="14" spans="2:8" ht="20.100000000000001" customHeight="1" x14ac:dyDescent="0.15">
      <c r="B14" s="5" t="s">
        <v>2</v>
      </c>
      <c r="C14" s="3">
        <f>SUM(C5:C13)</f>
        <v>53157</v>
      </c>
      <c r="D14" s="23">
        <f>SUM(D5:D13)</f>
        <v>2637</v>
      </c>
      <c r="E14" s="23">
        <f>SUM(E5:E13)</f>
        <v>3210</v>
      </c>
      <c r="F14" s="22">
        <f>SUM(F5:F13)</f>
        <v>59004</v>
      </c>
      <c r="G14" s="2">
        <f>SUM(G5:G13)</f>
        <v>62391</v>
      </c>
      <c r="H14" s="6">
        <f t="shared" si="1"/>
        <v>94.571332403712077</v>
      </c>
    </row>
    <row r="15" spans="2:8" x14ac:dyDescent="0.15">
      <c r="G15" s="25"/>
      <c r="H15" s="35"/>
    </row>
    <row r="18" spans="2:11" s="1" customFormat="1" ht="24.95" customHeight="1" x14ac:dyDescent="0.15">
      <c r="B18" s="34" t="s">
        <v>23</v>
      </c>
      <c r="H18" s="25" t="s">
        <v>36</v>
      </c>
    </row>
    <row r="19" spans="2:11" ht="21" customHeight="1" x14ac:dyDescent="0.15">
      <c r="B19" s="59"/>
      <c r="C19" s="60" t="s">
        <v>19</v>
      </c>
      <c r="D19" s="61"/>
      <c r="E19" s="61"/>
      <c r="F19" s="61"/>
      <c r="G19" s="62" t="s">
        <v>5</v>
      </c>
      <c r="H19" s="62" t="s">
        <v>18</v>
      </c>
    </row>
    <row r="20" spans="2:11" ht="45.95" customHeight="1" x14ac:dyDescent="0.15">
      <c r="B20" s="59"/>
      <c r="C20" s="19" t="s">
        <v>14</v>
      </c>
      <c r="D20" s="24" t="s">
        <v>15</v>
      </c>
      <c r="E20" s="24" t="s">
        <v>6</v>
      </c>
      <c r="F20" s="21" t="s">
        <v>16</v>
      </c>
      <c r="G20" s="63"/>
      <c r="H20" s="64"/>
    </row>
    <row r="21" spans="2:11" ht="20.100000000000001" customHeight="1" x14ac:dyDescent="0.15">
      <c r="B21" s="7" t="s">
        <v>7</v>
      </c>
      <c r="C21" s="9"/>
      <c r="D21" s="17">
        <v>203</v>
      </c>
      <c r="E21" s="17">
        <v>406</v>
      </c>
      <c r="F21" s="15">
        <f t="shared" ref="F21:F29" si="2">SUM(C21:E21)</f>
        <v>609</v>
      </c>
      <c r="G21" s="8">
        <f>F5</f>
        <v>609</v>
      </c>
      <c r="H21" s="47">
        <f t="shared" ref="H21:H30" si="3">F21/G21*100</f>
        <v>100</v>
      </c>
    </row>
    <row r="22" spans="2:11" ht="19.5" customHeight="1" x14ac:dyDescent="0.15">
      <c r="B22" s="11" t="s">
        <v>8</v>
      </c>
      <c r="C22" s="13">
        <v>7740</v>
      </c>
      <c r="D22" s="18">
        <v>1005</v>
      </c>
      <c r="E22" s="18">
        <v>1393</v>
      </c>
      <c r="F22" s="16">
        <f t="shared" si="2"/>
        <v>10138</v>
      </c>
      <c r="G22" s="12">
        <f t="shared" ref="G22:G29" si="4">F6</f>
        <v>13566</v>
      </c>
      <c r="H22" s="48">
        <f t="shared" si="3"/>
        <v>74.730945009582783</v>
      </c>
    </row>
    <row r="23" spans="2:11" ht="19.5" customHeight="1" x14ac:dyDescent="0.15">
      <c r="B23" s="11" t="s">
        <v>9</v>
      </c>
      <c r="C23" s="13">
        <v>1414</v>
      </c>
      <c r="D23" s="18"/>
      <c r="E23" s="18"/>
      <c r="F23" s="16">
        <f t="shared" si="2"/>
        <v>1414</v>
      </c>
      <c r="G23" s="12">
        <f t="shared" si="4"/>
        <v>1675</v>
      </c>
      <c r="H23" s="48">
        <f t="shared" si="3"/>
        <v>84.417910447761187</v>
      </c>
    </row>
    <row r="24" spans="2:11" ht="19.5" customHeight="1" x14ac:dyDescent="0.15">
      <c r="B24" s="36" t="s">
        <v>10</v>
      </c>
      <c r="C24" s="37">
        <v>5120</v>
      </c>
      <c r="D24" s="38"/>
      <c r="E24" s="38">
        <v>231</v>
      </c>
      <c r="F24" s="39">
        <f t="shared" si="2"/>
        <v>5351</v>
      </c>
      <c r="G24" s="40">
        <f t="shared" si="4"/>
        <v>7742</v>
      </c>
      <c r="H24" s="50">
        <f t="shared" si="3"/>
        <v>69.116507362438654</v>
      </c>
    </row>
    <row r="25" spans="2:11" ht="19.5" customHeight="1" x14ac:dyDescent="0.15">
      <c r="B25" s="11" t="s">
        <v>11</v>
      </c>
      <c r="C25" s="13">
        <v>13288</v>
      </c>
      <c r="D25" s="18">
        <v>619</v>
      </c>
      <c r="E25" s="18">
        <v>294</v>
      </c>
      <c r="F25" s="16">
        <f t="shared" si="2"/>
        <v>14201</v>
      </c>
      <c r="G25" s="12">
        <f t="shared" si="4"/>
        <v>15571</v>
      </c>
      <c r="H25" s="48">
        <f t="shared" si="3"/>
        <v>91.201592704386357</v>
      </c>
      <c r="K25" s="51"/>
    </row>
    <row r="26" spans="2:11" ht="20.100000000000001" customHeight="1" x14ac:dyDescent="0.15">
      <c r="B26" s="11" t="s">
        <v>0</v>
      </c>
      <c r="C26" s="13">
        <v>5346</v>
      </c>
      <c r="D26" s="18"/>
      <c r="E26" s="18">
        <v>744</v>
      </c>
      <c r="F26" s="16">
        <f t="shared" si="2"/>
        <v>6090</v>
      </c>
      <c r="G26" s="12">
        <f t="shared" si="4"/>
        <v>7253</v>
      </c>
      <c r="H26" s="48">
        <f t="shared" si="3"/>
        <v>83.965255756238804</v>
      </c>
    </row>
    <row r="27" spans="2:11" ht="20.100000000000001" customHeight="1" x14ac:dyDescent="0.15">
      <c r="B27" s="11" t="s">
        <v>1</v>
      </c>
      <c r="C27" s="13">
        <v>4907</v>
      </c>
      <c r="D27" s="18"/>
      <c r="E27" s="18">
        <v>17</v>
      </c>
      <c r="F27" s="16">
        <f t="shared" si="2"/>
        <v>4924</v>
      </c>
      <c r="G27" s="12">
        <f t="shared" si="4"/>
        <v>5298</v>
      </c>
      <c r="H27" s="48">
        <f t="shared" si="3"/>
        <v>92.940732351830874</v>
      </c>
    </row>
    <row r="28" spans="2:11" ht="20.100000000000001" customHeight="1" x14ac:dyDescent="0.15">
      <c r="B28" s="11" t="s">
        <v>12</v>
      </c>
      <c r="C28" s="13">
        <v>4048</v>
      </c>
      <c r="D28" s="18"/>
      <c r="E28" s="18">
        <v>125</v>
      </c>
      <c r="F28" s="16">
        <f t="shared" si="2"/>
        <v>4173</v>
      </c>
      <c r="G28" s="12">
        <f t="shared" si="4"/>
        <v>4344</v>
      </c>
      <c r="H28" s="48">
        <f t="shared" si="3"/>
        <v>96.063535911602202</v>
      </c>
    </row>
    <row r="29" spans="2:11" ht="20.100000000000001" customHeight="1" x14ac:dyDescent="0.15">
      <c r="B29" s="7" t="s">
        <v>13</v>
      </c>
      <c r="C29" s="9">
        <v>2946</v>
      </c>
      <c r="D29" s="17"/>
      <c r="E29" s="17"/>
      <c r="F29" s="15">
        <f t="shared" si="2"/>
        <v>2946</v>
      </c>
      <c r="G29" s="8">
        <f t="shared" si="4"/>
        <v>2946</v>
      </c>
      <c r="H29" s="47">
        <f t="shared" si="3"/>
        <v>100</v>
      </c>
    </row>
    <row r="30" spans="2:11" ht="20.100000000000001" customHeight="1" x14ac:dyDescent="0.15">
      <c r="B30" s="5" t="s">
        <v>2</v>
      </c>
      <c r="C30" s="3">
        <f>SUM(C21:C29)</f>
        <v>44809</v>
      </c>
      <c r="D30" s="23">
        <f>SUM(D21:D29)</f>
        <v>1827</v>
      </c>
      <c r="E30" s="23">
        <f>SUM(E21:E29)</f>
        <v>3210</v>
      </c>
      <c r="F30" s="22">
        <f>SUM(F21:F29)</f>
        <v>49846</v>
      </c>
      <c r="G30" s="2">
        <f>SUM(G21:G29)</f>
        <v>59004</v>
      </c>
      <c r="H30" s="49">
        <f t="shared" si="3"/>
        <v>84.479018371635817</v>
      </c>
    </row>
    <row r="31" spans="2:11" x14ac:dyDescent="0.15">
      <c r="G31" s="25"/>
      <c r="H31" s="35"/>
    </row>
    <row r="32" spans="2:11" x14ac:dyDescent="0.15">
      <c r="G32" s="25"/>
      <c r="H32" s="26"/>
    </row>
  </sheetData>
  <mergeCells count="8">
    <mergeCell ref="B3:B4"/>
    <mergeCell ref="C3:F3"/>
    <mergeCell ref="G3:G4"/>
    <mergeCell ref="H3:H4"/>
    <mergeCell ref="B19:B20"/>
    <mergeCell ref="C19:F19"/>
    <mergeCell ref="G19:G20"/>
    <mergeCell ref="H19:H20"/>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全体集計 (第３期)</vt:lpstr>
      <vt:lpstr>R元</vt:lpstr>
      <vt:lpstr>R2</vt:lpstr>
      <vt:lpstr>R3</vt:lpstr>
      <vt:lpstr>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2023-07-11T00:22:57Z</dcterms:modified>
</cp:coreProperties>
</file>