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13_ncr:1_{213CB6F8-60F0-4EBF-8417-B8B2F76A4DAB}" xr6:coauthVersionLast="47" xr6:coauthVersionMax="47" xr10:uidLastSave="{00000000-0000-0000-0000-000000000000}"/>
  <bookViews>
    <workbookView xWindow="-28920" yWindow="-1245" windowWidth="29040" windowHeight="15720" xr2:uid="{00000000-000D-0000-FFFF-FFFF00000000}"/>
  </bookViews>
  <sheets>
    <sheet name="全体集計 (第４期)" sheetId="32" r:id="rId1"/>
    <sheet name="R7" sheetId="3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4" i="32" l="1"/>
  <c r="F34" i="32"/>
  <c r="E34" i="32"/>
  <c r="D34" i="32"/>
  <c r="C34" i="32"/>
  <c r="G12" i="32"/>
  <c r="E12" i="32"/>
  <c r="D12" i="32"/>
  <c r="C12" i="32"/>
  <c r="F32" i="32"/>
  <c r="E31" i="32"/>
  <c r="D31" i="32"/>
  <c r="C31" i="32"/>
  <c r="F31" i="32" s="1"/>
  <c r="F30" i="32"/>
  <c r="F29" i="32"/>
  <c r="F28" i="32"/>
  <c r="F27" i="32"/>
  <c r="F10" i="32"/>
  <c r="H10" i="32" s="1"/>
  <c r="G9" i="32"/>
  <c r="E9" i="32"/>
  <c r="D9" i="32"/>
  <c r="C9" i="32"/>
  <c r="F9" i="32" s="1"/>
  <c r="F8" i="32"/>
  <c r="H8" i="32" s="1"/>
  <c r="F7" i="32"/>
  <c r="H7" i="32" s="1"/>
  <c r="F6" i="32"/>
  <c r="H6" i="32" s="1"/>
  <c r="F5" i="32"/>
  <c r="G27" i="32" s="1"/>
  <c r="H34" i="32" l="1"/>
  <c r="H27" i="32"/>
  <c r="G29" i="32"/>
  <c r="H29" i="32" s="1"/>
  <c r="G32" i="32"/>
  <c r="H32" i="32" s="1"/>
  <c r="F12" i="32"/>
  <c r="H12" i="32" s="1"/>
  <c r="G28" i="32"/>
  <c r="H28" i="32" s="1"/>
  <c r="H5" i="32"/>
  <c r="G31" i="32"/>
  <c r="H31" i="32" s="1"/>
  <c r="H9" i="32"/>
  <c r="G30" i="32"/>
  <c r="H30" i="32" s="1"/>
  <c r="H18" i="31"/>
  <c r="E30" i="31" l="1"/>
  <c r="D30" i="31"/>
  <c r="C30" i="31"/>
  <c r="F29" i="31"/>
  <c r="F28" i="31"/>
  <c r="F27" i="31"/>
  <c r="F26" i="31"/>
  <c r="F25" i="31"/>
  <c r="F24" i="31"/>
  <c r="F23" i="31"/>
  <c r="F22" i="31"/>
  <c r="F21" i="31"/>
  <c r="G14" i="31"/>
  <c r="E14" i="31"/>
  <c r="D14" i="31"/>
  <c r="C14" i="31"/>
  <c r="F13" i="31"/>
  <c r="G29" i="31" s="1"/>
  <c r="F12" i="31"/>
  <c r="G28" i="31" s="1"/>
  <c r="F11" i="31"/>
  <c r="H11" i="31" s="1"/>
  <c r="F10" i="31"/>
  <c r="H10" i="31" s="1"/>
  <c r="F9" i="31"/>
  <c r="G25" i="31" s="1"/>
  <c r="F8" i="31"/>
  <c r="H8" i="31" s="1"/>
  <c r="F7" i="31"/>
  <c r="G23" i="31" s="1"/>
  <c r="F6" i="31"/>
  <c r="G22" i="31" s="1"/>
  <c r="F5" i="31"/>
  <c r="G21" i="31" s="1"/>
  <c r="H25" i="31" l="1"/>
  <c r="H21" i="31"/>
  <c r="F30" i="31"/>
  <c r="H5" i="31"/>
  <c r="F14" i="31"/>
  <c r="H14" i="31" s="1"/>
  <c r="G27" i="31"/>
  <c r="H27" i="31" s="1"/>
  <c r="H28" i="31"/>
  <c r="H22" i="31"/>
  <c r="G26" i="31"/>
  <c r="H26" i="31" s="1"/>
  <c r="H6" i="31"/>
  <c r="H12" i="31"/>
  <c r="H29" i="31"/>
  <c r="H23" i="31"/>
  <c r="H7" i="31"/>
  <c r="G24" i="31"/>
  <c r="H13" i="31"/>
  <c r="H9" i="31"/>
  <c r="G30" i="31" l="1"/>
  <c r="H30" i="31" s="1"/>
  <c r="H24" i="31"/>
</calcChain>
</file>

<file path=xl/sharedStrings.xml><?xml version="1.0" encoding="utf-8"?>
<sst xmlns="http://schemas.openxmlformats.org/spreadsheetml/2006/main" count="91" uniqueCount="43">
  <si>
    <t>五城目町</t>
    <rPh sb="0" eb="4">
      <t>ゴジョウメマチ</t>
    </rPh>
    <phoneticPr fontId="2"/>
  </si>
  <si>
    <t>八郎潟町</t>
    <rPh sb="0" eb="3">
      <t>ハチロウガタ</t>
    </rPh>
    <rPh sb="3" eb="4">
      <t>マチ</t>
    </rPh>
    <phoneticPr fontId="2"/>
  </si>
  <si>
    <t>計</t>
    <rPh sb="0" eb="1">
      <t>ケイ</t>
    </rPh>
    <phoneticPr fontId="2"/>
  </si>
  <si>
    <t>⑥
普及率
(④／⑤)
（％）</t>
    <rPh sb="2" eb="5">
      <t>フキュウリツ</t>
    </rPh>
    <phoneticPr fontId="2"/>
  </si>
  <si>
    <t>⑤
流域内
人　口
（人）</t>
    <rPh sb="2" eb="5">
      <t>リュウイキナイ</t>
    </rPh>
    <rPh sb="6" eb="7">
      <t>ジン</t>
    </rPh>
    <rPh sb="8" eb="9">
      <t>クチ</t>
    </rPh>
    <rPh sb="11" eb="12">
      <t>ジン</t>
    </rPh>
    <phoneticPr fontId="2"/>
  </si>
  <si>
    <t>⑤
流 域 内
普及人口
（人）</t>
    <rPh sb="2" eb="3">
      <t>リュウ</t>
    </rPh>
    <rPh sb="4" eb="5">
      <t>イキ</t>
    </rPh>
    <rPh sb="6" eb="7">
      <t>ウチ</t>
    </rPh>
    <rPh sb="8" eb="10">
      <t>フキュウ</t>
    </rPh>
    <rPh sb="10" eb="12">
      <t>ジンコウ</t>
    </rPh>
    <rPh sb="14" eb="15">
      <t>ジン</t>
    </rPh>
    <phoneticPr fontId="2"/>
  </si>
  <si>
    <t>③
合併処理
浄 化 槽</t>
    <rPh sb="2" eb="4">
      <t>ガッペイ</t>
    </rPh>
    <rPh sb="4" eb="6">
      <t>ショリ</t>
    </rPh>
    <rPh sb="7" eb="8">
      <t>キヨシ</t>
    </rPh>
    <rPh sb="9" eb="10">
      <t>カ</t>
    </rPh>
    <rPh sb="11" eb="12">
      <t>ソウ</t>
    </rPh>
    <phoneticPr fontId="2"/>
  </si>
  <si>
    <t>能 代 市</t>
    <rPh sb="0" eb="1">
      <t>ノウ</t>
    </rPh>
    <rPh sb="2" eb="3">
      <t>ダイ</t>
    </rPh>
    <rPh sb="4" eb="5">
      <t>シ</t>
    </rPh>
    <phoneticPr fontId="2"/>
  </si>
  <si>
    <t>三 種 町</t>
    <rPh sb="0" eb="1">
      <t>サン</t>
    </rPh>
    <rPh sb="2" eb="3">
      <t>シュ</t>
    </rPh>
    <rPh sb="4" eb="5">
      <t>マチ</t>
    </rPh>
    <phoneticPr fontId="2"/>
  </si>
  <si>
    <t>秋 田 市</t>
    <rPh sb="0" eb="1">
      <t>アキ</t>
    </rPh>
    <rPh sb="2" eb="3">
      <t>タ</t>
    </rPh>
    <rPh sb="4" eb="5">
      <t>シ</t>
    </rPh>
    <phoneticPr fontId="2"/>
  </si>
  <si>
    <t>男 鹿 市</t>
    <rPh sb="0" eb="1">
      <t>オトコ</t>
    </rPh>
    <rPh sb="2" eb="3">
      <t>シカ</t>
    </rPh>
    <rPh sb="4" eb="5">
      <t>シ</t>
    </rPh>
    <phoneticPr fontId="2"/>
  </si>
  <si>
    <t>潟 上 市</t>
    <rPh sb="0" eb="1">
      <t>カタ</t>
    </rPh>
    <rPh sb="2" eb="3">
      <t>ウエ</t>
    </rPh>
    <rPh sb="4" eb="5">
      <t>シ</t>
    </rPh>
    <phoneticPr fontId="2"/>
  </si>
  <si>
    <t>井 川 町</t>
    <rPh sb="0" eb="1">
      <t>イ</t>
    </rPh>
    <rPh sb="2" eb="3">
      <t>カワ</t>
    </rPh>
    <rPh sb="4" eb="5">
      <t>マチ</t>
    </rPh>
    <phoneticPr fontId="2"/>
  </si>
  <si>
    <t>大 潟 村</t>
    <rPh sb="0" eb="1">
      <t>ダイ</t>
    </rPh>
    <rPh sb="2" eb="3">
      <t>カタ</t>
    </rPh>
    <rPh sb="4" eb="5">
      <t>ムラ</t>
    </rPh>
    <phoneticPr fontId="2"/>
  </si>
  <si>
    <t>①
公　 共
下水道</t>
    <rPh sb="2" eb="3">
      <t>コウ</t>
    </rPh>
    <rPh sb="5" eb="6">
      <t>トモ</t>
    </rPh>
    <rPh sb="7" eb="10">
      <t>ゲスイドウ</t>
    </rPh>
    <phoneticPr fontId="2"/>
  </si>
  <si>
    <t>②
農業集落
排　　水</t>
    <rPh sb="2" eb="4">
      <t>ノウギョウ</t>
    </rPh>
    <rPh sb="4" eb="6">
      <t>シュウラク</t>
    </rPh>
    <rPh sb="7" eb="8">
      <t>ハイ</t>
    </rPh>
    <rPh sb="10" eb="11">
      <t>ミズ</t>
    </rPh>
    <phoneticPr fontId="2"/>
  </si>
  <si>
    <r>
      <t xml:space="preserve">④
計
</t>
    </r>
    <r>
      <rPr>
        <sz val="10"/>
        <color theme="1"/>
        <rFont val="ＭＳ Ｐゴシック"/>
        <family val="3"/>
        <charset val="128"/>
        <scheme val="minor"/>
      </rPr>
      <t>(①+②+③)</t>
    </r>
    <rPh sb="2" eb="3">
      <t>ケイ</t>
    </rPh>
    <phoneticPr fontId="2"/>
  </si>
  <si>
    <t>流　域　内　普　及　人　口　（人）</t>
    <rPh sb="0" eb="1">
      <t>リュウ</t>
    </rPh>
    <rPh sb="2" eb="3">
      <t>イキ</t>
    </rPh>
    <rPh sb="4" eb="5">
      <t>ウチ</t>
    </rPh>
    <rPh sb="6" eb="7">
      <t>ススム</t>
    </rPh>
    <rPh sb="8" eb="9">
      <t>オヨブ</t>
    </rPh>
    <rPh sb="10" eb="11">
      <t>ヒト</t>
    </rPh>
    <rPh sb="12" eb="13">
      <t>クチ</t>
    </rPh>
    <rPh sb="15" eb="16">
      <t>ジン</t>
    </rPh>
    <phoneticPr fontId="2"/>
  </si>
  <si>
    <t>⑥
接続率
(④／⑤)
（％）</t>
    <rPh sb="2" eb="4">
      <t>セツゾク</t>
    </rPh>
    <rPh sb="4" eb="5">
      <t>リツ</t>
    </rPh>
    <phoneticPr fontId="2"/>
  </si>
  <si>
    <t>流 域 内 接 続 （水洗化） 人 口　（人）</t>
    <rPh sb="0" eb="1">
      <t>リュウ</t>
    </rPh>
    <rPh sb="2" eb="3">
      <t>イキ</t>
    </rPh>
    <rPh sb="4" eb="5">
      <t>ウチ</t>
    </rPh>
    <rPh sb="6" eb="7">
      <t>セツ</t>
    </rPh>
    <rPh sb="8" eb="9">
      <t>ゾク</t>
    </rPh>
    <rPh sb="11" eb="13">
      <t>スイセン</t>
    </rPh>
    <rPh sb="13" eb="14">
      <t>カ</t>
    </rPh>
    <rPh sb="16" eb="17">
      <t>ヒト</t>
    </rPh>
    <rPh sb="18" eb="19">
      <t>クチ</t>
    </rPh>
    <rPh sb="21" eb="22">
      <t>ジン</t>
    </rPh>
    <phoneticPr fontId="2"/>
  </si>
  <si>
    <t>平成24年度</t>
    <rPh sb="0" eb="2">
      <t>ヘイセイ</t>
    </rPh>
    <rPh sb="4" eb="6">
      <t>ネンド</t>
    </rPh>
    <phoneticPr fontId="2"/>
  </si>
  <si>
    <t>○生活排水処理施設普及状況</t>
    <rPh sb="1" eb="3">
      <t>セイカツ</t>
    </rPh>
    <rPh sb="3" eb="5">
      <t>ハイスイ</t>
    </rPh>
    <rPh sb="5" eb="7">
      <t>ショリ</t>
    </rPh>
    <rPh sb="7" eb="9">
      <t>シセツ</t>
    </rPh>
    <rPh sb="9" eb="11">
      <t>フキュウ</t>
    </rPh>
    <rPh sb="11" eb="13">
      <t>ジョウキョウ</t>
    </rPh>
    <phoneticPr fontId="2"/>
  </si>
  <si>
    <t>各年度の3月31日現在</t>
    <rPh sb="0" eb="3">
      <t>カクネンド</t>
    </rPh>
    <rPh sb="5" eb="6">
      <t>ガツ</t>
    </rPh>
    <rPh sb="8" eb="9">
      <t>ニチ</t>
    </rPh>
    <rPh sb="9" eb="11">
      <t>ゲンザイ</t>
    </rPh>
    <phoneticPr fontId="2"/>
  </si>
  <si>
    <t>○生活排水処理施設　接続（水洗化）状況</t>
    <rPh sb="1" eb="3">
      <t>セイカツ</t>
    </rPh>
    <rPh sb="3" eb="5">
      <t>ハイスイ</t>
    </rPh>
    <rPh sb="5" eb="7">
      <t>ショリ</t>
    </rPh>
    <rPh sb="7" eb="9">
      <t>シセツ</t>
    </rPh>
    <rPh sb="10" eb="12">
      <t>セツゾク</t>
    </rPh>
    <rPh sb="13" eb="16">
      <t>スイセンカ</t>
    </rPh>
    <rPh sb="17" eb="19">
      <t>ジョウキョウ</t>
    </rPh>
    <phoneticPr fontId="2"/>
  </si>
  <si>
    <t>平成25年度</t>
    <rPh sb="0" eb="2">
      <t>ヘイセイ</t>
    </rPh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</si>
  <si>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</si>
  <si>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</si>
  <si>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</si>
  <si>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</si>
  <si>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</si>
  <si>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令和７年度の八郎湖流域内における生活排水処理施設の普及接続状況</t>
    <rPh sb="0" eb="2">
      <t>レイワ</t>
    </rPh>
    <rPh sb="3" eb="4">
      <t>ネン</t>
    </rPh>
    <rPh sb="4" eb="5">
      <t>ド</t>
    </rPh>
    <rPh sb="6" eb="8">
      <t>ハチロウ</t>
    </rPh>
    <rPh sb="8" eb="9">
      <t>ミズウミ</t>
    </rPh>
    <rPh sb="9" eb="11">
      <t>リュウイキ</t>
    </rPh>
    <rPh sb="11" eb="12">
      <t>ナイ</t>
    </rPh>
    <rPh sb="16" eb="18">
      <t>セイカツ</t>
    </rPh>
    <rPh sb="18" eb="20">
      <t>ハイスイ</t>
    </rPh>
    <rPh sb="20" eb="22">
      <t>ショリ</t>
    </rPh>
    <rPh sb="22" eb="24">
      <t>シセツ</t>
    </rPh>
    <rPh sb="25" eb="27">
      <t>フキュウ</t>
    </rPh>
    <rPh sb="27" eb="29">
      <t>セツゾク</t>
    </rPh>
    <rPh sb="29" eb="31">
      <t>ジョウキョウ</t>
    </rPh>
    <phoneticPr fontId="2"/>
  </si>
  <si>
    <t>令和８年３月31日現在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2"/>
  </si>
  <si>
    <t>令和７年度</t>
    <rPh sb="0" eb="2">
      <t>レイワ</t>
    </rPh>
    <rPh sb="3" eb="5">
      <t>ネンド</t>
    </rPh>
    <phoneticPr fontId="2"/>
  </si>
  <si>
    <t>令和８年度</t>
    <rPh sb="0" eb="2">
      <t>レイワ</t>
    </rPh>
    <rPh sb="3" eb="5">
      <t>ネンド</t>
    </rPh>
    <phoneticPr fontId="2"/>
  </si>
  <si>
    <t>令和９年度</t>
    <rPh sb="0" eb="2">
      <t>レイワ</t>
    </rPh>
    <rPh sb="3" eb="5">
      <t>ネンド</t>
    </rPh>
    <phoneticPr fontId="2"/>
  </si>
  <si>
    <t>令和10年度</t>
    <rPh sb="0" eb="2">
      <t>レイワ</t>
    </rPh>
    <rPh sb="4" eb="6">
      <t>ネンド</t>
    </rPh>
    <phoneticPr fontId="2"/>
  </si>
  <si>
    <t>令和11年度</t>
    <rPh sb="0" eb="2">
      <t>レイワ</t>
    </rPh>
    <rPh sb="4" eb="6">
      <t>ネンド</t>
    </rPh>
    <phoneticPr fontId="2"/>
  </si>
  <si>
    <t>令和12年度</t>
    <rPh sb="0" eb="2">
      <t>レイワ</t>
    </rPh>
    <rPh sb="4" eb="6">
      <t>ネンド</t>
    </rPh>
    <phoneticPr fontId="2"/>
  </si>
  <si>
    <t>令和13年度</t>
    <rPh sb="0" eb="2">
      <t>レイワ</t>
    </rPh>
    <rPh sb="4" eb="6">
      <t>ネンド</t>
    </rPh>
    <phoneticPr fontId="2"/>
  </si>
  <si>
    <t>令和14年度</t>
    <rPh sb="0" eb="2">
      <t>レイワ</t>
    </rPh>
    <rPh sb="4" eb="6">
      <t>ネンド</t>
    </rPh>
    <phoneticPr fontId="2"/>
  </si>
  <si>
    <t>令和15年度</t>
    <rPh sb="0" eb="2">
      <t>レイワ</t>
    </rPh>
    <rPh sb="4" eb="6">
      <t>ネンド</t>
    </rPh>
    <phoneticPr fontId="2"/>
  </si>
  <si>
    <t>令和16年度</t>
    <rPh sb="0" eb="2">
      <t>レイワ</t>
    </rPh>
    <rPh sb="4" eb="6">
      <t>ネンド</t>
    </rPh>
    <phoneticPr fontId="2"/>
  </si>
  <si>
    <t>令和７年度～令和16年度　八郎湖流域内 生活排水処理施設の普及接続状況（全体）</t>
    <rPh sb="0" eb="2">
      <t>レイワ</t>
    </rPh>
    <rPh sb="3" eb="5">
      <t>ネンド</t>
    </rPh>
    <rPh sb="6" eb="8">
      <t>レイワ</t>
    </rPh>
    <rPh sb="10" eb="12">
      <t>ネンド</t>
    </rPh>
    <rPh sb="13" eb="15">
      <t>ハチロウ</t>
    </rPh>
    <rPh sb="15" eb="16">
      <t>コ</t>
    </rPh>
    <rPh sb="16" eb="18">
      <t>リュウイキ</t>
    </rPh>
    <rPh sb="18" eb="19">
      <t>ナイ</t>
    </rPh>
    <rPh sb="20" eb="22">
      <t>セイカツ</t>
    </rPh>
    <rPh sb="22" eb="24">
      <t>ハイスイ</t>
    </rPh>
    <rPh sb="24" eb="26">
      <t>ショリ</t>
    </rPh>
    <rPh sb="26" eb="28">
      <t>シセツ</t>
    </rPh>
    <rPh sb="29" eb="31">
      <t>フキュウ</t>
    </rPh>
    <rPh sb="31" eb="33">
      <t>セツゾク</t>
    </rPh>
    <rPh sb="33" eb="35">
      <t>ジョウキョウ</t>
    </rPh>
    <rPh sb="36" eb="38">
      <t>ゼンタイ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</si>
</sst>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);[Red]\(0.0\)"/>
    <numFmt numFmtId="177" formatCode="0.0%"/>
    <numFmt numFmtId="178" formatCode="#,##0.0_ "/>
  </numFmts>
  <fonts count="6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b/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/>
    <xf numFmtId="0" fontId="0" fillId="0" borderId="0" xfId="0" applyAlignment="1">
      <alignment vertical="center"/>
    </xf>
    <xf numFmtId="38" fontId="0" fillId="0" borderId="1" xfId="2" applyFont="1" applyBorder="1" applyAlignment="1"/>
    <xf numFmtId="38" fontId="0" fillId="0" borderId="3" xfId="2" applyFont="1" applyBorder="1" applyAlignment="1"/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176" fontId="0" fillId="0" borderId="1" xfId="0" applyNumberFormat="1" applyBorder="1"/>
    <xf numFmtId="0" fontId="0" fillId="0" borderId="10" xfId="0" applyBorder="1" applyAlignment="1">
      <alignment horizontal="center"/>
    </xf>
    <xf numFmtId="38" fontId="0" fillId="0" borderId="10" xfId="2" applyFont="1" applyBorder="1" applyAlignment="1"/>
    <xf numFmtId="38" fontId="0" fillId="0" borderId="11" xfId="2" applyFont="1" applyBorder="1" applyAlignment="1"/>
    <xf numFmtId="176" fontId="0" fillId="0" borderId="10" xfId="1" applyNumberFormat="1" applyFont="1" applyBorder="1" applyAlignment="1"/>
    <xf numFmtId="0" fontId="0" fillId="0" borderId="9" xfId="0" applyBorder="1" applyAlignment="1">
      <alignment horizontal="center"/>
    </xf>
    <xf numFmtId="38" fontId="0" fillId="0" borderId="9" xfId="2" applyFont="1" applyBorder="1" applyAlignment="1"/>
    <xf numFmtId="38" fontId="0" fillId="0" borderId="12" xfId="2" applyFont="1" applyBorder="1" applyAlignment="1"/>
    <xf numFmtId="176" fontId="0" fillId="0" borderId="9" xfId="0" applyNumberFormat="1" applyBorder="1"/>
    <xf numFmtId="38" fontId="0" fillId="0" borderId="0" xfId="2" applyFont="1" applyBorder="1" applyAlignment="1"/>
    <xf numFmtId="38" fontId="0" fillId="0" borderId="14" xfId="2" applyFont="1" applyBorder="1" applyAlignment="1"/>
    <xf numFmtId="38" fontId="0" fillId="0" borderId="15" xfId="2" applyFont="1" applyBorder="1" applyAlignment="1"/>
    <xf numFmtId="38" fontId="0" fillId="0" borderId="16" xfId="2" applyFont="1" applyBorder="1" applyAlignment="1"/>
    <xf numFmtId="0" fontId="0" fillId="0" borderId="4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38" fontId="0" fillId="0" borderId="5" xfId="2" applyFont="1" applyBorder="1" applyAlignment="1"/>
    <xf numFmtId="38" fontId="0" fillId="0" borderId="13" xfId="2" applyFont="1" applyBorder="1" applyAlignment="1"/>
    <xf numFmtId="0" fontId="0" fillId="0" borderId="20" xfId="0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177" fontId="0" fillId="0" borderId="0" xfId="1" applyNumberFormat="1" applyFont="1" applyAlignment="1"/>
    <xf numFmtId="0" fontId="0" fillId="0" borderId="22" xfId="0" applyBorder="1" applyAlignment="1">
      <alignment horizontal="center"/>
    </xf>
    <xf numFmtId="38" fontId="0" fillId="0" borderId="23" xfId="2" applyFont="1" applyBorder="1" applyAlignment="1"/>
    <xf numFmtId="38" fontId="0" fillId="0" borderId="24" xfId="2" applyFont="1" applyBorder="1" applyAlignment="1"/>
    <xf numFmtId="38" fontId="0" fillId="0" borderId="25" xfId="2" applyFont="1" applyBorder="1" applyAlignment="1"/>
    <xf numFmtId="38" fontId="0" fillId="0" borderId="22" xfId="2" applyFont="1" applyBorder="1" applyAlignment="1"/>
    <xf numFmtId="176" fontId="0" fillId="0" borderId="22" xfId="0" applyNumberFormat="1" applyBorder="1"/>
    <xf numFmtId="0" fontId="5" fillId="0" borderId="0" xfId="0" applyFont="1" applyAlignment="1">
      <alignment vertical="center"/>
    </xf>
    <xf numFmtId="177" fontId="0" fillId="0" borderId="0" xfId="1" applyNumberFormat="1" applyFont="1" applyAlignment="1">
      <alignment horizontal="center"/>
    </xf>
    <xf numFmtId="0" fontId="0" fillId="0" borderId="27" xfId="0" applyBorder="1" applyAlignment="1">
      <alignment horizontal="center"/>
    </xf>
    <xf numFmtId="38" fontId="0" fillId="0" borderId="28" xfId="2" applyFont="1" applyBorder="1" applyAlignment="1"/>
    <xf numFmtId="38" fontId="0" fillId="0" borderId="29" xfId="2" applyFont="1" applyBorder="1" applyAlignment="1"/>
    <xf numFmtId="38" fontId="0" fillId="0" borderId="30" xfId="2" applyFont="1" applyBorder="1" applyAlignment="1"/>
    <xf numFmtId="38" fontId="0" fillId="0" borderId="27" xfId="2" applyFont="1" applyBorder="1" applyAlignment="1"/>
    <xf numFmtId="176" fontId="0" fillId="0" borderId="27" xfId="0" applyNumberFormat="1" applyBorder="1"/>
    <xf numFmtId="0" fontId="0" fillId="0" borderId="26" xfId="0" applyBorder="1" applyAlignment="1">
      <alignment horizontal="center"/>
    </xf>
    <xf numFmtId="38" fontId="0" fillId="0" borderId="18" xfId="2" applyFont="1" applyBorder="1" applyAlignment="1"/>
    <xf numFmtId="38" fontId="0" fillId="0" borderId="31" xfId="2" applyFont="1" applyBorder="1" applyAlignment="1"/>
    <xf numFmtId="38" fontId="0" fillId="0" borderId="19" xfId="2" applyFont="1" applyBorder="1" applyAlignment="1"/>
    <xf numFmtId="38" fontId="0" fillId="0" borderId="26" xfId="2" applyFont="1" applyBorder="1" applyAlignment="1"/>
    <xf numFmtId="178" fontId="0" fillId="0" borderId="10" xfId="0" applyNumberFormat="1" applyBorder="1"/>
    <xf numFmtId="178" fontId="0" fillId="0" borderId="9" xfId="0" applyNumberFormat="1" applyBorder="1"/>
    <xf numFmtId="178" fontId="0" fillId="0" borderId="1" xfId="0" applyNumberFormat="1" applyBorder="1"/>
    <xf numFmtId="178" fontId="0" fillId="0" borderId="27" xfId="0" applyNumberFormat="1" applyBorder="1"/>
    <xf numFmtId="0" fontId="0" fillId="0" borderId="0" xfId="0" applyAlignment="1">
      <alignment vertical="top"/>
    </xf>
    <xf numFmtId="178" fontId="0" fillId="0" borderId="22" xfId="0" applyNumberFormat="1" applyBorder="1"/>
    <xf numFmtId="38" fontId="0" fillId="0" borderId="4" xfId="2" applyFont="1" applyBorder="1" applyAlignment="1"/>
    <xf numFmtId="38" fontId="0" fillId="0" borderId="17" xfId="2" applyFont="1" applyBorder="1" applyAlignment="1"/>
    <xf numFmtId="38" fontId="0" fillId="0" borderId="6" xfId="2" applyFont="1" applyBorder="1" applyAlignment="1"/>
    <xf numFmtId="38" fontId="0" fillId="0" borderId="2" xfId="2" applyFont="1" applyBorder="1" applyAlignment="1"/>
    <xf numFmtId="176" fontId="0" fillId="0" borderId="2" xfId="0" applyNumberFormat="1" applyBorder="1"/>
    <xf numFmtId="176" fontId="0" fillId="0" borderId="9" xfId="1" applyNumberFormat="1" applyFont="1" applyBorder="1" applyAlignment="1"/>
    <xf numFmtId="0" fontId="0" fillId="0" borderId="7" xfId="0" applyBorder="1" applyAlignment="1">
      <alignment horizont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EB958-BEE0-4FFB-89A9-5574A05204CC}">
  <dimension ref="B1:H43"/>
  <sheetViews>
    <sheetView tabSelected="1" workbookViewId="0">
      <selection activeCell="J3" sqref="J3"/>
    </sheetView>
  </sheetViews>
  <sheetFormatPr defaultRowHeight="13" x14ac:dyDescent="0.2"/>
  <cols>
    <col min="1" max="1" width="1.453125" customWidth="1"/>
    <col min="2" max="2" width="12.6328125" customWidth="1"/>
    <col min="3" max="8" width="11.6328125" customWidth="1"/>
  </cols>
  <sheetData>
    <row r="1" spans="2:8" ht="24" customHeight="1" x14ac:dyDescent="0.2">
      <c r="B1" s="33" t="s">
        <v>42</v>
      </c>
    </row>
    <row r="2" spans="2:8" ht="24.75" customHeight="1" x14ac:dyDescent="0.2">
      <c r="B2" s="1" t="s">
        <v>21</v>
      </c>
      <c r="H2" s="25" t="s">
        <v>22</v>
      </c>
    </row>
    <row r="3" spans="2:8" ht="21" customHeight="1" x14ac:dyDescent="0.2">
      <c r="B3" s="58"/>
      <c r="C3" s="59" t="s">
        <v>17</v>
      </c>
      <c r="D3" s="60"/>
      <c r="E3" s="60"/>
      <c r="F3" s="60"/>
      <c r="G3" s="61" t="s">
        <v>4</v>
      </c>
      <c r="H3" s="61" t="s">
        <v>3</v>
      </c>
    </row>
    <row r="4" spans="2:8" ht="46" customHeight="1" x14ac:dyDescent="0.2">
      <c r="B4" s="58"/>
      <c r="C4" s="19" t="s">
        <v>14</v>
      </c>
      <c r="D4" s="20" t="s">
        <v>15</v>
      </c>
      <c r="E4" s="20" t="s">
        <v>6</v>
      </c>
      <c r="F4" s="21" t="s">
        <v>16</v>
      </c>
      <c r="G4" s="62"/>
      <c r="H4" s="63"/>
    </row>
    <row r="5" spans="2:8" ht="19.5" hidden="1" customHeight="1" x14ac:dyDescent="0.2">
      <c r="B5" s="41" t="s">
        <v>20</v>
      </c>
      <c r="C5" s="42">
        <v>59546</v>
      </c>
      <c r="D5" s="43">
        <v>5173</v>
      </c>
      <c r="E5" s="43">
        <v>3967</v>
      </c>
      <c r="F5" s="44">
        <f>SUM(C5:E5)</f>
        <v>68686</v>
      </c>
      <c r="G5" s="45">
        <v>76203</v>
      </c>
      <c r="H5" s="49">
        <f>F5/G5*100</f>
        <v>90.135558967494717</v>
      </c>
    </row>
    <row r="6" spans="2:8" ht="19.5" hidden="1" customHeight="1" x14ac:dyDescent="0.2">
      <c r="B6" s="35" t="s">
        <v>24</v>
      </c>
      <c r="C6" s="36">
        <v>58806</v>
      </c>
      <c r="D6" s="37">
        <v>5130</v>
      </c>
      <c r="E6" s="37">
        <v>3839</v>
      </c>
      <c r="F6" s="38">
        <f>SUM(C6:E6)</f>
        <v>67775</v>
      </c>
      <c r="G6" s="39">
        <v>74780</v>
      </c>
      <c r="H6" s="49">
        <f>F6/G6*100</f>
        <v>90.63252206472319</v>
      </c>
    </row>
    <row r="7" spans="2:8" ht="19.5" hidden="1" customHeight="1" x14ac:dyDescent="0.2">
      <c r="B7" s="27" t="s">
        <v>25</v>
      </c>
      <c r="C7" s="28">
        <v>60669</v>
      </c>
      <c r="D7" s="29">
        <v>3411</v>
      </c>
      <c r="E7" s="29">
        <v>3541</v>
      </c>
      <c r="F7" s="30">
        <f>SUM(C7:E7)</f>
        <v>67621</v>
      </c>
      <c r="G7" s="31">
        <v>73517</v>
      </c>
      <c r="H7" s="51">
        <f>F7/G7*100</f>
        <v>91.980086238557064</v>
      </c>
    </row>
    <row r="8" spans="2:8" ht="19.5" hidden="1" customHeight="1" x14ac:dyDescent="0.2">
      <c r="B8" s="11" t="s">
        <v>26</v>
      </c>
      <c r="C8" s="13">
        <v>59733</v>
      </c>
      <c r="D8" s="18">
        <v>3294</v>
      </c>
      <c r="E8" s="18">
        <v>3534</v>
      </c>
      <c r="F8" s="16">
        <f>SUM(C8:E8)</f>
        <v>66561</v>
      </c>
      <c r="G8" s="12">
        <v>72225</v>
      </c>
      <c r="H8" s="47">
        <f>F8/G8*100</f>
        <v>92.157840083073722</v>
      </c>
    </row>
    <row r="9" spans="2:8" ht="19.5" hidden="1" customHeight="1" x14ac:dyDescent="0.2">
      <c r="B9" s="11" t="s">
        <v>27</v>
      </c>
      <c r="C9" s="13" t="e">
        <f>+#REF!</f>
        <v>#REF!</v>
      </c>
      <c r="D9" s="18" t="e">
        <f>+#REF!</f>
        <v>#REF!</v>
      </c>
      <c r="E9" s="18" t="e">
        <f>+#REF!</f>
        <v>#REF!</v>
      </c>
      <c r="F9" s="16" t="e">
        <f t="shared" ref="F9" si="0">SUM(C9:E9)</f>
        <v>#REF!</v>
      </c>
      <c r="G9" s="12" t="e">
        <f>+#REF!</f>
        <v>#REF!</v>
      </c>
      <c r="H9" s="14" t="e">
        <f t="shared" ref="H9" si="1">F9/G9*100</f>
        <v>#REF!</v>
      </c>
    </row>
    <row r="10" spans="2:8" ht="19.5" hidden="1" customHeight="1" x14ac:dyDescent="0.2">
      <c r="B10" s="11" t="s">
        <v>28</v>
      </c>
      <c r="C10" s="13">
        <v>56192</v>
      </c>
      <c r="D10" s="18">
        <v>3119</v>
      </c>
      <c r="E10" s="18">
        <v>3440</v>
      </c>
      <c r="F10" s="16">
        <f>SUM(C10:E10)</f>
        <v>62751</v>
      </c>
      <c r="G10" s="12">
        <v>67655</v>
      </c>
      <c r="H10" s="14">
        <f>F10/G10*100</f>
        <v>92.751459611263016</v>
      </c>
    </row>
    <row r="11" spans="2:8" ht="19.5" hidden="1" customHeight="1" x14ac:dyDescent="0.2">
      <c r="B11" s="11" t="s">
        <v>29</v>
      </c>
      <c r="C11" s="13">
        <v>55001</v>
      </c>
      <c r="D11" s="18">
        <v>3020</v>
      </c>
      <c r="E11" s="18">
        <v>3350</v>
      </c>
      <c r="F11" s="16">
        <v>61371</v>
      </c>
      <c r="G11" s="12">
        <v>66080</v>
      </c>
      <c r="H11" s="14">
        <v>92.873789346246966</v>
      </c>
    </row>
    <row r="12" spans="2:8" ht="19.5" customHeight="1" x14ac:dyDescent="0.2">
      <c r="B12" s="11" t="s">
        <v>32</v>
      </c>
      <c r="C12" s="13">
        <f>'R7'!C$14</f>
        <v>50448</v>
      </c>
      <c r="D12" s="18">
        <f>'R7'!D$14</f>
        <v>1642</v>
      </c>
      <c r="E12" s="18">
        <f>'R7'!E$14</f>
        <v>3010</v>
      </c>
      <c r="F12" s="16">
        <f t="shared" ref="F12" si="2">SUM(C12:E12)</f>
        <v>55100</v>
      </c>
      <c r="G12" s="12">
        <f>'R7'!G$14</f>
        <v>58016</v>
      </c>
      <c r="H12" s="14">
        <f t="shared" ref="H12" si="3">F12/G12*100</f>
        <v>94.973800330943192</v>
      </c>
    </row>
    <row r="13" spans="2:8" ht="19.5" customHeight="1" x14ac:dyDescent="0.2">
      <c r="B13" s="11" t="s">
        <v>33</v>
      </c>
      <c r="C13" s="13"/>
      <c r="D13" s="18"/>
      <c r="E13" s="18"/>
      <c r="F13" s="16"/>
      <c r="G13" s="12"/>
      <c r="H13" s="14"/>
    </row>
    <row r="14" spans="2:8" ht="19.5" customHeight="1" x14ac:dyDescent="0.2">
      <c r="B14" s="11" t="s">
        <v>34</v>
      </c>
      <c r="C14" s="13"/>
      <c r="D14" s="18"/>
      <c r="E14" s="18"/>
      <c r="F14" s="16"/>
      <c r="G14" s="12"/>
      <c r="H14" s="14"/>
    </row>
    <row r="15" spans="2:8" ht="19.5" customHeight="1" x14ac:dyDescent="0.2">
      <c r="B15" s="11" t="s">
        <v>35</v>
      </c>
      <c r="C15" s="13"/>
      <c r="D15" s="18"/>
      <c r="E15" s="18"/>
      <c r="F15" s="16"/>
      <c r="G15" s="12"/>
      <c r="H15" s="14"/>
    </row>
    <row r="16" spans="2:8" ht="19.5" customHeight="1" x14ac:dyDescent="0.2">
      <c r="B16" s="11" t="s">
        <v>36</v>
      </c>
      <c r="C16" s="13"/>
      <c r="D16" s="18"/>
      <c r="E16" s="18"/>
      <c r="F16" s="16"/>
      <c r="G16" s="12"/>
      <c r="H16" s="14"/>
    </row>
    <row r="17" spans="2:8" ht="19.5" customHeight="1" x14ac:dyDescent="0.2">
      <c r="B17" s="11" t="s">
        <v>37</v>
      </c>
      <c r="C17" s="13"/>
      <c r="D17" s="18"/>
      <c r="E17" s="18"/>
      <c r="F17" s="16"/>
      <c r="G17" s="12"/>
      <c r="H17" s="14"/>
    </row>
    <row r="18" spans="2:8" ht="19.5" customHeight="1" x14ac:dyDescent="0.2">
      <c r="B18" s="11" t="s">
        <v>38</v>
      </c>
      <c r="C18" s="13"/>
      <c r="D18" s="18"/>
      <c r="E18" s="18"/>
      <c r="F18" s="16"/>
      <c r="G18" s="12"/>
      <c r="H18" s="14"/>
    </row>
    <row r="19" spans="2:8" ht="19.5" customHeight="1" x14ac:dyDescent="0.2">
      <c r="B19" s="11" t="s">
        <v>39</v>
      </c>
      <c r="C19" s="13"/>
      <c r="D19" s="18"/>
      <c r="E19" s="18"/>
      <c r="F19" s="16"/>
      <c r="G19" s="12"/>
      <c r="H19" s="14"/>
    </row>
    <row r="20" spans="2:8" ht="19.5" customHeight="1" x14ac:dyDescent="0.2">
      <c r="B20" s="11" t="s">
        <v>40</v>
      </c>
      <c r="C20" s="13"/>
      <c r="D20" s="18"/>
      <c r="E20" s="18"/>
      <c r="F20" s="16"/>
      <c r="G20" s="12"/>
      <c r="H20" s="14"/>
    </row>
    <row r="21" spans="2:8" ht="19.5" customHeight="1" x14ac:dyDescent="0.2">
      <c r="B21" s="4" t="s">
        <v>41</v>
      </c>
      <c r="C21" s="52"/>
      <c r="D21" s="53"/>
      <c r="E21" s="53"/>
      <c r="F21" s="54"/>
      <c r="G21" s="55"/>
      <c r="H21" s="56"/>
    </row>
    <row r="24" spans="2:8" s="1" customFormat="1" ht="25" customHeight="1" x14ac:dyDescent="0.2">
      <c r="B24" s="1" t="s">
        <v>23</v>
      </c>
      <c r="H24" s="25" t="s">
        <v>22</v>
      </c>
    </row>
    <row r="25" spans="2:8" ht="21" customHeight="1" x14ac:dyDescent="0.2">
      <c r="B25" s="58"/>
      <c r="C25" s="59" t="s">
        <v>19</v>
      </c>
      <c r="D25" s="60"/>
      <c r="E25" s="60"/>
      <c r="F25" s="60"/>
      <c r="G25" s="61" t="s">
        <v>5</v>
      </c>
      <c r="H25" s="61" t="s">
        <v>18</v>
      </c>
    </row>
    <row r="26" spans="2:8" ht="46" customHeight="1" x14ac:dyDescent="0.2">
      <c r="B26" s="58"/>
      <c r="C26" s="19" t="s">
        <v>14</v>
      </c>
      <c r="D26" s="24" t="s">
        <v>15</v>
      </c>
      <c r="E26" s="24" t="s">
        <v>6</v>
      </c>
      <c r="F26" s="21" t="s">
        <v>16</v>
      </c>
      <c r="G26" s="62"/>
      <c r="H26" s="63"/>
    </row>
    <row r="27" spans="2:8" ht="19.5" hidden="1" customHeight="1" x14ac:dyDescent="0.2">
      <c r="B27" s="41" t="s">
        <v>20</v>
      </c>
      <c r="C27" s="42">
        <v>45567</v>
      </c>
      <c r="D27" s="43">
        <v>2095</v>
      </c>
      <c r="E27" s="43">
        <v>3967</v>
      </c>
      <c r="F27" s="44">
        <f>SUM(C27:E27)</f>
        <v>51629</v>
      </c>
      <c r="G27" s="45">
        <f t="shared" ref="G27:G32" si="4">F5</f>
        <v>68686</v>
      </c>
      <c r="H27" s="49">
        <f>F27/G27*100</f>
        <v>75.166700637684542</v>
      </c>
    </row>
    <row r="28" spans="2:8" ht="19.5" hidden="1" customHeight="1" x14ac:dyDescent="0.2">
      <c r="B28" s="35" t="s">
        <v>24</v>
      </c>
      <c r="C28" s="36">
        <v>45744</v>
      </c>
      <c r="D28" s="37">
        <v>2940</v>
      </c>
      <c r="E28" s="37">
        <v>3839</v>
      </c>
      <c r="F28" s="38">
        <f>SUM(C28:E28)</f>
        <v>52523</v>
      </c>
      <c r="G28" s="39">
        <f t="shared" si="4"/>
        <v>67775</v>
      </c>
      <c r="H28" s="49">
        <f>F28/G28*100</f>
        <v>77.49612689044632</v>
      </c>
    </row>
    <row r="29" spans="2:8" ht="19.5" hidden="1" customHeight="1" x14ac:dyDescent="0.2">
      <c r="B29" s="27" t="s">
        <v>25</v>
      </c>
      <c r="C29" s="28">
        <v>47481</v>
      </c>
      <c r="D29" s="29">
        <v>2092</v>
      </c>
      <c r="E29" s="29">
        <v>3541</v>
      </c>
      <c r="F29" s="30">
        <f>SUM(C29:E29)</f>
        <v>53114</v>
      </c>
      <c r="G29" s="31">
        <f t="shared" si="4"/>
        <v>67621</v>
      </c>
      <c r="H29" s="51">
        <f>F29/G29*100</f>
        <v>78.546605344493571</v>
      </c>
    </row>
    <row r="30" spans="2:8" ht="19.5" hidden="1" customHeight="1" x14ac:dyDescent="0.2">
      <c r="B30" s="11" t="s">
        <v>26</v>
      </c>
      <c r="C30" s="13">
        <v>47481</v>
      </c>
      <c r="D30" s="18">
        <v>2051</v>
      </c>
      <c r="E30" s="18">
        <v>3534</v>
      </c>
      <c r="F30" s="16">
        <f>SUM(C30:E30)</f>
        <v>53066</v>
      </c>
      <c r="G30" s="12">
        <f t="shared" si="4"/>
        <v>66561</v>
      </c>
      <c r="H30" s="47">
        <f>F30/G30*100</f>
        <v>79.725364703054353</v>
      </c>
    </row>
    <row r="31" spans="2:8" ht="19.5" hidden="1" customHeight="1" x14ac:dyDescent="0.2">
      <c r="B31" s="11" t="s">
        <v>27</v>
      </c>
      <c r="C31" s="13" t="e">
        <f>+#REF!</f>
        <v>#REF!</v>
      </c>
      <c r="D31" s="18" t="e">
        <f>+#REF!</f>
        <v>#REF!</v>
      </c>
      <c r="E31" s="18" t="e">
        <f>+#REF!</f>
        <v>#REF!</v>
      </c>
      <c r="F31" s="16" t="e">
        <f t="shared" ref="F31" si="5">SUM(C31:E31)</f>
        <v>#REF!</v>
      </c>
      <c r="G31" s="12" t="e">
        <f t="shared" si="4"/>
        <v>#REF!</v>
      </c>
      <c r="H31" s="57" t="e">
        <f t="shared" ref="H31" si="6">F31/G31*100</f>
        <v>#REF!</v>
      </c>
    </row>
    <row r="32" spans="2:8" ht="19.5" hidden="1" customHeight="1" x14ac:dyDescent="0.2">
      <c r="B32" s="11" t="s">
        <v>28</v>
      </c>
      <c r="C32" s="13">
        <v>45624</v>
      </c>
      <c r="D32" s="18">
        <v>2030</v>
      </c>
      <c r="E32" s="18">
        <v>3440</v>
      </c>
      <c r="F32" s="16">
        <f>SUM(C32:E32)</f>
        <v>51094</v>
      </c>
      <c r="G32" s="12">
        <f t="shared" si="4"/>
        <v>62751</v>
      </c>
      <c r="H32" s="47">
        <f>F32/G32*100</f>
        <v>81.423403611097839</v>
      </c>
    </row>
    <row r="33" spans="2:8" ht="19.5" hidden="1" customHeight="1" x14ac:dyDescent="0.2">
      <c r="B33" s="11" t="s">
        <v>29</v>
      </c>
      <c r="C33" s="13">
        <v>45381</v>
      </c>
      <c r="D33" s="18">
        <v>2015</v>
      </c>
      <c r="E33" s="18">
        <v>3350</v>
      </c>
      <c r="F33" s="16">
        <v>50746</v>
      </c>
      <c r="G33" s="12">
        <v>61371</v>
      </c>
      <c r="H33" s="47">
        <v>82.68726271365955</v>
      </c>
    </row>
    <row r="34" spans="2:8" ht="19.5" customHeight="1" x14ac:dyDescent="0.2">
      <c r="B34" s="11" t="s">
        <v>32</v>
      </c>
      <c r="C34" s="13">
        <f>'R7'!C$30</f>
        <v>43288</v>
      </c>
      <c r="D34" s="18">
        <f>'R7'!D$30</f>
        <v>1099</v>
      </c>
      <c r="E34" s="18">
        <f>'R7'!E$30</f>
        <v>3010</v>
      </c>
      <c r="F34" s="16">
        <f t="shared" ref="F34" si="7">SUM(C34:E34)</f>
        <v>47397</v>
      </c>
      <c r="G34" s="12">
        <f>'R7'!G$30</f>
        <v>55100</v>
      </c>
      <c r="H34" s="14">
        <f t="shared" ref="H34" si="8">F34/G34*100</f>
        <v>86.019963702359348</v>
      </c>
    </row>
    <row r="35" spans="2:8" ht="19.5" customHeight="1" x14ac:dyDescent="0.2">
      <c r="B35" s="11" t="s">
        <v>33</v>
      </c>
      <c r="C35" s="13"/>
      <c r="D35" s="18"/>
      <c r="E35" s="18"/>
      <c r="F35" s="16"/>
      <c r="G35" s="12"/>
      <c r="H35" s="14"/>
    </row>
    <row r="36" spans="2:8" ht="19.5" customHeight="1" x14ac:dyDescent="0.2">
      <c r="B36" s="11" t="s">
        <v>34</v>
      </c>
      <c r="C36" s="13"/>
      <c r="D36" s="18"/>
      <c r="E36" s="18"/>
      <c r="F36" s="16"/>
      <c r="G36" s="12"/>
      <c r="H36" s="14"/>
    </row>
    <row r="37" spans="2:8" ht="19.5" customHeight="1" x14ac:dyDescent="0.2">
      <c r="B37" s="11" t="s">
        <v>35</v>
      </c>
      <c r="C37" s="13"/>
      <c r="D37" s="18"/>
      <c r="E37" s="18"/>
      <c r="F37" s="16"/>
      <c r="G37" s="12"/>
      <c r="H37" s="14"/>
    </row>
    <row r="38" spans="2:8" ht="19.5" customHeight="1" x14ac:dyDescent="0.2">
      <c r="B38" s="11" t="s">
        <v>36</v>
      </c>
      <c r="C38" s="13"/>
      <c r="D38" s="18"/>
      <c r="E38" s="18"/>
      <c r="F38" s="16"/>
      <c r="G38" s="12"/>
      <c r="H38" s="14"/>
    </row>
    <row r="39" spans="2:8" ht="19.5" customHeight="1" x14ac:dyDescent="0.2">
      <c r="B39" s="11" t="s">
        <v>37</v>
      </c>
      <c r="C39" s="13"/>
      <c r="D39" s="18"/>
      <c r="E39" s="18"/>
      <c r="F39" s="16"/>
      <c r="G39" s="12"/>
      <c r="H39" s="14"/>
    </row>
    <row r="40" spans="2:8" ht="19.5" customHeight="1" x14ac:dyDescent="0.2">
      <c r="B40" s="11" t="s">
        <v>38</v>
      </c>
      <c r="C40" s="13"/>
      <c r="D40" s="18"/>
      <c r="E40" s="18"/>
      <c r="F40" s="16"/>
      <c r="G40" s="12"/>
      <c r="H40" s="14"/>
    </row>
    <row r="41" spans="2:8" ht="19.5" customHeight="1" x14ac:dyDescent="0.2">
      <c r="B41" s="11" t="s">
        <v>39</v>
      </c>
      <c r="C41" s="13"/>
      <c r="D41" s="18"/>
      <c r="E41" s="18"/>
      <c r="F41" s="16"/>
      <c r="G41" s="12"/>
      <c r="H41" s="14"/>
    </row>
    <row r="42" spans="2:8" ht="19.5" customHeight="1" x14ac:dyDescent="0.2">
      <c r="B42" s="11" t="s">
        <v>40</v>
      </c>
      <c r="C42" s="13"/>
      <c r="D42" s="18"/>
      <c r="E42" s="18"/>
      <c r="F42" s="16"/>
      <c r="G42" s="12"/>
      <c r="H42" s="14"/>
    </row>
    <row r="43" spans="2:8" ht="19.5" customHeight="1" x14ac:dyDescent="0.2">
      <c r="B43" s="4" t="s">
        <v>41</v>
      </c>
      <c r="C43" s="52"/>
      <c r="D43" s="53"/>
      <c r="E43" s="53"/>
      <c r="F43" s="54"/>
      <c r="G43" s="55"/>
      <c r="H43" s="56"/>
    </row>
  </sheetData>
  <mergeCells count="8">
    <mergeCell ref="B3:B4"/>
    <mergeCell ref="C3:F3"/>
    <mergeCell ref="G3:G4"/>
    <mergeCell ref="H3:H4"/>
    <mergeCell ref="B25:B26"/>
    <mergeCell ref="C25:F25"/>
    <mergeCell ref="G25:G26"/>
    <mergeCell ref="H25:H26"/>
  </mergeCells>
  <phoneticPr fontId="2"/>
  <pageMargins left="0.70866141732283472" right="0.51181102362204722" top="0.74803149606299213" bottom="0.74803149606299213" header="0.31496062992125984" footer="0.31496062992125984"/>
  <pageSetup paperSize="9" orientation="portrait" r:id="rId1"/>
  <headerFooter>
    <oddFooter>&amp;C1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8BF94-9E31-4A65-9B6A-7782952D9D38}">
  <dimension ref="B1:K32"/>
  <sheetViews>
    <sheetView workbookViewId="0">
      <selection activeCell="C30" sqref="C30"/>
    </sheetView>
  </sheetViews>
  <sheetFormatPr defaultRowHeight="13" x14ac:dyDescent="0.2"/>
  <cols>
    <col min="1" max="1" width="1.453125" customWidth="1"/>
    <col min="2" max="2" width="12.6328125" customWidth="1"/>
    <col min="3" max="8" width="11.6328125" customWidth="1"/>
  </cols>
  <sheetData>
    <row r="1" spans="2:8" ht="25" customHeight="1" x14ac:dyDescent="0.2">
      <c r="B1" s="33" t="s">
        <v>30</v>
      </c>
    </row>
    <row r="2" spans="2:8" ht="25" customHeight="1" x14ac:dyDescent="0.2">
      <c r="B2" s="1" t="s">
        <v>21</v>
      </c>
      <c r="H2" s="25" t="s">
        <v>31</v>
      </c>
    </row>
    <row r="3" spans="2:8" ht="21" customHeight="1" x14ac:dyDescent="0.2">
      <c r="B3" s="58"/>
      <c r="C3" s="59" t="s">
        <v>17</v>
      </c>
      <c r="D3" s="60"/>
      <c r="E3" s="60"/>
      <c r="F3" s="64"/>
      <c r="G3" s="61" t="s">
        <v>4</v>
      </c>
      <c r="H3" s="61" t="s">
        <v>3</v>
      </c>
    </row>
    <row r="4" spans="2:8" ht="46" customHeight="1" x14ac:dyDescent="0.2">
      <c r="B4" s="58"/>
      <c r="C4" s="19" t="s">
        <v>14</v>
      </c>
      <c r="D4" s="20" t="s">
        <v>15</v>
      </c>
      <c r="E4" s="20" t="s">
        <v>6</v>
      </c>
      <c r="F4" s="21" t="s">
        <v>16</v>
      </c>
      <c r="G4" s="62"/>
      <c r="H4" s="63"/>
    </row>
    <row r="5" spans="2:8" ht="20.149999999999999" customHeight="1" x14ac:dyDescent="0.2">
      <c r="B5" s="7" t="s">
        <v>7</v>
      </c>
      <c r="C5" s="9">
        <v>0</v>
      </c>
      <c r="D5" s="17">
        <v>206</v>
      </c>
      <c r="E5" s="17">
        <v>390</v>
      </c>
      <c r="F5" s="15">
        <f t="shared" ref="F5:F13" si="0">SUM(C5:E5)</f>
        <v>596</v>
      </c>
      <c r="G5" s="8">
        <v>1065</v>
      </c>
      <c r="H5" s="10">
        <f t="shared" ref="H5:H14" si="1">F5/G5*100</f>
        <v>55.962441314553992</v>
      </c>
    </row>
    <row r="6" spans="2:8" ht="20.149999999999999" customHeight="1" x14ac:dyDescent="0.2">
      <c r="B6" s="11" t="s">
        <v>8</v>
      </c>
      <c r="C6" s="13">
        <v>9703</v>
      </c>
      <c r="D6" s="18">
        <v>1436</v>
      </c>
      <c r="E6" s="18">
        <v>1305</v>
      </c>
      <c r="F6" s="16">
        <f t="shared" si="0"/>
        <v>12444</v>
      </c>
      <c r="G6" s="12">
        <v>13233</v>
      </c>
      <c r="H6" s="14">
        <f t="shared" si="1"/>
        <v>94.037633189752896</v>
      </c>
    </row>
    <row r="7" spans="2:8" ht="20.149999999999999" customHeight="1" x14ac:dyDescent="0.2">
      <c r="B7" s="11" t="s">
        <v>9</v>
      </c>
      <c r="C7" s="13">
        <v>1512</v>
      </c>
      <c r="D7" s="18">
        <v>0</v>
      </c>
      <c r="E7" s="18">
        <v>0</v>
      </c>
      <c r="F7" s="16">
        <f t="shared" si="0"/>
        <v>1512</v>
      </c>
      <c r="G7" s="12">
        <v>1608</v>
      </c>
      <c r="H7" s="14">
        <f t="shared" si="1"/>
        <v>94.029850746268664</v>
      </c>
    </row>
    <row r="8" spans="2:8" ht="20.149999999999999" customHeight="1" x14ac:dyDescent="0.2">
      <c r="B8" s="11" t="s">
        <v>10</v>
      </c>
      <c r="C8" s="13">
        <v>6952</v>
      </c>
      <c r="D8" s="18">
        <v>0</v>
      </c>
      <c r="E8" s="18">
        <v>225</v>
      </c>
      <c r="F8" s="16">
        <f t="shared" si="0"/>
        <v>7177</v>
      </c>
      <c r="G8" s="12">
        <v>7485</v>
      </c>
      <c r="H8" s="14">
        <f t="shared" si="1"/>
        <v>95.885103540414164</v>
      </c>
    </row>
    <row r="9" spans="2:8" ht="19.5" customHeight="1" x14ac:dyDescent="0.2">
      <c r="B9" s="11" t="s">
        <v>11</v>
      </c>
      <c r="C9" s="13">
        <v>14604</v>
      </c>
      <c r="D9" s="18">
        <v>0</v>
      </c>
      <c r="E9" s="18">
        <v>278</v>
      </c>
      <c r="F9" s="16">
        <f t="shared" si="0"/>
        <v>14882</v>
      </c>
      <c r="G9" s="12">
        <v>15167</v>
      </c>
      <c r="H9" s="14">
        <f t="shared" si="1"/>
        <v>98.120920419331441</v>
      </c>
    </row>
    <row r="10" spans="2:8" ht="19.5" customHeight="1" x14ac:dyDescent="0.2">
      <c r="B10" s="11" t="s">
        <v>0</v>
      </c>
      <c r="C10" s="13">
        <v>5954</v>
      </c>
      <c r="D10" s="18">
        <v>0</v>
      </c>
      <c r="E10" s="18">
        <v>674</v>
      </c>
      <c r="F10" s="16">
        <f t="shared" si="0"/>
        <v>6628</v>
      </c>
      <c r="G10" s="12">
        <v>7504</v>
      </c>
      <c r="H10" s="14">
        <f t="shared" si="1"/>
        <v>88.326226012793171</v>
      </c>
    </row>
    <row r="11" spans="2:8" ht="19.5" customHeight="1" x14ac:dyDescent="0.2">
      <c r="B11" s="35" t="s">
        <v>1</v>
      </c>
      <c r="C11" s="36">
        <v>4983</v>
      </c>
      <c r="D11" s="37">
        <v>0</v>
      </c>
      <c r="E11" s="37">
        <v>17</v>
      </c>
      <c r="F11" s="38">
        <f t="shared" si="0"/>
        <v>5000</v>
      </c>
      <c r="G11" s="39">
        <v>5049</v>
      </c>
      <c r="H11" s="40">
        <f t="shared" si="1"/>
        <v>99.029510794216677</v>
      </c>
    </row>
    <row r="12" spans="2:8" ht="19.5" customHeight="1" x14ac:dyDescent="0.2">
      <c r="B12" s="11" t="s">
        <v>12</v>
      </c>
      <c r="C12" s="13">
        <v>3871</v>
      </c>
      <c r="D12" s="18">
        <v>0</v>
      </c>
      <c r="E12" s="18">
        <v>121</v>
      </c>
      <c r="F12" s="16">
        <f t="shared" si="0"/>
        <v>3992</v>
      </c>
      <c r="G12" s="12">
        <v>4036</v>
      </c>
      <c r="H12" s="14">
        <f t="shared" si="1"/>
        <v>98.909811694747276</v>
      </c>
    </row>
    <row r="13" spans="2:8" ht="19.5" customHeight="1" x14ac:dyDescent="0.2">
      <c r="B13" s="27" t="s">
        <v>13</v>
      </c>
      <c r="C13" s="28">
        <v>2869</v>
      </c>
      <c r="D13" s="29">
        <v>0</v>
      </c>
      <c r="E13" s="29">
        <v>0</v>
      </c>
      <c r="F13" s="30">
        <f t="shared" si="0"/>
        <v>2869</v>
      </c>
      <c r="G13" s="31">
        <v>2869</v>
      </c>
      <c r="H13" s="32">
        <f t="shared" si="1"/>
        <v>100</v>
      </c>
    </row>
    <row r="14" spans="2:8" ht="20.149999999999999" customHeight="1" x14ac:dyDescent="0.2">
      <c r="B14" s="5" t="s">
        <v>2</v>
      </c>
      <c r="C14" s="3">
        <f>SUM(C5:C13)</f>
        <v>50448</v>
      </c>
      <c r="D14" s="23">
        <f>SUM(D5:D13)</f>
        <v>1642</v>
      </c>
      <c r="E14" s="23">
        <f>SUM(E5:E13)</f>
        <v>3010</v>
      </c>
      <c r="F14" s="22">
        <f>SUM(F5:F13)</f>
        <v>55100</v>
      </c>
      <c r="G14" s="2">
        <f>SUM(G5:G13)</f>
        <v>58016</v>
      </c>
      <c r="H14" s="6">
        <f t="shared" si="1"/>
        <v>94.973800330943192</v>
      </c>
    </row>
    <row r="15" spans="2:8" x14ac:dyDescent="0.2">
      <c r="G15" s="25"/>
      <c r="H15" s="34"/>
    </row>
    <row r="18" spans="2:11" s="1" customFormat="1" ht="25" customHeight="1" x14ac:dyDescent="0.2">
      <c r="B18" s="1" t="s">
        <v>23</v>
      </c>
      <c r="H18" s="25" t="str">
        <f>H2</f>
        <v>令和８年３月31日現在</v>
      </c>
    </row>
    <row r="19" spans="2:11" ht="21" customHeight="1" x14ac:dyDescent="0.2">
      <c r="B19" s="58"/>
      <c r="C19" s="59" t="s">
        <v>19</v>
      </c>
      <c r="D19" s="60"/>
      <c r="E19" s="60"/>
      <c r="F19" s="60"/>
      <c r="G19" s="61" t="s">
        <v>5</v>
      </c>
      <c r="H19" s="61" t="s">
        <v>18</v>
      </c>
    </row>
    <row r="20" spans="2:11" ht="46" customHeight="1" x14ac:dyDescent="0.2">
      <c r="B20" s="58"/>
      <c r="C20" s="19" t="s">
        <v>14</v>
      </c>
      <c r="D20" s="24" t="s">
        <v>15</v>
      </c>
      <c r="E20" s="24" t="s">
        <v>6</v>
      </c>
      <c r="F20" s="21" t="s">
        <v>16</v>
      </c>
      <c r="G20" s="62"/>
      <c r="H20" s="63"/>
    </row>
    <row r="21" spans="2:11" ht="20.149999999999999" customHeight="1" x14ac:dyDescent="0.2">
      <c r="B21" s="7" t="s">
        <v>7</v>
      </c>
      <c r="C21" s="9">
        <v>0</v>
      </c>
      <c r="D21" s="17">
        <v>206</v>
      </c>
      <c r="E21" s="17">
        <v>390</v>
      </c>
      <c r="F21" s="15">
        <f t="shared" ref="F21:F29" si="2">SUM(C21:E21)</f>
        <v>596</v>
      </c>
      <c r="G21" s="45">
        <f>F5</f>
        <v>596</v>
      </c>
      <c r="H21" s="46">
        <f t="shared" ref="H21:H30" si="3">F21/G21*100</f>
        <v>100</v>
      </c>
    </row>
    <row r="22" spans="2:11" ht="19.5" customHeight="1" x14ac:dyDescent="0.2">
      <c r="B22" s="11" t="s">
        <v>8</v>
      </c>
      <c r="C22" s="13">
        <v>7317</v>
      </c>
      <c r="D22" s="18">
        <v>893</v>
      </c>
      <c r="E22" s="18">
        <v>1305</v>
      </c>
      <c r="F22" s="16">
        <f t="shared" si="2"/>
        <v>9515</v>
      </c>
      <c r="G22" s="12">
        <f t="shared" ref="G22:G29" si="4">F6</f>
        <v>12444</v>
      </c>
      <c r="H22" s="47">
        <f t="shared" si="3"/>
        <v>76.462552234008356</v>
      </c>
    </row>
    <row r="23" spans="2:11" ht="19.5" customHeight="1" x14ac:dyDescent="0.2">
      <c r="B23" s="11" t="s">
        <v>9</v>
      </c>
      <c r="C23" s="13">
        <v>1284</v>
      </c>
      <c r="D23" s="18">
        <v>0</v>
      </c>
      <c r="E23" s="18">
        <v>0</v>
      </c>
      <c r="F23" s="16">
        <f t="shared" si="2"/>
        <v>1284</v>
      </c>
      <c r="G23" s="12">
        <f t="shared" si="4"/>
        <v>1512</v>
      </c>
      <c r="H23" s="47">
        <f t="shared" si="3"/>
        <v>84.920634920634924</v>
      </c>
    </row>
    <row r="24" spans="2:11" ht="19.5" customHeight="1" x14ac:dyDescent="0.2">
      <c r="B24" s="35" t="s">
        <v>10</v>
      </c>
      <c r="C24" s="36">
        <v>4959</v>
      </c>
      <c r="D24" s="37">
        <v>0</v>
      </c>
      <c r="E24" s="37">
        <v>225</v>
      </c>
      <c r="F24" s="38">
        <f t="shared" si="2"/>
        <v>5184</v>
      </c>
      <c r="G24" s="12">
        <f t="shared" si="4"/>
        <v>7177</v>
      </c>
      <c r="H24" s="49">
        <f t="shared" si="3"/>
        <v>72.230737076773025</v>
      </c>
    </row>
    <row r="25" spans="2:11" ht="19.5" customHeight="1" x14ac:dyDescent="0.2">
      <c r="B25" s="11" t="s">
        <v>11</v>
      </c>
      <c r="C25" s="13">
        <v>13386</v>
      </c>
      <c r="D25" s="18">
        <v>0</v>
      </c>
      <c r="E25" s="18">
        <v>278</v>
      </c>
      <c r="F25" s="16">
        <f t="shared" si="2"/>
        <v>13664</v>
      </c>
      <c r="G25" s="12">
        <f t="shared" si="4"/>
        <v>14882</v>
      </c>
      <c r="H25" s="47">
        <f t="shared" si="3"/>
        <v>91.815616180620879</v>
      </c>
      <c r="K25" s="50"/>
    </row>
    <row r="26" spans="2:11" ht="20.149999999999999" customHeight="1" x14ac:dyDescent="0.2">
      <c r="B26" s="11" t="s">
        <v>0</v>
      </c>
      <c r="C26" s="13">
        <v>4997</v>
      </c>
      <c r="D26" s="18">
        <v>0</v>
      </c>
      <c r="E26" s="18">
        <v>674</v>
      </c>
      <c r="F26" s="16">
        <f t="shared" si="2"/>
        <v>5671</v>
      </c>
      <c r="G26" s="12">
        <f t="shared" si="4"/>
        <v>6628</v>
      </c>
      <c r="H26" s="47">
        <f t="shared" si="3"/>
        <v>85.561255280627634</v>
      </c>
    </row>
    <row r="27" spans="2:11" ht="20.149999999999999" customHeight="1" x14ac:dyDescent="0.2">
      <c r="B27" s="11" t="s">
        <v>1</v>
      </c>
      <c r="C27" s="13">
        <v>4654</v>
      </c>
      <c r="D27" s="18">
        <v>0</v>
      </c>
      <c r="E27" s="18">
        <v>17</v>
      </c>
      <c r="F27" s="16">
        <f t="shared" si="2"/>
        <v>4671</v>
      </c>
      <c r="G27" s="12">
        <f t="shared" si="4"/>
        <v>5000</v>
      </c>
      <c r="H27" s="47">
        <f t="shared" si="3"/>
        <v>93.42</v>
      </c>
    </row>
    <row r="28" spans="2:11" ht="20.149999999999999" customHeight="1" x14ac:dyDescent="0.2">
      <c r="B28" s="11" t="s">
        <v>12</v>
      </c>
      <c r="C28" s="13">
        <v>3822</v>
      </c>
      <c r="D28" s="18">
        <v>0</v>
      </c>
      <c r="E28" s="18">
        <v>121</v>
      </c>
      <c r="F28" s="16">
        <f t="shared" si="2"/>
        <v>3943</v>
      </c>
      <c r="G28" s="12">
        <f t="shared" si="4"/>
        <v>3992</v>
      </c>
      <c r="H28" s="47">
        <f t="shared" si="3"/>
        <v>98.772545090180358</v>
      </c>
    </row>
    <row r="29" spans="2:11" ht="20.149999999999999" customHeight="1" x14ac:dyDescent="0.2">
      <c r="B29" s="7" t="s">
        <v>13</v>
      </c>
      <c r="C29" s="9">
        <v>2869</v>
      </c>
      <c r="D29" s="17">
        <v>0</v>
      </c>
      <c r="E29" s="17">
        <v>0</v>
      </c>
      <c r="F29" s="15">
        <f t="shared" si="2"/>
        <v>2869</v>
      </c>
      <c r="G29" s="8">
        <f t="shared" si="4"/>
        <v>2869</v>
      </c>
      <c r="H29" s="46">
        <f t="shared" si="3"/>
        <v>100</v>
      </c>
    </row>
    <row r="30" spans="2:11" ht="20.149999999999999" customHeight="1" x14ac:dyDescent="0.2">
      <c r="B30" s="5" t="s">
        <v>2</v>
      </c>
      <c r="C30" s="3">
        <f>SUM(C21:C29)</f>
        <v>43288</v>
      </c>
      <c r="D30" s="23">
        <f>SUM(D21:D29)</f>
        <v>1099</v>
      </c>
      <c r="E30" s="23">
        <f>SUM(E21:E29)</f>
        <v>3010</v>
      </c>
      <c r="F30" s="22">
        <f>SUM(F21:F29)</f>
        <v>47397</v>
      </c>
      <c r="G30" s="2">
        <f>SUM(G21:G29)</f>
        <v>55100</v>
      </c>
      <c r="H30" s="48">
        <f t="shared" si="3"/>
        <v>86.019963702359348</v>
      </c>
    </row>
    <row r="31" spans="2:11" x14ac:dyDescent="0.2">
      <c r="G31" s="25"/>
      <c r="H31" s="34"/>
    </row>
    <row r="32" spans="2:11" x14ac:dyDescent="0.2">
      <c r="G32" s="25"/>
      <c r="H32" s="26"/>
    </row>
  </sheetData>
  <mergeCells count="8">
    <mergeCell ref="B3:B4"/>
    <mergeCell ref="C3:F3"/>
    <mergeCell ref="G3:G4"/>
    <mergeCell ref="H3:H4"/>
    <mergeCell ref="B19:B20"/>
    <mergeCell ref="C19:F19"/>
    <mergeCell ref="G19:G20"/>
    <mergeCell ref="H19:H20"/>
  </mergeCells>
  <phoneticPr fontId="2"/>
  <pageMargins left="0.70866141732283472" right="0.51181102362204722" top="0.74803149606299213" bottom="0.74803149606299213" header="0.31496062992125984" footer="0.31496062992125984"/>
  <pageSetup paperSize="9" orientation="portrait" r:id="rId1"/>
  <headerFooter>
    <oddFooter>&amp;C2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全体集計 (第４期)</vt:lpstr>
      <vt:lpstr>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2026-08-28T05:31:15Z</dcterms:modified>
</cp:coreProperties>
</file>