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24226"/>
  <xr:revisionPtr revIDLastSave="0" documentId="13_ncr:1_{D0011E2D-502B-4599-BBCA-013B2130E1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全体集計(第２期）" sheetId="10" r:id="rId1"/>
    <sheet name="H25" sheetId="5" r:id="rId2"/>
    <sheet name="H26" sheetId="4" r:id="rId3"/>
    <sheet name="H27" sheetId="11" r:id="rId4"/>
    <sheet name="H28" sheetId="15" r:id="rId5"/>
    <sheet name="H29" sheetId="21" r:id="rId6"/>
    <sheet name="H30" sheetId="22" r:id="rId7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4" i="10" l="1"/>
  <c r="H11" i="10"/>
  <c r="F11" i="10"/>
  <c r="F24" i="10"/>
  <c r="C9" i="10"/>
  <c r="G29" i="22" l="1"/>
  <c r="G28" i="22"/>
  <c r="G27" i="22"/>
  <c r="G26" i="22"/>
  <c r="G25" i="22"/>
  <c r="G24" i="22"/>
  <c r="G23" i="22"/>
  <c r="G22" i="22"/>
  <c r="G21" i="22"/>
  <c r="G29" i="21"/>
  <c r="G28" i="21"/>
  <c r="G27" i="21"/>
  <c r="G26" i="21"/>
  <c r="G25" i="21"/>
  <c r="G24" i="21"/>
  <c r="G23" i="21"/>
  <c r="G22" i="21"/>
  <c r="G21" i="21"/>
  <c r="F29" i="22" l="1"/>
  <c r="H29" i="22" s="1"/>
  <c r="F28" i="22"/>
  <c r="H28" i="22" s="1"/>
  <c r="F27" i="22"/>
  <c r="H27" i="22" s="1"/>
  <c r="F26" i="22"/>
  <c r="H26" i="22" s="1"/>
  <c r="F25" i="22"/>
  <c r="H25" i="22" s="1"/>
  <c r="F24" i="22"/>
  <c r="H24" i="22" s="1"/>
  <c r="F23" i="22"/>
  <c r="H23" i="22" s="1"/>
  <c r="F22" i="22"/>
  <c r="H22" i="22" s="1"/>
  <c r="F21" i="22"/>
  <c r="E30" i="22"/>
  <c r="D30" i="22"/>
  <c r="C30" i="22"/>
  <c r="G30" i="22"/>
  <c r="F13" i="22"/>
  <c r="H13" i="22" s="1"/>
  <c r="F12" i="22"/>
  <c r="H12" i="22" s="1"/>
  <c r="F11" i="22"/>
  <c r="H11" i="22" s="1"/>
  <c r="F10" i="22"/>
  <c r="H10" i="22" s="1"/>
  <c r="F9" i="22"/>
  <c r="H9" i="22" s="1"/>
  <c r="F8" i="22"/>
  <c r="H8" i="22" s="1"/>
  <c r="F7" i="22"/>
  <c r="H7" i="22" s="1"/>
  <c r="F6" i="22"/>
  <c r="H6" i="22" s="1"/>
  <c r="F5" i="22"/>
  <c r="G14" i="22"/>
  <c r="E14" i="22"/>
  <c r="D14" i="22"/>
  <c r="C14" i="22"/>
  <c r="F30" i="22" l="1"/>
  <c r="H30" i="22" s="1"/>
  <c r="H21" i="22"/>
  <c r="F14" i="22"/>
  <c r="H14" i="22" s="1"/>
  <c r="H5" i="22"/>
  <c r="F5" i="21" l="1"/>
  <c r="F23" i="10"/>
  <c r="F10" i="10" l="1"/>
  <c r="H23" i="10" s="1"/>
  <c r="E30" i="21"/>
  <c r="D30" i="21"/>
  <c r="C30" i="21"/>
  <c r="F29" i="21"/>
  <c r="F28" i="21"/>
  <c r="F27" i="21"/>
  <c r="F26" i="21"/>
  <c r="F25" i="21"/>
  <c r="F24" i="21"/>
  <c r="F23" i="21"/>
  <c r="F22" i="21"/>
  <c r="F21" i="21"/>
  <c r="G14" i="21"/>
  <c r="E14" i="21"/>
  <c r="D14" i="21"/>
  <c r="C14" i="21"/>
  <c r="F13" i="21"/>
  <c r="F12" i="21"/>
  <c r="H12" i="21" s="1"/>
  <c r="F11" i="21"/>
  <c r="H11" i="21" s="1"/>
  <c r="F10" i="21"/>
  <c r="F9" i="21"/>
  <c r="F8" i="21"/>
  <c r="H8" i="21" s="1"/>
  <c r="F7" i="21"/>
  <c r="H7" i="21" s="1"/>
  <c r="F6" i="21"/>
  <c r="H5" i="21"/>
  <c r="H26" i="21" l="1"/>
  <c r="H9" i="21"/>
  <c r="H23" i="21"/>
  <c r="H22" i="21"/>
  <c r="H25" i="21"/>
  <c r="H21" i="21"/>
  <c r="H13" i="21"/>
  <c r="F30" i="21"/>
  <c r="H29" i="21"/>
  <c r="F14" i="21"/>
  <c r="H14" i="21" s="1"/>
  <c r="H27" i="21"/>
  <c r="H24" i="21"/>
  <c r="H28" i="21"/>
  <c r="H6" i="21"/>
  <c r="H10" i="21"/>
  <c r="H10" i="10"/>
  <c r="G30" i="21" l="1"/>
  <c r="H30" i="21" s="1"/>
  <c r="F8" i="10" l="1"/>
  <c r="G21" i="10" s="1"/>
  <c r="C14" i="15"/>
  <c r="H8" i="10" l="1"/>
  <c r="E30" i="15" l="1"/>
  <c r="D30" i="15"/>
  <c r="C30" i="15"/>
  <c r="F29" i="15"/>
  <c r="F28" i="15"/>
  <c r="F27" i="15"/>
  <c r="F26" i="15"/>
  <c r="F25" i="15"/>
  <c r="F24" i="15"/>
  <c r="F23" i="15"/>
  <c r="F22" i="15"/>
  <c r="F21" i="15"/>
  <c r="G14" i="15"/>
  <c r="E14" i="15"/>
  <c r="D14" i="15"/>
  <c r="F13" i="15"/>
  <c r="G29" i="15" s="1"/>
  <c r="F12" i="15"/>
  <c r="F11" i="15"/>
  <c r="H11" i="15" s="1"/>
  <c r="F10" i="15"/>
  <c r="F9" i="15"/>
  <c r="G25" i="15" s="1"/>
  <c r="H25" i="15" s="1"/>
  <c r="F8" i="15"/>
  <c r="F7" i="15"/>
  <c r="H7" i="15" s="1"/>
  <c r="F6" i="15"/>
  <c r="F5" i="15"/>
  <c r="C22" i="10" l="1"/>
  <c r="D22" i="10"/>
  <c r="F22" i="10" s="1"/>
  <c r="E22" i="10"/>
  <c r="G9" i="10"/>
  <c r="G21" i="15"/>
  <c r="H21" i="15" s="1"/>
  <c r="D9" i="10"/>
  <c r="E9" i="10"/>
  <c r="H29" i="15"/>
  <c r="G23" i="15"/>
  <c r="G27" i="15"/>
  <c r="H27" i="15" s="1"/>
  <c r="H8" i="15"/>
  <c r="G24" i="15"/>
  <c r="H24" i="15" s="1"/>
  <c r="H23" i="15"/>
  <c r="F30" i="15"/>
  <c r="H12" i="15"/>
  <c r="G28" i="15"/>
  <c r="H28" i="15" s="1"/>
  <c r="G22" i="15"/>
  <c r="H22" i="15" s="1"/>
  <c r="H6" i="15"/>
  <c r="G26" i="15"/>
  <c r="H26" i="15" s="1"/>
  <c r="H10" i="15"/>
  <c r="H5" i="15"/>
  <c r="H9" i="15"/>
  <c r="H13" i="15"/>
  <c r="F14" i="15"/>
  <c r="H14" i="15" s="1"/>
  <c r="E30" i="11"/>
  <c r="D30" i="11"/>
  <c r="C30" i="11"/>
  <c r="F29" i="11"/>
  <c r="F28" i="11"/>
  <c r="F27" i="11"/>
  <c r="F26" i="11"/>
  <c r="F25" i="11"/>
  <c r="F24" i="11"/>
  <c r="F23" i="11"/>
  <c r="F22" i="11"/>
  <c r="F21" i="11"/>
  <c r="G14" i="11"/>
  <c r="E14" i="11"/>
  <c r="D14" i="11"/>
  <c r="C14" i="11"/>
  <c r="F13" i="11"/>
  <c r="G29" i="11" s="1"/>
  <c r="F12" i="11"/>
  <c r="H12" i="11" s="1"/>
  <c r="F11" i="11"/>
  <c r="G27" i="11" s="1"/>
  <c r="H27" i="11" s="1"/>
  <c r="F10" i="11"/>
  <c r="H10" i="11" s="1"/>
  <c r="F9" i="11"/>
  <c r="G25" i="11" s="1"/>
  <c r="F8" i="11"/>
  <c r="H8" i="11" s="1"/>
  <c r="F7" i="11"/>
  <c r="G23" i="11" s="1"/>
  <c r="H23" i="11" s="1"/>
  <c r="F6" i="11"/>
  <c r="H6" i="11" s="1"/>
  <c r="F5" i="11"/>
  <c r="G21" i="11" s="1"/>
  <c r="F9" i="10" l="1"/>
  <c r="G22" i="10" s="1"/>
  <c r="H22" i="10" s="1"/>
  <c r="G30" i="15"/>
  <c r="H30" i="15" s="1"/>
  <c r="F30" i="11"/>
  <c r="H29" i="11"/>
  <c r="G22" i="11"/>
  <c r="H22" i="11" s="1"/>
  <c r="G26" i="11"/>
  <c r="H26" i="11" s="1"/>
  <c r="H25" i="11"/>
  <c r="H5" i="11"/>
  <c r="H7" i="11"/>
  <c r="H9" i="11"/>
  <c r="H11" i="11"/>
  <c r="H13" i="11"/>
  <c r="F14" i="11"/>
  <c r="H14" i="11" s="1"/>
  <c r="H21" i="11"/>
  <c r="G24" i="11"/>
  <c r="G28" i="11"/>
  <c r="H28" i="11" s="1"/>
  <c r="F21" i="10"/>
  <c r="H9" i="10" l="1"/>
  <c r="G30" i="11"/>
  <c r="H30" i="11" s="1"/>
  <c r="H24" i="11"/>
  <c r="H21" i="10"/>
  <c r="F20" i="10"/>
  <c r="F19" i="10"/>
  <c r="F18" i="10"/>
  <c r="F7" i="10"/>
  <c r="G20" i="10" s="1"/>
  <c r="F6" i="10"/>
  <c r="H6" i="10" l="1"/>
  <c r="G19" i="10"/>
  <c r="H19" i="10" s="1"/>
  <c r="H20" i="10"/>
  <c r="H7" i="10"/>
  <c r="F5" i="10"/>
  <c r="G18" i="10" l="1"/>
  <c r="H18" i="10" s="1"/>
  <c r="H5" i="10"/>
  <c r="E30" i="5"/>
  <c r="D30" i="5"/>
  <c r="C30" i="5"/>
  <c r="F29" i="5"/>
  <c r="F28" i="5"/>
  <c r="F27" i="5"/>
  <c r="F26" i="5"/>
  <c r="F25" i="5"/>
  <c r="F24" i="5"/>
  <c r="F23" i="5"/>
  <c r="F22" i="5"/>
  <c r="F21" i="5"/>
  <c r="G14" i="5"/>
  <c r="E14" i="5"/>
  <c r="D14" i="5"/>
  <c r="C14" i="5"/>
  <c r="F13" i="5"/>
  <c r="G29" i="5" s="1"/>
  <c r="F12" i="5"/>
  <c r="H12" i="5" s="1"/>
  <c r="F11" i="5"/>
  <c r="G27" i="5" s="1"/>
  <c r="F10" i="5"/>
  <c r="H10" i="5" s="1"/>
  <c r="F9" i="5"/>
  <c r="G25" i="5" s="1"/>
  <c r="F8" i="5"/>
  <c r="H8" i="5" s="1"/>
  <c r="F7" i="5"/>
  <c r="G23" i="5" s="1"/>
  <c r="F6" i="5"/>
  <c r="H6" i="5" s="1"/>
  <c r="F5" i="5"/>
  <c r="G21" i="5" s="1"/>
  <c r="E30" i="4"/>
  <c r="D30" i="4"/>
  <c r="C30" i="4"/>
  <c r="F29" i="4"/>
  <c r="F28" i="4"/>
  <c r="F27" i="4"/>
  <c r="F26" i="4"/>
  <c r="F25" i="4"/>
  <c r="F24" i="4"/>
  <c r="F23" i="4"/>
  <c r="F22" i="4"/>
  <c r="F21" i="4"/>
  <c r="G14" i="4"/>
  <c r="E14" i="4"/>
  <c r="D14" i="4"/>
  <c r="C14" i="4"/>
  <c r="F13" i="4"/>
  <c r="G29" i="4" s="1"/>
  <c r="F12" i="4"/>
  <c r="H12" i="4" s="1"/>
  <c r="F11" i="4"/>
  <c r="G27" i="4" s="1"/>
  <c r="F10" i="4"/>
  <c r="H10" i="4" s="1"/>
  <c r="F9" i="4"/>
  <c r="G25" i="4" s="1"/>
  <c r="F8" i="4"/>
  <c r="H8" i="4" s="1"/>
  <c r="F7" i="4"/>
  <c r="G23" i="4" s="1"/>
  <c r="F6" i="4"/>
  <c r="H6" i="4" s="1"/>
  <c r="F5" i="4"/>
  <c r="H23" i="4" l="1"/>
  <c r="H27" i="4"/>
  <c r="H23" i="5"/>
  <c r="F30" i="5"/>
  <c r="H25" i="5"/>
  <c r="H29" i="5"/>
  <c r="G22" i="5"/>
  <c r="H22" i="5" s="1"/>
  <c r="G26" i="5"/>
  <c r="H26" i="5" s="1"/>
  <c r="H27" i="5"/>
  <c r="H5" i="5"/>
  <c r="H7" i="5"/>
  <c r="H9" i="5"/>
  <c r="H11" i="5"/>
  <c r="H13" i="5"/>
  <c r="F14" i="5"/>
  <c r="H14" i="5" s="1"/>
  <c r="H21" i="5"/>
  <c r="G24" i="5"/>
  <c r="G28" i="5"/>
  <c r="H28" i="5" s="1"/>
  <c r="H25" i="4"/>
  <c r="H29" i="4"/>
  <c r="G22" i="4"/>
  <c r="H22" i="4" s="1"/>
  <c r="G26" i="4"/>
  <c r="H26" i="4" s="1"/>
  <c r="F30" i="4"/>
  <c r="F14" i="4"/>
  <c r="H14" i="4" s="1"/>
  <c r="H7" i="4"/>
  <c r="H9" i="4"/>
  <c r="H13" i="4"/>
  <c r="G21" i="4"/>
  <c r="H21" i="4" s="1"/>
  <c r="G24" i="4"/>
  <c r="H24" i="4" s="1"/>
  <c r="G28" i="4"/>
  <c r="H28" i="4" s="1"/>
  <c r="H5" i="4"/>
  <c r="H11" i="4"/>
  <c r="G30" i="5" l="1"/>
  <c r="H30" i="5" s="1"/>
  <c r="H24" i="5"/>
  <c r="G30" i="4"/>
  <c r="H30" i="4" s="1"/>
</calcChain>
</file>

<file path=xl/sharedStrings.xml><?xml version="1.0" encoding="utf-8"?>
<sst xmlns="http://schemas.openxmlformats.org/spreadsheetml/2006/main" count="278" uniqueCount="54">
  <si>
    <t>五城目町</t>
    <rPh sb="0" eb="4">
      <t>ゴジョウメマチ</t>
    </rPh>
    <phoneticPr fontId="2"/>
  </si>
  <si>
    <t>八郎潟町</t>
    <rPh sb="0" eb="3">
      <t>ハチロウガタ</t>
    </rPh>
    <rPh sb="3" eb="4">
      <t>マチ</t>
    </rPh>
    <phoneticPr fontId="2"/>
  </si>
  <si>
    <t>計</t>
    <rPh sb="0" eb="1">
      <t>ケイ</t>
    </rPh>
    <phoneticPr fontId="2"/>
  </si>
  <si>
    <t>⑥
普及率
(④／⑤)
（％）</t>
    <rPh sb="2" eb="5">
      <t>フキュウリツ</t>
    </rPh>
    <phoneticPr fontId="2"/>
  </si>
  <si>
    <t>⑤
流域内
人　口
（人）</t>
    <rPh sb="2" eb="5">
      <t>リュウイキナイ</t>
    </rPh>
    <rPh sb="6" eb="7">
      <t>ジン</t>
    </rPh>
    <rPh sb="8" eb="9">
      <t>クチ</t>
    </rPh>
    <rPh sb="11" eb="12">
      <t>ジン</t>
    </rPh>
    <phoneticPr fontId="2"/>
  </si>
  <si>
    <t>⑤
流 域 内
普及人口
（人）</t>
    <rPh sb="2" eb="3">
      <t>リュウ</t>
    </rPh>
    <rPh sb="4" eb="5">
      <t>イキ</t>
    </rPh>
    <rPh sb="6" eb="7">
      <t>ウチ</t>
    </rPh>
    <rPh sb="8" eb="10">
      <t>フキュウ</t>
    </rPh>
    <rPh sb="10" eb="12">
      <t>ジンコウ</t>
    </rPh>
    <rPh sb="14" eb="15">
      <t>ジン</t>
    </rPh>
    <phoneticPr fontId="2"/>
  </si>
  <si>
    <t>③
合併処理
浄 化 槽</t>
    <rPh sb="2" eb="4">
      <t>ガッペイ</t>
    </rPh>
    <rPh sb="4" eb="6">
      <t>ショリ</t>
    </rPh>
    <rPh sb="7" eb="8">
      <t>キヨシ</t>
    </rPh>
    <rPh sb="9" eb="10">
      <t>カ</t>
    </rPh>
    <rPh sb="11" eb="12">
      <t>ソウ</t>
    </rPh>
    <phoneticPr fontId="2"/>
  </si>
  <si>
    <t>能 代 市</t>
    <rPh sb="0" eb="1">
      <t>ノウ</t>
    </rPh>
    <rPh sb="2" eb="3">
      <t>ダイ</t>
    </rPh>
    <rPh sb="4" eb="5">
      <t>シ</t>
    </rPh>
    <phoneticPr fontId="2"/>
  </si>
  <si>
    <t>三 種 町</t>
    <rPh sb="0" eb="1">
      <t>サン</t>
    </rPh>
    <rPh sb="2" eb="3">
      <t>シュ</t>
    </rPh>
    <rPh sb="4" eb="5">
      <t>マチ</t>
    </rPh>
    <phoneticPr fontId="2"/>
  </si>
  <si>
    <t>秋 田 市</t>
    <rPh sb="0" eb="1">
      <t>アキ</t>
    </rPh>
    <rPh sb="2" eb="3">
      <t>タ</t>
    </rPh>
    <rPh sb="4" eb="5">
      <t>シ</t>
    </rPh>
    <phoneticPr fontId="2"/>
  </si>
  <si>
    <t>男 鹿 市</t>
    <rPh sb="0" eb="1">
      <t>オトコ</t>
    </rPh>
    <rPh sb="2" eb="3">
      <t>シカ</t>
    </rPh>
    <rPh sb="4" eb="5">
      <t>シ</t>
    </rPh>
    <phoneticPr fontId="2"/>
  </si>
  <si>
    <t>潟 上 市</t>
    <rPh sb="0" eb="1">
      <t>カタ</t>
    </rPh>
    <rPh sb="2" eb="3">
      <t>ウエ</t>
    </rPh>
    <rPh sb="4" eb="5">
      <t>シ</t>
    </rPh>
    <phoneticPr fontId="2"/>
  </si>
  <si>
    <t>井 川 町</t>
    <rPh sb="0" eb="1">
      <t>イ</t>
    </rPh>
    <rPh sb="2" eb="3">
      <t>カワ</t>
    </rPh>
    <rPh sb="4" eb="5">
      <t>マチ</t>
    </rPh>
    <phoneticPr fontId="2"/>
  </si>
  <si>
    <t>大 潟 村</t>
    <rPh sb="0" eb="1">
      <t>ダイ</t>
    </rPh>
    <rPh sb="2" eb="3">
      <t>カタ</t>
    </rPh>
    <rPh sb="4" eb="5">
      <t>ムラ</t>
    </rPh>
    <phoneticPr fontId="2"/>
  </si>
  <si>
    <t>①
公　 共
下水道</t>
    <rPh sb="2" eb="3">
      <t>コウ</t>
    </rPh>
    <rPh sb="5" eb="6">
      <t>トモ</t>
    </rPh>
    <rPh sb="7" eb="10">
      <t>ゲスイドウ</t>
    </rPh>
    <phoneticPr fontId="2"/>
  </si>
  <si>
    <t>②
農業集落
排　　水</t>
    <rPh sb="2" eb="4">
      <t>ノウギョウ</t>
    </rPh>
    <rPh sb="4" eb="6">
      <t>シュウラク</t>
    </rPh>
    <rPh sb="7" eb="8">
      <t>ハイ</t>
    </rPh>
    <rPh sb="10" eb="11">
      <t>ミズ</t>
    </rPh>
    <phoneticPr fontId="2"/>
  </si>
  <si>
    <r>
      <t xml:space="preserve">④
計
</t>
    </r>
    <r>
      <rPr>
        <sz val="10"/>
        <color theme="1"/>
        <rFont val="ＭＳ Ｐゴシック"/>
        <family val="3"/>
        <charset val="128"/>
        <scheme val="minor"/>
      </rPr>
      <t>(①+②+③)</t>
    </r>
    <rPh sb="2" eb="3">
      <t>ケイ</t>
    </rPh>
    <phoneticPr fontId="2"/>
  </si>
  <si>
    <t>流　域　内　普　及　人　口　（人）</t>
    <rPh sb="0" eb="1">
      <t>リュウ</t>
    </rPh>
    <rPh sb="2" eb="3">
      <t>イキ</t>
    </rPh>
    <rPh sb="4" eb="5">
      <t>ウチ</t>
    </rPh>
    <rPh sb="6" eb="7">
      <t>ススム</t>
    </rPh>
    <rPh sb="8" eb="9">
      <t>オヨブ</t>
    </rPh>
    <rPh sb="10" eb="11">
      <t>ヒト</t>
    </rPh>
    <rPh sb="12" eb="13">
      <t>クチ</t>
    </rPh>
    <rPh sb="15" eb="16">
      <t>ジン</t>
    </rPh>
    <phoneticPr fontId="2"/>
  </si>
  <si>
    <t>⑥
接続率
(④／⑤)
（％）</t>
    <rPh sb="2" eb="4">
      <t>セツゾク</t>
    </rPh>
    <rPh sb="4" eb="5">
      <t>リツ</t>
    </rPh>
    <phoneticPr fontId="2"/>
  </si>
  <si>
    <t>流 域 内 接 続 （水洗化） 人 口　（人）</t>
    <rPh sb="0" eb="1">
      <t>リュウ</t>
    </rPh>
    <rPh sb="2" eb="3">
      <t>イキ</t>
    </rPh>
    <rPh sb="4" eb="5">
      <t>ウチ</t>
    </rPh>
    <rPh sb="6" eb="7">
      <t>セツ</t>
    </rPh>
    <rPh sb="8" eb="9">
      <t>ゾク</t>
    </rPh>
    <rPh sb="11" eb="13">
      <t>スイセン</t>
    </rPh>
    <rPh sb="13" eb="14">
      <t>カ</t>
    </rPh>
    <rPh sb="16" eb="17">
      <t>ヒト</t>
    </rPh>
    <rPh sb="18" eb="19">
      <t>クチ</t>
    </rPh>
    <rPh sb="21" eb="22">
      <t>ジン</t>
    </rPh>
    <phoneticPr fontId="2"/>
  </si>
  <si>
    <t>平成24年度</t>
    <rPh sb="0" eb="2">
      <t>ヘイセイ</t>
    </rPh>
    <rPh sb="4" eb="6">
      <t>ネンド</t>
    </rPh>
    <phoneticPr fontId="2"/>
  </si>
  <si>
    <t>○生活排水処理施設普及状況</t>
    <rPh sb="1" eb="3">
      <t>セイカツ</t>
    </rPh>
    <rPh sb="3" eb="5">
      <t>ハイスイ</t>
    </rPh>
    <rPh sb="5" eb="7">
      <t>ショリ</t>
    </rPh>
    <rPh sb="7" eb="9">
      <t>シセツ</t>
    </rPh>
    <rPh sb="9" eb="11">
      <t>フキュウ</t>
    </rPh>
    <rPh sb="11" eb="13">
      <t>ジョウキョウ</t>
    </rPh>
    <phoneticPr fontId="2"/>
  </si>
  <si>
    <t>各年度の3月31日現在</t>
    <rPh sb="0" eb="3">
      <t>カクネンド</t>
    </rPh>
    <rPh sb="5" eb="6">
      <t>ガツ</t>
    </rPh>
    <rPh sb="8" eb="9">
      <t>ニチ</t>
    </rPh>
    <rPh sb="9" eb="11">
      <t>ゲンザイ</t>
    </rPh>
    <phoneticPr fontId="2"/>
  </si>
  <si>
    <t>○生活排水処理施設　接続（水洗化）状況</t>
    <rPh sb="1" eb="3">
      <t>セイカツ</t>
    </rPh>
    <rPh sb="3" eb="5">
      <t>ハイスイ</t>
    </rPh>
    <rPh sb="5" eb="7">
      <t>ショリ</t>
    </rPh>
    <rPh sb="7" eb="9">
      <t>シセツ</t>
    </rPh>
    <rPh sb="10" eb="12">
      <t>セツゾク</t>
    </rPh>
    <rPh sb="13" eb="16">
      <t>スイセンカ</t>
    </rPh>
    <rPh sb="17" eb="19">
      <t>ジョウキョウ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</si>
  <si>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</si>
  <si>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</si>
  <si>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</si>
  <si>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</si>
  <si>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</si>
  <si>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</si>
  <si>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【参考】H26末 秋田県全体の普及率</t>
    <rPh sb="1" eb="3">
      <t>サンコウ</t>
    </rPh>
    <rPh sb="7" eb="8">
      <t>マツ</t>
    </rPh>
    <rPh sb="9" eb="11">
      <t>アキタ</t>
    </rPh>
    <rPh sb="11" eb="12">
      <t>ケン</t>
    </rPh>
    <rPh sb="12" eb="14">
      <t>ゼンタイ</t>
    </rPh>
    <rPh sb="15" eb="18">
      <t>フキュウリツ</t>
    </rPh>
    <phoneticPr fontId="2"/>
  </si>
  <si>
    <t>【参考】H26末 秋田県全体の接続率</t>
    <rPh sb="1" eb="3">
      <t>サンコウ</t>
    </rPh>
    <rPh sb="7" eb="8">
      <t>マツ</t>
    </rPh>
    <rPh sb="9" eb="11">
      <t>アキタ</t>
    </rPh>
    <rPh sb="11" eb="12">
      <t>ケン</t>
    </rPh>
    <rPh sb="12" eb="14">
      <t>ゼンタイ</t>
    </rPh>
    <rPh sb="15" eb="17">
      <t>セツゾク</t>
    </rPh>
    <rPh sb="17" eb="18">
      <t>リツ</t>
    </rPh>
    <phoneticPr fontId="2"/>
  </si>
  <si>
    <t>H26年3月31日現在</t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</si>
  <si>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【参考】H25末 秋田県全体の普及率</t>
    <rPh sb="1" eb="3">
      <t>サンコウ</t>
    </rPh>
    <rPh sb="7" eb="8">
      <t>マツ</t>
    </rPh>
    <rPh sb="9" eb="11">
      <t>アキタ</t>
    </rPh>
    <rPh sb="11" eb="12">
      <t>ケン</t>
    </rPh>
    <rPh sb="12" eb="14">
      <t>ゼンタイ</t>
    </rPh>
    <rPh sb="15" eb="17">
      <t>フキュウ</t>
    </rPh>
    <rPh sb="17" eb="18">
      <t>リツ</t>
    </rPh>
    <phoneticPr fontId="2"/>
  </si>
  <si>
    <t>【参考】H25末 秋田県全体の接続率</t>
    <rPh sb="1" eb="3">
      <t>サンコウ</t>
    </rPh>
    <rPh sb="7" eb="8">
      <t>マツ</t>
    </rPh>
    <rPh sb="9" eb="11">
      <t>アキタ</t>
    </rPh>
    <rPh sb="11" eb="12">
      <t>ケン</t>
    </rPh>
    <rPh sb="12" eb="14">
      <t>ゼンタイ</t>
    </rPh>
    <rPh sb="15" eb="17">
      <t>セツゾク</t>
    </rPh>
    <rPh sb="17" eb="18">
      <t>リツ</t>
    </rPh>
    <phoneticPr fontId="2"/>
  </si>
  <si>
    <t>H27年3月31日現在</t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</si>
  <si>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※１　秋田市の「農業集落排水」は、公共下水道認可区域に編入（H26.4.1～）となり、人口ｶｳﾝﾄを「農業集落排水」から「公共下水道」に移行した。</t>
    <rPh sb="3" eb="5">
      <t>アキタ</t>
    </rPh>
    <rPh sb="5" eb="6">
      <t>シ</t>
    </rPh>
    <rPh sb="8" eb="10">
      <t>ノウギョウ</t>
    </rPh>
    <rPh sb="10" eb="12">
      <t>シュウラク</t>
    </rPh>
    <rPh sb="12" eb="14">
      <t>ハイスイ</t>
    </rPh>
    <rPh sb="17" eb="19">
      <t>コウキョウ</t>
    </rPh>
    <rPh sb="19" eb="22">
      <t>ゲスイドウ</t>
    </rPh>
    <rPh sb="22" eb="24">
      <t>ニンカ</t>
    </rPh>
    <rPh sb="24" eb="26">
      <t>クイキ</t>
    </rPh>
    <rPh sb="27" eb="29">
      <t>ヘンニュウ</t>
    </rPh>
    <rPh sb="43" eb="45">
      <t>ジンコウ</t>
    </rPh>
    <rPh sb="51" eb="53">
      <t>ノウギョウ</t>
    </rPh>
    <rPh sb="53" eb="55">
      <t>シュウラク</t>
    </rPh>
    <rPh sb="55" eb="57">
      <t>ハイスイ</t>
    </rPh>
    <rPh sb="61" eb="63">
      <t>コウキョウ</t>
    </rPh>
    <rPh sb="63" eb="66">
      <t>ゲスイドウ</t>
    </rPh>
    <rPh sb="68" eb="70">
      <t>イコウ</t>
    </rPh>
    <phoneticPr fontId="2"/>
  </si>
  <si>
    <t>【参考】H27末 秋田県全体の普及率</t>
    <rPh sb="1" eb="3">
      <t>サンコウ</t>
    </rPh>
    <rPh sb="7" eb="8">
      <t>マツ</t>
    </rPh>
    <rPh sb="9" eb="11">
      <t>アキタ</t>
    </rPh>
    <rPh sb="11" eb="12">
      <t>ケン</t>
    </rPh>
    <rPh sb="12" eb="14">
      <t>ゼンタイ</t>
    </rPh>
    <rPh sb="15" eb="18">
      <t>フキュウリツ</t>
    </rPh>
    <phoneticPr fontId="2"/>
  </si>
  <si>
    <t>【参考】H27末 秋田県全体の接続率</t>
    <rPh sb="1" eb="3">
      <t>サンコウ</t>
    </rPh>
    <rPh sb="7" eb="8">
      <t>マツ</t>
    </rPh>
    <rPh sb="9" eb="11">
      <t>アキタ</t>
    </rPh>
    <rPh sb="11" eb="12">
      <t>ケン</t>
    </rPh>
    <rPh sb="12" eb="14">
      <t>ゼンタイ</t>
    </rPh>
    <rPh sb="15" eb="17">
      <t>セツゾク</t>
    </rPh>
    <rPh sb="17" eb="18">
      <t>リツ</t>
    </rPh>
    <phoneticPr fontId="2"/>
  </si>
  <si>
    <t>H28年3月31日現在</t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</si>
  <si>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【参考】H28末 秋田県全体の普及率</t>
    <rPh sb="1" eb="3">
      <t>サンコウ</t>
    </rPh>
    <rPh sb="7" eb="8">
      <t>マツ</t>
    </rPh>
    <rPh sb="9" eb="11">
      <t>アキタ</t>
    </rPh>
    <rPh sb="11" eb="12">
      <t>ケン</t>
    </rPh>
    <rPh sb="12" eb="14">
      <t>ゼンタイ</t>
    </rPh>
    <rPh sb="15" eb="18">
      <t>フキュウリツ</t>
    </rPh>
    <phoneticPr fontId="2"/>
  </si>
  <si>
    <t>【参考】H28末 秋田県全体の接続率</t>
    <rPh sb="1" eb="3">
      <t>サンコウ</t>
    </rPh>
    <rPh sb="7" eb="8">
      <t>マツ</t>
    </rPh>
    <rPh sb="9" eb="11">
      <t>アキタ</t>
    </rPh>
    <rPh sb="11" eb="12">
      <t>ケン</t>
    </rPh>
    <rPh sb="12" eb="14">
      <t>ゼンタイ</t>
    </rPh>
    <rPh sb="15" eb="17">
      <t>セツゾク</t>
    </rPh>
    <rPh sb="17" eb="18">
      <t>リツ</t>
    </rPh>
    <phoneticPr fontId="2"/>
  </si>
  <si>
    <t>H29年3月31日現在</t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</si>
  <si>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【参考】H29末 秋田県全体の普及率</t>
    <rPh sb="1" eb="3">
      <t>サンコウ</t>
    </rPh>
    <rPh sb="7" eb="8">
      <t>マツ</t>
    </rPh>
    <rPh sb="9" eb="11">
      <t>アキタ</t>
    </rPh>
    <rPh sb="11" eb="12">
      <t>ケン</t>
    </rPh>
    <rPh sb="12" eb="14">
      <t>ゼンタイ</t>
    </rPh>
    <rPh sb="15" eb="18">
      <t>フキュウリツ</t>
    </rPh>
    <phoneticPr fontId="2"/>
  </si>
  <si>
    <t>【参考】H29末 秋田県全体の接続率</t>
    <rPh sb="1" eb="3">
      <t>サンコウ</t>
    </rPh>
    <rPh sb="7" eb="8">
      <t>マツ</t>
    </rPh>
    <rPh sb="9" eb="11">
      <t>アキタ</t>
    </rPh>
    <rPh sb="11" eb="12">
      <t>ケン</t>
    </rPh>
    <rPh sb="12" eb="14">
      <t>ゼンタイ</t>
    </rPh>
    <rPh sb="15" eb="17">
      <t>セツゾク</t>
    </rPh>
    <rPh sb="17" eb="18">
      <t>リツ</t>
    </rPh>
    <phoneticPr fontId="2"/>
  </si>
  <si>
    <t>H30年3月31日現在</t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</si>
  <si>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R元年3月31日現在</t>
    <rPh sb="1" eb="2">
      <t>ガン</t>
    </rPh>
    <rPh sb="2" eb="3">
      <t>ネン</t>
    </rPh>
    <rPh sb="4" eb="5">
      <t>ガツ</t>
    </rPh>
    <rPh sb="7" eb="8">
      <t>ニチ</t>
    </rPh>
    <rPh sb="8" eb="10">
      <t>ゲンザイ</t>
    </rPh>
    <phoneticPr fontId="2"/>
  </si>
  <si>
    <t>平成25年度～平成30年度　八郎湖流域内 生活排水処理施設の普及接続状況（全体）</t>
    <rPh sb="0" eb="2">
      <t>ヘイセイ</t>
    </rPh>
    <rPh sb="4" eb="6">
      <t>ネンド</t>
    </rPh>
    <rPh sb="7" eb="9">
      <t>ヘイセイ</t>
    </rPh>
    <rPh sb="11" eb="13">
      <t>ネンド</t>
    </rPh>
    <rPh sb="14" eb="16">
      <t>ハチロウ</t>
    </rPh>
    <rPh sb="16" eb="17">
      <t>コ</t>
    </rPh>
    <rPh sb="17" eb="19">
      <t>リュウイキ</t>
    </rPh>
    <rPh sb="19" eb="20">
      <t>ナイ</t>
    </rPh>
    <rPh sb="21" eb="23">
      <t>セイカツ</t>
    </rPh>
    <rPh sb="23" eb="25">
      <t>ハイスイ</t>
    </rPh>
    <rPh sb="25" eb="27">
      <t>ショリ</t>
    </rPh>
    <rPh sb="27" eb="29">
      <t>シセツ</t>
    </rPh>
    <rPh sb="30" eb="32">
      <t>フキュウ</t>
    </rPh>
    <rPh sb="32" eb="34">
      <t>セツゾク</t>
    </rPh>
    <rPh sb="34" eb="36">
      <t>ジョウキョウ</t>
    </rPh>
    <rPh sb="37" eb="39">
      <t>ゼンタイ</t>
    </rPh>
    <phoneticPr fontId="2"/>
  </si>
  <si>
    <t>平成25年度の八郎湖流域内における生活排水処理施設の普及接続状況</t>
    <rPh sb="0" eb="2">
      <t>ヘイセイ</t>
    </rPh>
    <rPh sb="4" eb="5">
      <t>ネン</t>
    </rPh>
    <rPh sb="5" eb="6">
      <t>ド</t>
    </rPh>
    <rPh sb="7" eb="9">
      <t>ハチロウ</t>
    </rPh>
    <rPh sb="9" eb="10">
      <t>ミズウミ</t>
    </rPh>
    <rPh sb="10" eb="12">
      <t>リュウイキ</t>
    </rPh>
    <rPh sb="12" eb="13">
      <t>ナイ</t>
    </rPh>
    <rPh sb="17" eb="19">
      <t>セイカツ</t>
    </rPh>
    <rPh sb="19" eb="21">
      <t>ハイスイ</t>
    </rPh>
    <rPh sb="21" eb="23">
      <t>ショリ</t>
    </rPh>
    <rPh sb="23" eb="25">
      <t>シセツ</t>
    </rPh>
    <rPh sb="26" eb="28">
      <t>フキュウ</t>
    </rPh>
    <rPh sb="28" eb="30">
      <t>セツゾク</t>
    </rPh>
    <rPh sb="30" eb="32">
      <t>ジョウキョウ</t>
    </rPh>
    <phoneticPr fontId="2"/>
  </si>
  <si>
    <t>平成26年度の八郎湖流域内における生活排水処理施設の普及接続状況</t>
    <rPh sb="0" eb="2">
      <t>ヘイセイ</t>
    </rPh>
    <rPh sb="4" eb="5">
      <t>ネン</t>
    </rPh>
    <rPh sb="5" eb="6">
      <t>ド</t>
    </rPh>
    <rPh sb="7" eb="9">
      <t>ハチロウ</t>
    </rPh>
    <rPh sb="9" eb="10">
      <t>ミズウミ</t>
    </rPh>
    <rPh sb="10" eb="12">
      <t>リュウイキ</t>
    </rPh>
    <rPh sb="12" eb="13">
      <t>ナイ</t>
    </rPh>
    <rPh sb="17" eb="19">
      <t>セイカツ</t>
    </rPh>
    <rPh sb="19" eb="21">
      <t>ハイスイ</t>
    </rPh>
    <rPh sb="21" eb="23">
      <t>ショリ</t>
    </rPh>
    <rPh sb="23" eb="25">
      <t>シセツ</t>
    </rPh>
    <rPh sb="26" eb="28">
      <t>フキュウ</t>
    </rPh>
    <rPh sb="28" eb="30">
      <t>セツゾク</t>
    </rPh>
    <rPh sb="30" eb="32">
      <t>ジョウキョウ</t>
    </rPh>
    <phoneticPr fontId="2"/>
  </si>
  <si>
    <t>平成27年度の八郎湖流域内における生活排水処理施設の普及接続状況</t>
    <rPh sb="0" eb="2">
      <t>ヘイセイ</t>
    </rPh>
    <rPh sb="4" eb="5">
      <t>ネン</t>
    </rPh>
    <rPh sb="5" eb="6">
      <t>ド</t>
    </rPh>
    <rPh sb="7" eb="9">
      <t>ハチロウ</t>
    </rPh>
    <rPh sb="9" eb="10">
      <t>ミズウミ</t>
    </rPh>
    <rPh sb="10" eb="12">
      <t>リュウイキ</t>
    </rPh>
    <rPh sb="12" eb="13">
      <t>ナイ</t>
    </rPh>
    <rPh sb="17" eb="19">
      <t>セイカツ</t>
    </rPh>
    <rPh sb="19" eb="21">
      <t>ハイスイ</t>
    </rPh>
    <rPh sb="21" eb="23">
      <t>ショリ</t>
    </rPh>
    <rPh sb="23" eb="25">
      <t>シセツ</t>
    </rPh>
    <rPh sb="26" eb="28">
      <t>フキュウ</t>
    </rPh>
    <rPh sb="28" eb="30">
      <t>セツゾク</t>
    </rPh>
    <rPh sb="30" eb="32">
      <t>ジョウキョウ</t>
    </rPh>
    <phoneticPr fontId="2"/>
  </si>
  <si>
    <t>平成28年度の八郎湖流域内における生活排水処理施設の普及接続状況</t>
    <rPh sb="0" eb="2">
      <t>ヘイセイ</t>
    </rPh>
    <rPh sb="4" eb="5">
      <t>ネン</t>
    </rPh>
    <rPh sb="5" eb="6">
      <t>ド</t>
    </rPh>
    <rPh sb="7" eb="9">
      <t>ハチロウ</t>
    </rPh>
    <rPh sb="9" eb="10">
      <t>ミズウミ</t>
    </rPh>
    <rPh sb="10" eb="12">
      <t>リュウイキ</t>
    </rPh>
    <rPh sb="12" eb="13">
      <t>ナイ</t>
    </rPh>
    <rPh sb="17" eb="19">
      <t>セイカツ</t>
    </rPh>
    <rPh sb="19" eb="21">
      <t>ハイスイ</t>
    </rPh>
    <rPh sb="21" eb="23">
      <t>ショリ</t>
    </rPh>
    <rPh sb="23" eb="25">
      <t>シセツ</t>
    </rPh>
    <rPh sb="26" eb="28">
      <t>フキュウ</t>
    </rPh>
    <rPh sb="28" eb="30">
      <t>セツゾク</t>
    </rPh>
    <rPh sb="30" eb="32">
      <t>ジョウキョウ</t>
    </rPh>
    <phoneticPr fontId="2"/>
  </si>
  <si>
    <t>平成29年度の八郎湖流域内における生活排水処理施設の普及接続状況</t>
    <rPh sb="0" eb="2">
      <t>ヘイセイ</t>
    </rPh>
    <rPh sb="4" eb="5">
      <t>ネン</t>
    </rPh>
    <rPh sb="5" eb="6">
      <t>ド</t>
    </rPh>
    <rPh sb="7" eb="9">
      <t>ハチロウ</t>
    </rPh>
    <rPh sb="9" eb="10">
      <t>ミズウミ</t>
    </rPh>
    <rPh sb="10" eb="12">
      <t>リュウイキ</t>
    </rPh>
    <rPh sb="12" eb="13">
      <t>ナイ</t>
    </rPh>
    <rPh sb="17" eb="19">
      <t>セイカツ</t>
    </rPh>
    <rPh sb="19" eb="21">
      <t>ハイスイ</t>
    </rPh>
    <rPh sb="21" eb="23">
      <t>ショリ</t>
    </rPh>
    <rPh sb="23" eb="25">
      <t>シセツ</t>
    </rPh>
    <rPh sb="26" eb="28">
      <t>フキュウ</t>
    </rPh>
    <rPh sb="28" eb="30">
      <t>セツゾク</t>
    </rPh>
    <rPh sb="30" eb="32">
      <t>ジョウキョウ</t>
    </rPh>
    <phoneticPr fontId="2"/>
  </si>
  <si>
    <t>平成30年度の八郎湖流域内における生活排水処理施設の普及接続状況</t>
    <rPh sb="0" eb="2">
      <t>ヘイセイ</t>
    </rPh>
    <rPh sb="4" eb="5">
      <t>ネン</t>
    </rPh>
    <rPh sb="5" eb="6">
      <t>ド</t>
    </rPh>
    <rPh sb="7" eb="9">
      <t>ハチロウ</t>
    </rPh>
    <rPh sb="9" eb="10">
      <t>ミズウミ</t>
    </rPh>
    <rPh sb="10" eb="12">
      <t>リュウイキ</t>
    </rPh>
    <rPh sb="12" eb="13">
      <t>ナイ</t>
    </rPh>
    <rPh sb="17" eb="19">
      <t>セイカツ</t>
    </rPh>
    <rPh sb="19" eb="21">
      <t>ハイスイ</t>
    </rPh>
    <rPh sb="21" eb="23">
      <t>ショリ</t>
    </rPh>
    <rPh sb="23" eb="25">
      <t>シセツ</t>
    </rPh>
    <rPh sb="26" eb="28">
      <t>フキュウ</t>
    </rPh>
    <rPh sb="28" eb="30">
      <t>セツゾク</t>
    </rPh>
    <rPh sb="30" eb="32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</si>
</sst>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7" formatCode="0.0"/>
    <numFmt numFmtId="178" formatCode="0.0%"/>
    <numFmt numFmtId="179" formatCode="#,##0.0_ "/>
  </numFmts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/>
    <xf numFmtId="0" fontId="0" fillId="0" borderId="0" xfId="0" applyAlignment="1">
      <alignment vertical="center"/>
    </xf>
    <xf numFmtId="38" fontId="0" fillId="0" borderId="1" xfId="2" applyFont="1" applyBorder="1" applyAlignment="1"/>
    <xf numFmtId="38" fontId="0" fillId="0" borderId="3" xfId="2" applyFont="1" applyBorder="1" applyAlignment="1"/>
    <xf numFmtId="0" fontId="0" fillId="0" borderId="1" xfId="0" applyBorder="1" applyAlignment="1">
      <alignment horizontal="center"/>
    </xf>
    <xf numFmtId="176" fontId="0" fillId="0" borderId="1" xfId="0" applyNumberFormat="1" applyBorder="1"/>
    <xf numFmtId="0" fontId="0" fillId="0" borderId="10" xfId="0" applyBorder="1" applyAlignment="1">
      <alignment horizontal="center"/>
    </xf>
    <xf numFmtId="38" fontId="0" fillId="0" borderId="10" xfId="2" applyFont="1" applyBorder="1" applyAlignment="1"/>
    <xf numFmtId="38" fontId="0" fillId="0" borderId="11" xfId="2" applyFont="1" applyBorder="1" applyAlignment="1"/>
    <xf numFmtId="176" fontId="0" fillId="0" borderId="10" xfId="1" applyNumberFormat="1" applyFont="1" applyBorder="1" applyAlignment="1"/>
    <xf numFmtId="0" fontId="0" fillId="0" borderId="9" xfId="0" applyBorder="1" applyAlignment="1">
      <alignment horizontal="center"/>
    </xf>
    <xf numFmtId="38" fontId="0" fillId="0" borderId="9" xfId="2" applyFont="1" applyBorder="1" applyAlignment="1"/>
    <xf numFmtId="38" fontId="0" fillId="0" borderId="12" xfId="2" applyFont="1" applyBorder="1" applyAlignment="1"/>
    <xf numFmtId="176" fontId="0" fillId="0" borderId="9" xfId="0" applyNumberFormat="1" applyBorder="1"/>
    <xf numFmtId="38" fontId="0" fillId="0" borderId="0" xfId="2" applyFont="1" applyBorder="1" applyAlignment="1"/>
    <xf numFmtId="38" fontId="0" fillId="0" borderId="14" xfId="2" applyFont="1" applyBorder="1" applyAlignment="1"/>
    <xf numFmtId="38" fontId="0" fillId="0" borderId="15" xfId="2" applyFont="1" applyBorder="1" applyAlignment="1"/>
    <xf numFmtId="38" fontId="0" fillId="0" borderId="16" xfId="2" applyFont="1" applyBorder="1" applyAlignment="1"/>
    <xf numFmtId="0" fontId="0" fillId="0" borderId="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38" fontId="0" fillId="0" borderId="5" xfId="2" applyFont="1" applyBorder="1" applyAlignment="1"/>
    <xf numFmtId="38" fontId="0" fillId="0" borderId="13" xfId="2" applyFont="1" applyBorder="1" applyAlignment="1"/>
    <xf numFmtId="0" fontId="0" fillId="0" borderId="20" xfId="0" applyBorder="1" applyAlignment="1">
      <alignment horizontal="center" vertical="center" wrapText="1"/>
    </xf>
    <xf numFmtId="176" fontId="0" fillId="0" borderId="10" xfId="0" applyNumberFormat="1" applyBorder="1"/>
    <xf numFmtId="0" fontId="4" fillId="0" borderId="0" xfId="0" applyFont="1"/>
    <xf numFmtId="0" fontId="4" fillId="0" borderId="0" xfId="0" applyFont="1" applyAlignment="1">
      <alignment horizontal="right"/>
    </xf>
    <xf numFmtId="178" fontId="0" fillId="0" borderId="0" xfId="1" applyNumberFormat="1" applyFont="1" applyAlignment="1"/>
    <xf numFmtId="0" fontId="3" fillId="0" borderId="0" xfId="0" applyFont="1" applyFill="1" applyBorder="1" applyAlignment="1">
      <alignment vertical="top" wrapText="1"/>
    </xf>
    <xf numFmtId="0" fontId="0" fillId="0" borderId="22" xfId="0" applyBorder="1" applyAlignment="1">
      <alignment horizontal="center"/>
    </xf>
    <xf numFmtId="38" fontId="0" fillId="0" borderId="23" xfId="2" applyFont="1" applyBorder="1" applyAlignment="1"/>
    <xf numFmtId="38" fontId="0" fillId="0" borderId="24" xfId="2" applyFont="1" applyBorder="1" applyAlignment="1"/>
    <xf numFmtId="38" fontId="0" fillId="0" borderId="25" xfId="2" applyFont="1" applyBorder="1" applyAlignment="1"/>
    <xf numFmtId="38" fontId="0" fillId="0" borderId="22" xfId="2" applyFont="1" applyBorder="1" applyAlignment="1"/>
    <xf numFmtId="176" fontId="0" fillId="0" borderId="22" xfId="0" applyNumberFormat="1" applyBorder="1"/>
    <xf numFmtId="38" fontId="0" fillId="0" borderId="26" xfId="2" applyFont="1" applyBorder="1" applyAlignment="1"/>
    <xf numFmtId="38" fontId="0" fillId="0" borderId="20" xfId="2" applyFont="1" applyBorder="1" applyAlignment="1"/>
    <xf numFmtId="38" fontId="0" fillId="0" borderId="27" xfId="2" applyFont="1" applyBorder="1" applyAlignment="1"/>
    <xf numFmtId="38" fontId="0" fillId="0" borderId="28" xfId="2" applyFont="1" applyBorder="1" applyAlignment="1"/>
    <xf numFmtId="176" fontId="0" fillId="0" borderId="28" xfId="0" applyNumberFormat="1" applyBorder="1"/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178" fontId="0" fillId="0" borderId="0" xfId="1" applyNumberFormat="1" applyFont="1" applyAlignment="1">
      <alignment horizontal="center"/>
    </xf>
    <xf numFmtId="0" fontId="0" fillId="0" borderId="30" xfId="0" applyBorder="1" applyAlignment="1">
      <alignment horizontal="center"/>
    </xf>
    <xf numFmtId="38" fontId="0" fillId="0" borderId="31" xfId="2" applyFont="1" applyBorder="1" applyAlignment="1"/>
    <xf numFmtId="38" fontId="0" fillId="0" borderId="32" xfId="2" applyFont="1" applyBorder="1" applyAlignment="1"/>
    <xf numFmtId="38" fontId="0" fillId="0" borderId="33" xfId="2" applyFont="1" applyBorder="1" applyAlignment="1"/>
    <xf numFmtId="38" fontId="0" fillId="0" borderId="30" xfId="2" applyFont="1" applyBorder="1" applyAlignment="1"/>
    <xf numFmtId="176" fontId="0" fillId="0" borderId="30" xfId="0" applyNumberFormat="1" applyBorder="1"/>
    <xf numFmtId="0" fontId="0" fillId="0" borderId="29" xfId="0" applyBorder="1" applyAlignment="1">
      <alignment horizontal="center"/>
    </xf>
    <xf numFmtId="38" fontId="0" fillId="0" borderId="18" xfId="2" applyFont="1" applyBorder="1" applyAlignment="1"/>
    <xf numFmtId="38" fontId="0" fillId="0" borderId="34" xfId="2" applyFont="1" applyBorder="1" applyAlignment="1"/>
    <xf numFmtId="38" fontId="0" fillId="0" borderId="19" xfId="2" applyFont="1" applyBorder="1" applyAlignment="1"/>
    <xf numFmtId="38" fontId="0" fillId="0" borderId="29" xfId="2" applyFont="1" applyBorder="1" applyAlignment="1"/>
    <xf numFmtId="0" fontId="0" fillId="0" borderId="28" xfId="0" applyBorder="1" applyAlignment="1">
      <alignment horizontal="center"/>
    </xf>
    <xf numFmtId="179" fontId="0" fillId="0" borderId="10" xfId="0" applyNumberFormat="1" applyBorder="1"/>
    <xf numFmtId="179" fontId="0" fillId="0" borderId="9" xfId="0" applyNumberFormat="1" applyBorder="1"/>
    <xf numFmtId="179" fontId="0" fillId="0" borderId="1" xfId="0" applyNumberFormat="1" applyBorder="1"/>
    <xf numFmtId="179" fontId="0" fillId="0" borderId="30" xfId="0" applyNumberFormat="1" applyBorder="1"/>
    <xf numFmtId="0" fontId="0" fillId="0" borderId="0" xfId="0" applyAlignment="1">
      <alignment vertical="top"/>
    </xf>
    <xf numFmtId="179" fontId="0" fillId="0" borderId="22" xfId="0" applyNumberFormat="1" applyBorder="1"/>
    <xf numFmtId="176" fontId="0" fillId="0" borderId="9" xfId="1" applyNumberFormat="1" applyFont="1" applyBorder="1" applyAlignment="1"/>
    <xf numFmtId="0" fontId="0" fillId="0" borderId="0" xfId="0" applyBorder="1" applyAlignment="1">
      <alignment horizontal="center"/>
    </xf>
    <xf numFmtId="177" fontId="0" fillId="0" borderId="0" xfId="0" applyNumberFormat="1" applyBorder="1"/>
    <xf numFmtId="179" fontId="0" fillId="0" borderId="28" xfId="0" applyNumberFormat="1" applyBorder="1"/>
    <xf numFmtId="0" fontId="0" fillId="0" borderId="7" xfId="0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0" xfId="0" applyFont="1" applyFill="1" applyBorder="1" applyAlignment="1">
      <alignment vertical="top" wrapText="1"/>
    </xf>
    <xf numFmtId="0" fontId="0" fillId="0" borderId="21" xfId="0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6"/>
  <sheetViews>
    <sheetView tabSelected="1" workbookViewId="0">
      <selection activeCell="H6" sqref="H6"/>
    </sheetView>
  </sheetViews>
  <sheetFormatPr defaultRowHeight="13.5" x14ac:dyDescent="0.15"/>
  <cols>
    <col min="1" max="1" width="1.5" customWidth="1"/>
    <col min="2" max="2" width="12.625" customWidth="1"/>
    <col min="3" max="8" width="11.625" customWidth="1"/>
  </cols>
  <sheetData>
    <row r="1" spans="2:8" ht="24" customHeight="1" x14ac:dyDescent="0.15">
      <c r="B1" s="40" t="s">
        <v>47</v>
      </c>
    </row>
    <row r="2" spans="2:8" ht="24.75" customHeight="1" x14ac:dyDescent="0.15">
      <c r="B2" s="41" t="s">
        <v>21</v>
      </c>
      <c r="H2" s="26" t="s">
        <v>22</v>
      </c>
    </row>
    <row r="3" spans="2:8" ht="21" customHeight="1" x14ac:dyDescent="0.15">
      <c r="B3" s="65"/>
      <c r="C3" s="66" t="s">
        <v>17</v>
      </c>
      <c r="D3" s="67"/>
      <c r="E3" s="67"/>
      <c r="F3" s="67"/>
      <c r="G3" s="68" t="s">
        <v>4</v>
      </c>
      <c r="H3" s="68" t="s">
        <v>3</v>
      </c>
    </row>
    <row r="4" spans="2:8" ht="45.95" customHeight="1" x14ac:dyDescent="0.15">
      <c r="B4" s="65"/>
      <c r="C4" s="18" t="s">
        <v>14</v>
      </c>
      <c r="D4" s="19" t="s">
        <v>15</v>
      </c>
      <c r="E4" s="19" t="s">
        <v>6</v>
      </c>
      <c r="F4" s="20" t="s">
        <v>16</v>
      </c>
      <c r="G4" s="69"/>
      <c r="H4" s="70"/>
    </row>
    <row r="5" spans="2:8" ht="19.5" hidden="1" customHeight="1" x14ac:dyDescent="0.15">
      <c r="B5" s="49" t="s">
        <v>20</v>
      </c>
      <c r="C5" s="50">
        <v>59546</v>
      </c>
      <c r="D5" s="51">
        <v>5173</v>
      </c>
      <c r="E5" s="51">
        <v>3967</v>
      </c>
      <c r="F5" s="52">
        <f>SUM(C5:E5)</f>
        <v>68686</v>
      </c>
      <c r="G5" s="53">
        <v>76203</v>
      </c>
      <c r="H5" s="58">
        <f>F5/G5*100</f>
        <v>90.135558967494717</v>
      </c>
    </row>
    <row r="6" spans="2:8" ht="19.5" customHeight="1" x14ac:dyDescent="0.15">
      <c r="B6" s="43" t="s">
        <v>24</v>
      </c>
      <c r="C6" s="44">
        <v>58806</v>
      </c>
      <c r="D6" s="45">
        <v>5130</v>
      </c>
      <c r="E6" s="45">
        <v>3839</v>
      </c>
      <c r="F6" s="46">
        <f>SUM(C6:E6)</f>
        <v>67775</v>
      </c>
      <c r="G6" s="47">
        <v>74780</v>
      </c>
      <c r="H6" s="58">
        <f>F6/G6*100</f>
        <v>90.63252206472319</v>
      </c>
    </row>
    <row r="7" spans="2:8" ht="19.5" customHeight="1" x14ac:dyDescent="0.15">
      <c r="B7" s="29" t="s">
        <v>25</v>
      </c>
      <c r="C7" s="30">
        <v>60669</v>
      </c>
      <c r="D7" s="31">
        <v>3411</v>
      </c>
      <c r="E7" s="31">
        <v>3541</v>
      </c>
      <c r="F7" s="32">
        <f>SUM(C7:E7)</f>
        <v>67621</v>
      </c>
      <c r="G7" s="33">
        <v>73517</v>
      </c>
      <c r="H7" s="60">
        <f>F7/G7*100</f>
        <v>91.980086238557064</v>
      </c>
    </row>
    <row r="8" spans="2:8" ht="19.5" customHeight="1" x14ac:dyDescent="0.15">
      <c r="B8" s="10" t="s">
        <v>26</v>
      </c>
      <c r="C8" s="12">
        <v>59733</v>
      </c>
      <c r="D8" s="17">
        <v>3294</v>
      </c>
      <c r="E8" s="17">
        <v>3534</v>
      </c>
      <c r="F8" s="15">
        <f>SUM(C8:E8)</f>
        <v>66561</v>
      </c>
      <c r="G8" s="11">
        <v>72225</v>
      </c>
      <c r="H8" s="56">
        <f>F8/G8*100</f>
        <v>92.157840083073722</v>
      </c>
    </row>
    <row r="9" spans="2:8" ht="19.5" customHeight="1" x14ac:dyDescent="0.15">
      <c r="B9" s="10" t="s">
        <v>27</v>
      </c>
      <c r="C9" s="12">
        <f>+'H28'!C14</f>
        <v>58917</v>
      </c>
      <c r="D9" s="17">
        <f>+'H28'!D14</f>
        <v>3203</v>
      </c>
      <c r="E9" s="17">
        <f>+'H28'!E14</f>
        <v>3487</v>
      </c>
      <c r="F9" s="15">
        <f t="shared" ref="F9" si="0">SUM(C9:E9)</f>
        <v>65607</v>
      </c>
      <c r="G9" s="11">
        <f>+'H28'!G14</f>
        <v>70939</v>
      </c>
      <c r="H9" s="13">
        <f t="shared" ref="H9" si="1">F9/G9*100</f>
        <v>92.483683164408859</v>
      </c>
    </row>
    <row r="10" spans="2:8" ht="19.5" customHeight="1" x14ac:dyDescent="0.15">
      <c r="B10" s="10" t="s">
        <v>28</v>
      </c>
      <c r="C10" s="12">
        <v>58126</v>
      </c>
      <c r="D10" s="17">
        <v>3119</v>
      </c>
      <c r="E10" s="17">
        <v>3440</v>
      </c>
      <c r="F10" s="15">
        <f>SUM(C10:E10)</f>
        <v>64685</v>
      </c>
      <c r="G10" s="11">
        <v>69655</v>
      </c>
      <c r="H10" s="13">
        <f>F10/G10*100</f>
        <v>92.864833823846098</v>
      </c>
    </row>
    <row r="11" spans="2:8" ht="19.5" customHeight="1" x14ac:dyDescent="0.15">
      <c r="B11" s="54" t="s">
        <v>29</v>
      </c>
      <c r="C11" s="35">
        <v>56944</v>
      </c>
      <c r="D11" s="36">
        <v>3020</v>
      </c>
      <c r="E11" s="36">
        <v>3350</v>
      </c>
      <c r="F11" s="37">
        <f>SUM(C11:E11)</f>
        <v>63314</v>
      </c>
      <c r="G11" s="38">
        <v>68079</v>
      </c>
      <c r="H11" s="39">
        <f>F11/G11*100</f>
        <v>93.00077850732238</v>
      </c>
    </row>
    <row r="12" spans="2:8" ht="13.5" customHeight="1" x14ac:dyDescent="0.15">
      <c r="G12" s="26"/>
      <c r="H12" s="42"/>
    </row>
    <row r="13" spans="2:8" ht="13.5" customHeight="1" x14ac:dyDescent="0.15"/>
    <row r="14" spans="2:8" ht="13.5" customHeight="1" x14ac:dyDescent="0.15"/>
    <row r="15" spans="2:8" s="1" customFormat="1" ht="24.95" customHeight="1" x14ac:dyDescent="0.15">
      <c r="B15" s="41" t="s">
        <v>23</v>
      </c>
      <c r="H15" s="26" t="s">
        <v>22</v>
      </c>
    </row>
    <row r="16" spans="2:8" ht="21" customHeight="1" x14ac:dyDescent="0.15">
      <c r="B16" s="65"/>
      <c r="C16" s="66" t="s">
        <v>19</v>
      </c>
      <c r="D16" s="67"/>
      <c r="E16" s="67"/>
      <c r="F16" s="67"/>
      <c r="G16" s="68" t="s">
        <v>5</v>
      </c>
      <c r="H16" s="68" t="s">
        <v>18</v>
      </c>
    </row>
    <row r="17" spans="2:8" ht="45.95" customHeight="1" x14ac:dyDescent="0.15">
      <c r="B17" s="65"/>
      <c r="C17" s="18" t="s">
        <v>14</v>
      </c>
      <c r="D17" s="23" t="s">
        <v>15</v>
      </c>
      <c r="E17" s="23" t="s">
        <v>6</v>
      </c>
      <c r="F17" s="20" t="s">
        <v>16</v>
      </c>
      <c r="G17" s="69"/>
      <c r="H17" s="70"/>
    </row>
    <row r="18" spans="2:8" ht="19.5" hidden="1" customHeight="1" x14ac:dyDescent="0.15">
      <c r="B18" s="49" t="s">
        <v>20</v>
      </c>
      <c r="C18" s="50">
        <v>45567</v>
      </c>
      <c r="D18" s="51">
        <v>2095</v>
      </c>
      <c r="E18" s="51">
        <v>3967</v>
      </c>
      <c r="F18" s="52">
        <f>SUM(C18:E18)</f>
        <v>51629</v>
      </c>
      <c r="G18" s="53">
        <f t="shared" ref="G18:G22" si="2">F5</f>
        <v>68686</v>
      </c>
      <c r="H18" s="58">
        <f>F18/G18*100</f>
        <v>75.166700637684542</v>
      </c>
    </row>
    <row r="19" spans="2:8" ht="19.5" customHeight="1" x14ac:dyDescent="0.15">
      <c r="B19" s="43" t="s">
        <v>24</v>
      </c>
      <c r="C19" s="44">
        <v>45744</v>
      </c>
      <c r="D19" s="45">
        <v>2940</v>
      </c>
      <c r="E19" s="45">
        <v>3839</v>
      </c>
      <c r="F19" s="46">
        <f>SUM(C19:E19)</f>
        <v>52523</v>
      </c>
      <c r="G19" s="47">
        <f t="shared" si="2"/>
        <v>67775</v>
      </c>
      <c r="H19" s="58">
        <f>F19/G19*100</f>
        <v>77.49612689044632</v>
      </c>
    </row>
    <row r="20" spans="2:8" ht="19.5" customHeight="1" x14ac:dyDescent="0.15">
      <c r="B20" s="29" t="s">
        <v>25</v>
      </c>
      <c r="C20" s="30">
        <v>47481</v>
      </c>
      <c r="D20" s="31">
        <v>2092</v>
      </c>
      <c r="E20" s="31">
        <v>3541</v>
      </c>
      <c r="F20" s="32">
        <f>SUM(C20:E20)</f>
        <v>53114</v>
      </c>
      <c r="G20" s="33">
        <f t="shared" si="2"/>
        <v>67621</v>
      </c>
      <c r="H20" s="60">
        <f>F20/G20*100</f>
        <v>78.546605344493571</v>
      </c>
    </row>
    <row r="21" spans="2:8" ht="19.5" customHeight="1" x14ac:dyDescent="0.15">
      <c r="B21" s="10" t="s">
        <v>26</v>
      </c>
      <c r="C21" s="12">
        <v>47481</v>
      </c>
      <c r="D21" s="17">
        <v>2051</v>
      </c>
      <c r="E21" s="17">
        <v>3534</v>
      </c>
      <c r="F21" s="15">
        <f>SUM(C21:E21)</f>
        <v>53066</v>
      </c>
      <c r="G21" s="11">
        <f t="shared" si="2"/>
        <v>66561</v>
      </c>
      <c r="H21" s="56">
        <f>F21/G21*100</f>
        <v>79.725364703054353</v>
      </c>
    </row>
    <row r="22" spans="2:8" ht="19.5" customHeight="1" x14ac:dyDescent="0.15">
      <c r="B22" s="10" t="s">
        <v>27</v>
      </c>
      <c r="C22" s="12">
        <f>+'H28'!C30</f>
        <v>47498</v>
      </c>
      <c r="D22" s="17">
        <f>+'H28'!D30</f>
        <v>2058</v>
      </c>
      <c r="E22" s="17">
        <f>+'H28'!E30</f>
        <v>3487</v>
      </c>
      <c r="F22" s="15">
        <f t="shared" ref="F22" si="3">SUM(C22:E22)</f>
        <v>53043</v>
      </c>
      <c r="G22" s="11">
        <f t="shared" si="2"/>
        <v>65607</v>
      </c>
      <c r="H22" s="61">
        <f t="shared" ref="H22" si="4">F22/G22*100</f>
        <v>80.849604462938402</v>
      </c>
    </row>
    <row r="23" spans="2:8" ht="19.5" customHeight="1" x14ac:dyDescent="0.15">
      <c r="B23" s="10" t="s">
        <v>28</v>
      </c>
      <c r="C23" s="12">
        <v>47294</v>
      </c>
      <c r="D23" s="17">
        <v>2030</v>
      </c>
      <c r="E23" s="17">
        <v>3440</v>
      </c>
      <c r="F23" s="15">
        <f>SUM(C23:E23)</f>
        <v>52764</v>
      </c>
      <c r="G23" s="11">
        <v>64685</v>
      </c>
      <c r="H23" s="56">
        <f>F23/G23*100</f>
        <v>81.570688722269452</v>
      </c>
    </row>
    <row r="24" spans="2:8" ht="19.5" customHeight="1" x14ac:dyDescent="0.15">
      <c r="B24" s="54" t="s">
        <v>29</v>
      </c>
      <c r="C24" s="35">
        <v>47079</v>
      </c>
      <c r="D24" s="36">
        <v>1995</v>
      </c>
      <c r="E24" s="36">
        <v>3350</v>
      </c>
      <c r="F24" s="37">
        <f>SUM(C24:E24)</f>
        <v>52424</v>
      </c>
      <c r="G24" s="38">
        <v>63314</v>
      </c>
      <c r="H24" s="64">
        <f>F24/G24*100</f>
        <v>82.800012635436076</v>
      </c>
    </row>
    <row r="25" spans="2:8" ht="19.5" customHeight="1" x14ac:dyDescent="0.15">
      <c r="B25" s="62"/>
      <c r="C25" s="14"/>
      <c r="D25" s="14"/>
      <c r="E25" s="14"/>
      <c r="F25" s="14"/>
      <c r="G25" s="14"/>
      <c r="H25" s="63"/>
    </row>
    <row r="26" spans="2:8" ht="19.5" customHeight="1" x14ac:dyDescent="0.15">
      <c r="G26" s="26"/>
      <c r="H26" s="42"/>
    </row>
  </sheetData>
  <mergeCells count="8">
    <mergeCell ref="B3:B4"/>
    <mergeCell ref="C3:F3"/>
    <mergeCell ref="G3:G4"/>
    <mergeCell ref="H3:H4"/>
    <mergeCell ref="B16:B17"/>
    <mergeCell ref="C16:F16"/>
    <mergeCell ref="G16:G17"/>
    <mergeCell ref="H16:H17"/>
  </mergeCells>
  <phoneticPr fontId="2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6"/>
  <sheetViews>
    <sheetView tabSelected="1" workbookViewId="0">
      <selection activeCell="H6" sqref="H6"/>
    </sheetView>
  </sheetViews>
  <sheetFormatPr defaultRowHeight="13.5" x14ac:dyDescent="0.15"/>
  <cols>
    <col min="1" max="1" width="1.5" customWidth="1"/>
    <col min="2" max="2" width="12.625" customWidth="1"/>
    <col min="3" max="8" width="11.625" customWidth="1"/>
  </cols>
  <sheetData>
    <row r="1" spans="2:8" ht="24.95" customHeight="1" x14ac:dyDescent="0.15">
      <c r="B1" s="40" t="s">
        <v>48</v>
      </c>
    </row>
    <row r="2" spans="2:8" ht="24.95" customHeight="1" x14ac:dyDescent="0.15">
      <c r="B2" s="41" t="s">
        <v>21</v>
      </c>
      <c r="H2" s="26" t="s">
        <v>32</v>
      </c>
    </row>
    <row r="3" spans="2:8" ht="21" customHeight="1" x14ac:dyDescent="0.15">
      <c r="B3" s="65"/>
      <c r="C3" s="66" t="s">
        <v>17</v>
      </c>
      <c r="D3" s="67"/>
      <c r="E3" s="67"/>
      <c r="F3" s="72"/>
      <c r="G3" s="68" t="s">
        <v>4</v>
      </c>
      <c r="H3" s="68" t="s">
        <v>3</v>
      </c>
    </row>
    <row r="4" spans="2:8" ht="45.95" customHeight="1" x14ac:dyDescent="0.15">
      <c r="B4" s="65"/>
      <c r="C4" s="18" t="s">
        <v>14</v>
      </c>
      <c r="D4" s="19" t="s">
        <v>15</v>
      </c>
      <c r="E4" s="19" t="s">
        <v>6</v>
      </c>
      <c r="F4" s="20" t="s">
        <v>16</v>
      </c>
      <c r="G4" s="69"/>
      <c r="H4" s="70"/>
    </row>
    <row r="5" spans="2:8" ht="20.100000000000001" customHeight="1" x14ac:dyDescent="0.15">
      <c r="B5" s="6" t="s">
        <v>7</v>
      </c>
      <c r="C5" s="8"/>
      <c r="D5" s="16">
        <v>244</v>
      </c>
      <c r="E5" s="16">
        <v>408</v>
      </c>
      <c r="F5" s="14">
        <f>SUM(C5:E5)</f>
        <v>652</v>
      </c>
      <c r="G5" s="7">
        <v>1528</v>
      </c>
      <c r="H5" s="9">
        <f>F5/G5*100</f>
        <v>42.670157068062828</v>
      </c>
    </row>
    <row r="6" spans="2:8" ht="20.100000000000001" customHeight="1" x14ac:dyDescent="0.15">
      <c r="B6" s="10" t="s">
        <v>8</v>
      </c>
      <c r="C6" s="12">
        <v>12735</v>
      </c>
      <c r="D6" s="17">
        <v>2221</v>
      </c>
      <c r="E6" s="17">
        <v>1528</v>
      </c>
      <c r="F6" s="15">
        <f t="shared" ref="F6:F13" si="0">SUM(C6:E6)</f>
        <v>16484</v>
      </c>
      <c r="G6" s="11">
        <v>17889</v>
      </c>
      <c r="H6" s="13">
        <f t="shared" ref="H6:H14" si="1">F6/G6*100</f>
        <v>92.146011515456422</v>
      </c>
    </row>
    <row r="7" spans="2:8" ht="20.100000000000001" customHeight="1" x14ac:dyDescent="0.15">
      <c r="B7" s="10" t="s">
        <v>9</v>
      </c>
      <c r="C7" s="12">
        <v>344</v>
      </c>
      <c r="D7" s="17">
        <v>1625</v>
      </c>
      <c r="E7" s="17"/>
      <c r="F7" s="15">
        <f t="shared" si="0"/>
        <v>1969</v>
      </c>
      <c r="G7" s="11">
        <v>2168</v>
      </c>
      <c r="H7" s="13">
        <f t="shared" si="1"/>
        <v>90.821033210332104</v>
      </c>
    </row>
    <row r="8" spans="2:8" ht="20.100000000000001" customHeight="1" x14ac:dyDescent="0.15">
      <c r="B8" s="10" t="s">
        <v>10</v>
      </c>
      <c r="C8" s="12">
        <v>7857</v>
      </c>
      <c r="D8" s="17"/>
      <c r="E8" s="17">
        <v>485</v>
      </c>
      <c r="F8" s="15">
        <f t="shared" si="0"/>
        <v>8342</v>
      </c>
      <c r="G8" s="11">
        <v>10093</v>
      </c>
      <c r="H8" s="13">
        <f t="shared" si="1"/>
        <v>82.651342514614086</v>
      </c>
    </row>
    <row r="9" spans="2:8" ht="19.5" customHeight="1" x14ac:dyDescent="0.15">
      <c r="B9" s="10" t="s">
        <v>11</v>
      </c>
      <c r="C9" s="12">
        <v>15798</v>
      </c>
      <c r="D9" s="17">
        <v>1040</v>
      </c>
      <c r="E9" s="17">
        <v>274</v>
      </c>
      <c r="F9" s="15">
        <f t="shared" si="0"/>
        <v>17112</v>
      </c>
      <c r="G9" s="11">
        <v>17904</v>
      </c>
      <c r="H9" s="13">
        <f t="shared" si="1"/>
        <v>95.576407506702409</v>
      </c>
    </row>
    <row r="10" spans="2:8" ht="19.5" customHeight="1" x14ac:dyDescent="0.15">
      <c r="B10" s="10" t="s">
        <v>0</v>
      </c>
      <c r="C10" s="12">
        <v>7530</v>
      </c>
      <c r="D10" s="17"/>
      <c r="E10" s="17">
        <v>906</v>
      </c>
      <c r="F10" s="15">
        <f t="shared" si="0"/>
        <v>8436</v>
      </c>
      <c r="G10" s="11">
        <v>10325</v>
      </c>
      <c r="H10" s="13">
        <f t="shared" si="1"/>
        <v>81.704600484261505</v>
      </c>
    </row>
    <row r="11" spans="2:8" ht="19.5" customHeight="1" x14ac:dyDescent="0.15">
      <c r="B11" s="43" t="s">
        <v>1</v>
      </c>
      <c r="C11" s="44">
        <v>6231</v>
      </c>
      <c r="D11" s="45"/>
      <c r="E11" s="45">
        <v>87</v>
      </c>
      <c r="F11" s="46">
        <f t="shared" si="0"/>
        <v>6318</v>
      </c>
      <c r="G11" s="47">
        <v>6395</v>
      </c>
      <c r="H11" s="48">
        <f t="shared" si="1"/>
        <v>98.795934323690375</v>
      </c>
    </row>
    <row r="12" spans="2:8" ht="19.5" customHeight="1" x14ac:dyDescent="0.15">
      <c r="B12" s="10" t="s">
        <v>12</v>
      </c>
      <c r="C12" s="12">
        <v>5036</v>
      </c>
      <c r="D12" s="17"/>
      <c r="E12" s="17">
        <v>151</v>
      </c>
      <c r="F12" s="15">
        <f t="shared" si="0"/>
        <v>5187</v>
      </c>
      <c r="G12" s="11">
        <v>5203</v>
      </c>
      <c r="H12" s="13">
        <f t="shared" si="1"/>
        <v>99.692485104747263</v>
      </c>
    </row>
    <row r="13" spans="2:8" ht="19.5" customHeight="1" x14ac:dyDescent="0.15">
      <c r="B13" s="6" t="s">
        <v>13</v>
      </c>
      <c r="C13" s="8">
        <v>3275</v>
      </c>
      <c r="D13" s="16"/>
      <c r="E13" s="16"/>
      <c r="F13" s="14">
        <f t="shared" si="0"/>
        <v>3275</v>
      </c>
      <c r="G13" s="7">
        <v>3275</v>
      </c>
      <c r="H13" s="24">
        <f t="shared" si="1"/>
        <v>100</v>
      </c>
    </row>
    <row r="14" spans="2:8" ht="20.100000000000001" customHeight="1" x14ac:dyDescent="0.15">
      <c r="B14" s="4" t="s">
        <v>2</v>
      </c>
      <c r="C14" s="3">
        <f>SUM(C5:C13)</f>
        <v>58806</v>
      </c>
      <c r="D14" s="22">
        <f t="shared" ref="D14:G14" si="2">SUM(D5:D13)</f>
        <v>5130</v>
      </c>
      <c r="E14" s="22">
        <f t="shared" si="2"/>
        <v>3839</v>
      </c>
      <c r="F14" s="21">
        <f t="shared" si="2"/>
        <v>67775</v>
      </c>
      <c r="G14" s="2">
        <f t="shared" si="2"/>
        <v>74780</v>
      </c>
      <c r="H14" s="5">
        <f t="shared" si="1"/>
        <v>90.63252206472319</v>
      </c>
    </row>
    <row r="15" spans="2:8" x14ac:dyDescent="0.15">
      <c r="G15" s="26" t="s">
        <v>33</v>
      </c>
      <c r="H15" s="42">
        <v>0.83699999999999997</v>
      </c>
    </row>
    <row r="18" spans="2:8" s="1" customFormat="1" ht="24.95" customHeight="1" x14ac:dyDescent="0.15">
      <c r="B18" s="41" t="s">
        <v>23</v>
      </c>
      <c r="H18" s="26" t="s">
        <v>32</v>
      </c>
    </row>
    <row r="19" spans="2:8" ht="21" customHeight="1" x14ac:dyDescent="0.15">
      <c r="B19" s="65"/>
      <c r="C19" s="66" t="s">
        <v>19</v>
      </c>
      <c r="D19" s="67"/>
      <c r="E19" s="67"/>
      <c r="F19" s="67"/>
      <c r="G19" s="68" t="s">
        <v>5</v>
      </c>
      <c r="H19" s="68" t="s">
        <v>18</v>
      </c>
    </row>
    <row r="20" spans="2:8" ht="45.95" customHeight="1" x14ac:dyDescent="0.15">
      <c r="B20" s="65"/>
      <c r="C20" s="18" t="s">
        <v>14</v>
      </c>
      <c r="D20" s="23" t="s">
        <v>15</v>
      </c>
      <c r="E20" s="23" t="s">
        <v>6</v>
      </c>
      <c r="F20" s="20" t="s">
        <v>16</v>
      </c>
      <c r="G20" s="69"/>
      <c r="H20" s="70"/>
    </row>
    <row r="21" spans="2:8" ht="20.100000000000001" customHeight="1" x14ac:dyDescent="0.15">
      <c r="B21" s="6" t="s">
        <v>7</v>
      </c>
      <c r="C21" s="8"/>
      <c r="D21" s="16">
        <v>244</v>
      </c>
      <c r="E21" s="16">
        <v>408</v>
      </c>
      <c r="F21" s="14">
        <f>SUM(C21:E21)</f>
        <v>652</v>
      </c>
      <c r="G21" s="7">
        <f t="shared" ref="G21:G29" si="3">F5</f>
        <v>652</v>
      </c>
      <c r="H21" s="55">
        <f>F21/G21*100</f>
        <v>100</v>
      </c>
    </row>
    <row r="22" spans="2:8" ht="19.5" customHeight="1" x14ac:dyDescent="0.15">
      <c r="B22" s="10" t="s">
        <v>8</v>
      </c>
      <c r="C22" s="12">
        <v>8403</v>
      </c>
      <c r="D22" s="17">
        <v>1152</v>
      </c>
      <c r="E22" s="17">
        <v>1528</v>
      </c>
      <c r="F22" s="15">
        <f t="shared" ref="F22:F29" si="4">SUM(C22:E22)</f>
        <v>11083</v>
      </c>
      <c r="G22" s="11">
        <f t="shared" si="3"/>
        <v>16484</v>
      </c>
      <c r="H22" s="56">
        <f t="shared" ref="H22:H29" si="5">F22/G22*100</f>
        <v>67.234894443096337</v>
      </c>
    </row>
    <row r="23" spans="2:8" ht="19.5" customHeight="1" x14ac:dyDescent="0.15">
      <c r="B23" s="10" t="s">
        <v>9</v>
      </c>
      <c r="C23" s="12">
        <v>322</v>
      </c>
      <c r="D23" s="17">
        <v>845</v>
      </c>
      <c r="E23" s="17"/>
      <c r="F23" s="15">
        <f t="shared" si="4"/>
        <v>1167</v>
      </c>
      <c r="G23" s="11">
        <f t="shared" si="3"/>
        <v>1969</v>
      </c>
      <c r="H23" s="56">
        <f t="shared" si="5"/>
        <v>59.268664296597265</v>
      </c>
    </row>
    <row r="24" spans="2:8" ht="19.5" customHeight="1" x14ac:dyDescent="0.15">
      <c r="B24" s="43" t="s">
        <v>10</v>
      </c>
      <c r="C24" s="44">
        <v>5040</v>
      </c>
      <c r="D24" s="45"/>
      <c r="E24" s="45">
        <v>485</v>
      </c>
      <c r="F24" s="46">
        <f t="shared" si="4"/>
        <v>5525</v>
      </c>
      <c r="G24" s="47">
        <f t="shared" si="3"/>
        <v>8342</v>
      </c>
      <c r="H24" s="58">
        <f t="shared" si="5"/>
        <v>66.231119635578992</v>
      </c>
    </row>
    <row r="25" spans="2:8" ht="19.5" customHeight="1" x14ac:dyDescent="0.15">
      <c r="B25" s="10" t="s">
        <v>11</v>
      </c>
      <c r="C25" s="12">
        <v>12958</v>
      </c>
      <c r="D25" s="17">
        <v>699</v>
      </c>
      <c r="E25" s="17">
        <v>274</v>
      </c>
      <c r="F25" s="15">
        <f t="shared" si="4"/>
        <v>13931</v>
      </c>
      <c r="G25" s="11">
        <f t="shared" si="3"/>
        <v>17112</v>
      </c>
      <c r="H25" s="56">
        <f t="shared" si="5"/>
        <v>81.410705937353896</v>
      </c>
    </row>
    <row r="26" spans="2:8" ht="20.100000000000001" customHeight="1" x14ac:dyDescent="0.15">
      <c r="B26" s="10" t="s">
        <v>0</v>
      </c>
      <c r="C26" s="12">
        <v>5542</v>
      </c>
      <c r="D26" s="17"/>
      <c r="E26" s="17">
        <v>906</v>
      </c>
      <c r="F26" s="15">
        <f t="shared" si="4"/>
        <v>6448</v>
      </c>
      <c r="G26" s="11">
        <f t="shared" si="3"/>
        <v>8436</v>
      </c>
      <c r="H26" s="56">
        <f t="shared" si="5"/>
        <v>76.434329065908017</v>
      </c>
    </row>
    <row r="27" spans="2:8" ht="20.100000000000001" customHeight="1" x14ac:dyDescent="0.15">
      <c r="B27" s="10" t="s">
        <v>1</v>
      </c>
      <c r="C27" s="12">
        <v>5468</v>
      </c>
      <c r="D27" s="17"/>
      <c r="E27" s="17">
        <v>87</v>
      </c>
      <c r="F27" s="15">
        <f t="shared" si="4"/>
        <v>5555</v>
      </c>
      <c r="G27" s="11">
        <f t="shared" si="3"/>
        <v>6318</v>
      </c>
      <c r="H27" s="56">
        <f t="shared" si="5"/>
        <v>87.923393478949023</v>
      </c>
    </row>
    <row r="28" spans="2:8" ht="20.100000000000001" customHeight="1" x14ac:dyDescent="0.15">
      <c r="B28" s="10" t="s">
        <v>12</v>
      </c>
      <c r="C28" s="12">
        <v>4736</v>
      </c>
      <c r="D28" s="17"/>
      <c r="E28" s="17">
        <v>151</v>
      </c>
      <c r="F28" s="15">
        <f t="shared" si="4"/>
        <v>4887</v>
      </c>
      <c r="G28" s="11">
        <f t="shared" si="3"/>
        <v>5187</v>
      </c>
      <c r="H28" s="56">
        <f t="shared" si="5"/>
        <v>94.216310005783683</v>
      </c>
    </row>
    <row r="29" spans="2:8" ht="20.100000000000001" customHeight="1" x14ac:dyDescent="0.15">
      <c r="B29" s="6" t="s">
        <v>13</v>
      </c>
      <c r="C29" s="8">
        <v>3275</v>
      </c>
      <c r="D29" s="16"/>
      <c r="E29" s="16"/>
      <c r="F29" s="14">
        <f t="shared" si="4"/>
        <v>3275</v>
      </c>
      <c r="G29" s="7">
        <f t="shared" si="3"/>
        <v>3275</v>
      </c>
      <c r="H29" s="55">
        <f t="shared" si="5"/>
        <v>100</v>
      </c>
    </row>
    <row r="30" spans="2:8" ht="20.100000000000001" customHeight="1" x14ac:dyDescent="0.15">
      <c r="B30" s="4" t="s">
        <v>2</v>
      </c>
      <c r="C30" s="3">
        <f>SUM(C21:C29)</f>
        <v>45744</v>
      </c>
      <c r="D30" s="22">
        <f t="shared" ref="D30:G30" si="6">SUM(D21:D29)</f>
        <v>2940</v>
      </c>
      <c r="E30" s="22">
        <f t="shared" si="6"/>
        <v>3839</v>
      </c>
      <c r="F30" s="21">
        <f t="shared" si="6"/>
        <v>52523</v>
      </c>
      <c r="G30" s="2">
        <f t="shared" si="6"/>
        <v>67775</v>
      </c>
      <c r="H30" s="57">
        <f>F30/G30*100</f>
        <v>77.49612689044632</v>
      </c>
    </row>
    <row r="31" spans="2:8" x14ac:dyDescent="0.15">
      <c r="G31" s="26" t="s">
        <v>34</v>
      </c>
      <c r="H31" s="42">
        <v>0.82199999999999995</v>
      </c>
    </row>
    <row r="33" spans="2:8" x14ac:dyDescent="0.15">
      <c r="B33" s="71"/>
      <c r="C33" s="71"/>
      <c r="D33" s="71"/>
      <c r="E33" s="71"/>
      <c r="F33" s="71"/>
      <c r="G33" s="71"/>
      <c r="H33" s="71"/>
    </row>
    <row r="34" spans="2:8" x14ac:dyDescent="0.15">
      <c r="B34" s="71"/>
      <c r="C34" s="71"/>
      <c r="D34" s="71"/>
      <c r="E34" s="71"/>
      <c r="F34" s="71"/>
      <c r="G34" s="71"/>
      <c r="H34" s="71"/>
    </row>
    <row r="35" spans="2:8" x14ac:dyDescent="0.15">
      <c r="B35" s="28"/>
      <c r="C35" s="28"/>
      <c r="D35" s="28"/>
      <c r="E35" s="28"/>
      <c r="F35" s="28"/>
      <c r="G35" s="28"/>
      <c r="H35" s="28"/>
    </row>
    <row r="36" spans="2:8" x14ac:dyDescent="0.15">
      <c r="B36" s="25"/>
    </row>
  </sheetData>
  <mergeCells count="9">
    <mergeCell ref="B33:H34"/>
    <mergeCell ref="B3:B4"/>
    <mergeCell ref="C3:F3"/>
    <mergeCell ref="G3:G4"/>
    <mergeCell ref="H3:H4"/>
    <mergeCell ref="B19:B20"/>
    <mergeCell ref="C19:F19"/>
    <mergeCell ref="G19:G20"/>
    <mergeCell ref="H19:H20"/>
  </mergeCells>
  <phoneticPr fontId="2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34"/>
  <sheetViews>
    <sheetView tabSelected="1" workbookViewId="0">
      <selection activeCell="H6" sqref="H6"/>
    </sheetView>
  </sheetViews>
  <sheetFormatPr defaultRowHeight="13.5" x14ac:dyDescent="0.15"/>
  <cols>
    <col min="1" max="1" width="1.5" customWidth="1"/>
    <col min="2" max="2" width="12.625" customWidth="1"/>
    <col min="3" max="8" width="11.625" customWidth="1"/>
  </cols>
  <sheetData>
    <row r="1" spans="2:8" ht="24.95" customHeight="1" x14ac:dyDescent="0.15">
      <c r="B1" s="40" t="s">
        <v>49</v>
      </c>
    </row>
    <row r="2" spans="2:8" ht="24.95" customHeight="1" x14ac:dyDescent="0.15">
      <c r="B2" s="41" t="s">
        <v>21</v>
      </c>
      <c r="H2" s="26" t="s">
        <v>35</v>
      </c>
    </row>
    <row r="3" spans="2:8" ht="21" customHeight="1" x14ac:dyDescent="0.15">
      <c r="B3" s="65"/>
      <c r="C3" s="66" t="s">
        <v>17</v>
      </c>
      <c r="D3" s="67"/>
      <c r="E3" s="67"/>
      <c r="F3" s="72"/>
      <c r="G3" s="68" t="s">
        <v>4</v>
      </c>
      <c r="H3" s="68" t="s">
        <v>3</v>
      </c>
    </row>
    <row r="4" spans="2:8" ht="45.95" customHeight="1" x14ac:dyDescent="0.15">
      <c r="B4" s="65"/>
      <c r="C4" s="18" t="s">
        <v>14</v>
      </c>
      <c r="D4" s="19" t="s">
        <v>15</v>
      </c>
      <c r="E4" s="19" t="s">
        <v>6</v>
      </c>
      <c r="F4" s="20" t="s">
        <v>16</v>
      </c>
      <c r="G4" s="69"/>
      <c r="H4" s="70"/>
    </row>
    <row r="5" spans="2:8" ht="20.100000000000001" customHeight="1" x14ac:dyDescent="0.15">
      <c r="B5" s="6" t="s">
        <v>7</v>
      </c>
      <c r="C5" s="8"/>
      <c r="D5" s="16">
        <v>239</v>
      </c>
      <c r="E5" s="16">
        <v>412</v>
      </c>
      <c r="F5" s="14">
        <f>SUM(C5:E5)</f>
        <v>651</v>
      </c>
      <c r="G5" s="7">
        <v>1493</v>
      </c>
      <c r="H5" s="9">
        <f>F5/G5*100</f>
        <v>43.603482920294709</v>
      </c>
    </row>
    <row r="6" spans="2:8" ht="20.100000000000001" customHeight="1" x14ac:dyDescent="0.15">
      <c r="B6" s="10" t="s">
        <v>8</v>
      </c>
      <c r="C6" s="12">
        <v>12499</v>
      </c>
      <c r="D6" s="17">
        <v>2153</v>
      </c>
      <c r="E6" s="17">
        <v>1526</v>
      </c>
      <c r="F6" s="15">
        <f t="shared" ref="F6:F13" si="0">SUM(C6:E6)</f>
        <v>16178</v>
      </c>
      <c r="G6" s="11">
        <v>17506</v>
      </c>
      <c r="H6" s="13">
        <f t="shared" ref="H6:H14" si="1">F6/G6*100</f>
        <v>92.414029475608359</v>
      </c>
    </row>
    <row r="7" spans="2:8" ht="20.100000000000001" customHeight="1" x14ac:dyDescent="0.15">
      <c r="B7" s="10" t="s">
        <v>9</v>
      </c>
      <c r="C7" s="12">
        <v>1943</v>
      </c>
      <c r="D7" s="17"/>
      <c r="E7" s="17"/>
      <c r="F7" s="15">
        <f t="shared" si="0"/>
        <v>1943</v>
      </c>
      <c r="G7" s="11">
        <v>2142</v>
      </c>
      <c r="H7" s="13">
        <f t="shared" si="1"/>
        <v>90.709617180205413</v>
      </c>
    </row>
    <row r="8" spans="2:8" ht="20.100000000000001" customHeight="1" x14ac:dyDescent="0.15">
      <c r="B8" s="10" t="s">
        <v>10</v>
      </c>
      <c r="C8" s="12">
        <v>8588</v>
      </c>
      <c r="D8" s="17"/>
      <c r="E8" s="17">
        <v>295</v>
      </c>
      <c r="F8" s="15">
        <f t="shared" si="0"/>
        <v>8883</v>
      </c>
      <c r="G8" s="11">
        <v>9896</v>
      </c>
      <c r="H8" s="13">
        <f t="shared" si="1"/>
        <v>89.763540824575585</v>
      </c>
    </row>
    <row r="9" spans="2:8" ht="19.5" customHeight="1" x14ac:dyDescent="0.15">
      <c r="B9" s="10" t="s">
        <v>11</v>
      </c>
      <c r="C9" s="12">
        <v>15800</v>
      </c>
      <c r="D9" s="17">
        <v>1019</v>
      </c>
      <c r="E9" s="17">
        <v>234</v>
      </c>
      <c r="F9" s="15">
        <f t="shared" si="0"/>
        <v>17053</v>
      </c>
      <c r="G9" s="11">
        <v>17767</v>
      </c>
      <c r="H9" s="13">
        <f t="shared" si="1"/>
        <v>95.98131367141329</v>
      </c>
    </row>
    <row r="10" spans="2:8" ht="19.5" customHeight="1" x14ac:dyDescent="0.15">
      <c r="B10" s="10" t="s">
        <v>0</v>
      </c>
      <c r="C10" s="12">
        <v>7489</v>
      </c>
      <c r="D10" s="17"/>
      <c r="E10" s="17">
        <v>897</v>
      </c>
      <c r="F10" s="15">
        <f t="shared" si="0"/>
        <v>8386</v>
      </c>
      <c r="G10" s="11">
        <v>10093</v>
      </c>
      <c r="H10" s="13">
        <f t="shared" si="1"/>
        <v>83.087288219558104</v>
      </c>
    </row>
    <row r="11" spans="2:8" ht="19.5" customHeight="1" x14ac:dyDescent="0.15">
      <c r="B11" s="43" t="s">
        <v>1</v>
      </c>
      <c r="C11" s="44">
        <v>6185</v>
      </c>
      <c r="D11" s="45"/>
      <c r="E11" s="45">
        <v>24</v>
      </c>
      <c r="F11" s="46">
        <f t="shared" si="0"/>
        <v>6209</v>
      </c>
      <c r="G11" s="47">
        <v>6286</v>
      </c>
      <c r="H11" s="48">
        <f t="shared" si="1"/>
        <v>98.775055679287306</v>
      </c>
    </row>
    <row r="12" spans="2:8" ht="19.5" customHeight="1" x14ac:dyDescent="0.15">
      <c r="B12" s="10" t="s">
        <v>12</v>
      </c>
      <c r="C12" s="12">
        <v>4955</v>
      </c>
      <c r="D12" s="17"/>
      <c r="E12" s="17">
        <v>153</v>
      </c>
      <c r="F12" s="15">
        <f t="shared" si="0"/>
        <v>5108</v>
      </c>
      <c r="G12" s="11">
        <v>5124</v>
      </c>
      <c r="H12" s="13">
        <f t="shared" si="1"/>
        <v>99.687743950039035</v>
      </c>
    </row>
    <row r="13" spans="2:8" ht="19.5" customHeight="1" x14ac:dyDescent="0.15">
      <c r="B13" s="29" t="s">
        <v>13</v>
      </c>
      <c r="C13" s="30">
        <v>3210</v>
      </c>
      <c r="D13" s="31"/>
      <c r="E13" s="31"/>
      <c r="F13" s="32">
        <f t="shared" si="0"/>
        <v>3210</v>
      </c>
      <c r="G13" s="33">
        <v>3210</v>
      </c>
      <c r="H13" s="34">
        <f t="shared" si="1"/>
        <v>100</v>
      </c>
    </row>
    <row r="14" spans="2:8" ht="20.100000000000001" customHeight="1" x14ac:dyDescent="0.15">
      <c r="B14" s="4" t="s">
        <v>2</v>
      </c>
      <c r="C14" s="3">
        <f>SUM(C5:C13)</f>
        <v>60669</v>
      </c>
      <c r="D14" s="22">
        <f t="shared" ref="D14:G14" si="2">SUM(D5:D13)</f>
        <v>3411</v>
      </c>
      <c r="E14" s="22">
        <f t="shared" si="2"/>
        <v>3541</v>
      </c>
      <c r="F14" s="21">
        <f t="shared" si="2"/>
        <v>67621</v>
      </c>
      <c r="G14" s="2">
        <f t="shared" si="2"/>
        <v>73517</v>
      </c>
      <c r="H14" s="5">
        <f t="shared" si="1"/>
        <v>91.980086238557064</v>
      </c>
    </row>
    <row r="15" spans="2:8" x14ac:dyDescent="0.15">
      <c r="G15" s="26" t="s">
        <v>30</v>
      </c>
      <c r="H15" s="42">
        <v>0.84499999999999997</v>
      </c>
    </row>
    <row r="18" spans="2:11" s="1" customFormat="1" ht="24.95" customHeight="1" x14ac:dyDescent="0.15">
      <c r="B18" s="41" t="s">
        <v>23</v>
      </c>
      <c r="H18" s="26" t="s">
        <v>35</v>
      </c>
    </row>
    <row r="19" spans="2:11" ht="21" customHeight="1" x14ac:dyDescent="0.15">
      <c r="B19" s="65"/>
      <c r="C19" s="66" t="s">
        <v>19</v>
      </c>
      <c r="D19" s="67"/>
      <c r="E19" s="67"/>
      <c r="F19" s="67"/>
      <c r="G19" s="68" t="s">
        <v>5</v>
      </c>
      <c r="H19" s="68" t="s">
        <v>18</v>
      </c>
    </row>
    <row r="20" spans="2:11" ht="45.95" customHeight="1" x14ac:dyDescent="0.15">
      <c r="B20" s="65"/>
      <c r="C20" s="18" t="s">
        <v>14</v>
      </c>
      <c r="D20" s="23" t="s">
        <v>15</v>
      </c>
      <c r="E20" s="23" t="s">
        <v>6</v>
      </c>
      <c r="F20" s="20" t="s">
        <v>16</v>
      </c>
      <c r="G20" s="69"/>
      <c r="H20" s="70"/>
    </row>
    <row r="21" spans="2:11" ht="20.100000000000001" customHeight="1" x14ac:dyDescent="0.15">
      <c r="B21" s="6" t="s">
        <v>7</v>
      </c>
      <c r="C21" s="8"/>
      <c r="D21" s="16">
        <v>239</v>
      </c>
      <c r="E21" s="16">
        <v>412</v>
      </c>
      <c r="F21" s="14">
        <f>SUM(C21:E21)</f>
        <v>651</v>
      </c>
      <c r="G21" s="7">
        <f t="shared" ref="G21:G29" si="3">F5</f>
        <v>651</v>
      </c>
      <c r="H21" s="55">
        <f>F21/G21*100</f>
        <v>100</v>
      </c>
    </row>
    <row r="22" spans="2:11" ht="19.5" customHeight="1" x14ac:dyDescent="0.15">
      <c r="B22" s="10" t="s">
        <v>8</v>
      </c>
      <c r="C22" s="12">
        <v>8420</v>
      </c>
      <c r="D22" s="17">
        <v>1135</v>
      </c>
      <c r="E22" s="17">
        <v>1526</v>
      </c>
      <c r="F22" s="15">
        <f t="shared" ref="F22:F29" si="4">SUM(C22:E22)</f>
        <v>11081</v>
      </c>
      <c r="G22" s="11">
        <f t="shared" si="3"/>
        <v>16178</v>
      </c>
      <c r="H22" s="56">
        <f t="shared" ref="H22:H29" si="5">F22/G22*100</f>
        <v>68.494251452589936</v>
      </c>
    </row>
    <row r="23" spans="2:11" ht="19.5" customHeight="1" x14ac:dyDescent="0.15">
      <c r="B23" s="10" t="s">
        <v>9</v>
      </c>
      <c r="C23" s="12">
        <v>1399</v>
      </c>
      <c r="D23" s="17"/>
      <c r="E23" s="17"/>
      <c r="F23" s="15">
        <f t="shared" si="4"/>
        <v>1399</v>
      </c>
      <c r="G23" s="11">
        <f t="shared" si="3"/>
        <v>1943</v>
      </c>
      <c r="H23" s="56">
        <f t="shared" si="5"/>
        <v>72.002058672156451</v>
      </c>
    </row>
    <row r="24" spans="2:11" ht="19.5" customHeight="1" x14ac:dyDescent="0.15">
      <c r="B24" s="43" t="s">
        <v>10</v>
      </c>
      <c r="C24" s="44">
        <v>5340</v>
      </c>
      <c r="D24" s="45"/>
      <c r="E24" s="45">
        <v>295</v>
      </c>
      <c r="F24" s="46">
        <f t="shared" si="4"/>
        <v>5635</v>
      </c>
      <c r="G24" s="47">
        <f t="shared" si="3"/>
        <v>8883</v>
      </c>
      <c r="H24" s="58">
        <f t="shared" si="5"/>
        <v>63.435776201733653</v>
      </c>
    </row>
    <row r="25" spans="2:11" ht="19.5" customHeight="1" x14ac:dyDescent="0.15">
      <c r="B25" s="10" t="s">
        <v>11</v>
      </c>
      <c r="C25" s="12">
        <v>13202</v>
      </c>
      <c r="D25" s="17">
        <v>718</v>
      </c>
      <c r="E25" s="17">
        <v>234</v>
      </c>
      <c r="F25" s="15">
        <f t="shared" si="4"/>
        <v>14154</v>
      </c>
      <c r="G25" s="11">
        <f t="shared" si="3"/>
        <v>17053</v>
      </c>
      <c r="H25" s="56">
        <f t="shared" si="5"/>
        <v>83.000058640708389</v>
      </c>
      <c r="K25" s="59"/>
    </row>
    <row r="26" spans="2:11" ht="20.100000000000001" customHeight="1" x14ac:dyDescent="0.15">
      <c r="B26" s="10" t="s">
        <v>0</v>
      </c>
      <c r="C26" s="12">
        <v>5636</v>
      </c>
      <c r="D26" s="17"/>
      <c r="E26" s="17">
        <v>897</v>
      </c>
      <c r="F26" s="15">
        <f t="shared" si="4"/>
        <v>6533</v>
      </c>
      <c r="G26" s="11">
        <f t="shared" si="3"/>
        <v>8386</v>
      </c>
      <c r="H26" s="56">
        <f t="shared" si="5"/>
        <v>77.903648938707377</v>
      </c>
    </row>
    <row r="27" spans="2:11" ht="20.100000000000001" customHeight="1" x14ac:dyDescent="0.15">
      <c r="B27" s="10" t="s">
        <v>1</v>
      </c>
      <c r="C27" s="12">
        <v>5599</v>
      </c>
      <c r="D27" s="17"/>
      <c r="E27" s="17">
        <v>24</v>
      </c>
      <c r="F27" s="15">
        <f t="shared" si="4"/>
        <v>5623</v>
      </c>
      <c r="G27" s="11">
        <f t="shared" si="3"/>
        <v>6209</v>
      </c>
      <c r="H27" s="56">
        <f t="shared" si="5"/>
        <v>90.562087292639717</v>
      </c>
    </row>
    <row r="28" spans="2:11" ht="20.100000000000001" customHeight="1" x14ac:dyDescent="0.15">
      <c r="B28" s="10" t="s">
        <v>12</v>
      </c>
      <c r="C28" s="12">
        <v>4675</v>
      </c>
      <c r="D28" s="17"/>
      <c r="E28" s="17">
        <v>153</v>
      </c>
      <c r="F28" s="15">
        <f t="shared" si="4"/>
        <v>4828</v>
      </c>
      <c r="G28" s="11">
        <f t="shared" si="3"/>
        <v>5108</v>
      </c>
      <c r="H28" s="56">
        <f t="shared" si="5"/>
        <v>94.518402505873141</v>
      </c>
    </row>
    <row r="29" spans="2:11" ht="20.100000000000001" customHeight="1" x14ac:dyDescent="0.15">
      <c r="B29" s="6" t="s">
        <v>13</v>
      </c>
      <c r="C29" s="8">
        <v>3210</v>
      </c>
      <c r="D29" s="16"/>
      <c r="E29" s="16"/>
      <c r="F29" s="14">
        <f t="shared" si="4"/>
        <v>3210</v>
      </c>
      <c r="G29" s="7">
        <f t="shared" si="3"/>
        <v>3210</v>
      </c>
      <c r="H29" s="55">
        <f t="shared" si="5"/>
        <v>100</v>
      </c>
    </row>
    <row r="30" spans="2:11" ht="20.100000000000001" customHeight="1" x14ac:dyDescent="0.15">
      <c r="B30" s="4" t="s">
        <v>2</v>
      </c>
      <c r="C30" s="3">
        <f>SUM(C21:C29)</f>
        <v>47481</v>
      </c>
      <c r="D30" s="22">
        <f t="shared" ref="D30:G30" si="6">SUM(D21:D29)</f>
        <v>2092</v>
      </c>
      <c r="E30" s="22">
        <f t="shared" si="6"/>
        <v>3541</v>
      </c>
      <c r="F30" s="21">
        <f t="shared" si="6"/>
        <v>53114</v>
      </c>
      <c r="G30" s="2">
        <f t="shared" si="6"/>
        <v>67621</v>
      </c>
      <c r="H30" s="57">
        <f>F30/G30*100</f>
        <v>78.546605344493571</v>
      </c>
    </row>
    <row r="31" spans="2:11" x14ac:dyDescent="0.15">
      <c r="G31" s="26" t="s">
        <v>31</v>
      </c>
      <c r="H31" s="42">
        <v>0.82799999999999996</v>
      </c>
    </row>
    <row r="32" spans="2:11" x14ac:dyDescent="0.15">
      <c r="G32" s="26"/>
      <c r="H32" s="27"/>
    </row>
    <row r="33" spans="2:8" x14ac:dyDescent="0.15">
      <c r="B33" s="73" t="s">
        <v>36</v>
      </c>
      <c r="C33" s="73"/>
      <c r="D33" s="73"/>
      <c r="E33" s="73"/>
      <c r="F33" s="73"/>
      <c r="G33" s="73"/>
      <c r="H33" s="73"/>
    </row>
    <row r="34" spans="2:8" x14ac:dyDescent="0.15">
      <c r="B34" s="73"/>
      <c r="C34" s="73"/>
      <c r="D34" s="73"/>
      <c r="E34" s="73"/>
      <c r="F34" s="73"/>
      <c r="G34" s="73"/>
      <c r="H34" s="73"/>
    </row>
  </sheetData>
  <mergeCells count="9">
    <mergeCell ref="B33:H34"/>
    <mergeCell ref="B3:B4"/>
    <mergeCell ref="C3:F3"/>
    <mergeCell ref="G3:G4"/>
    <mergeCell ref="H3:H4"/>
    <mergeCell ref="B19:B20"/>
    <mergeCell ref="C19:F19"/>
    <mergeCell ref="G19:G20"/>
    <mergeCell ref="H19:H20"/>
  </mergeCells>
  <phoneticPr fontId="2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32"/>
  <sheetViews>
    <sheetView tabSelected="1" workbookViewId="0">
      <selection activeCell="H6" sqref="H6"/>
    </sheetView>
  </sheetViews>
  <sheetFormatPr defaultRowHeight="13.5" x14ac:dyDescent="0.15"/>
  <cols>
    <col min="1" max="1" width="1.5" customWidth="1"/>
    <col min="2" max="2" width="12.625" customWidth="1"/>
    <col min="3" max="8" width="11.625" customWidth="1"/>
  </cols>
  <sheetData>
    <row r="1" spans="2:8" ht="24.95" customHeight="1" x14ac:dyDescent="0.15">
      <c r="B1" s="40" t="s">
        <v>50</v>
      </c>
    </row>
    <row r="2" spans="2:8" ht="24.95" customHeight="1" x14ac:dyDescent="0.15">
      <c r="B2" s="41" t="s">
        <v>21</v>
      </c>
      <c r="H2" s="26" t="s">
        <v>39</v>
      </c>
    </row>
    <row r="3" spans="2:8" ht="21" customHeight="1" x14ac:dyDescent="0.15">
      <c r="B3" s="65"/>
      <c r="C3" s="66" t="s">
        <v>17</v>
      </c>
      <c r="D3" s="67"/>
      <c r="E3" s="67"/>
      <c r="F3" s="72"/>
      <c r="G3" s="68" t="s">
        <v>4</v>
      </c>
      <c r="H3" s="68" t="s">
        <v>3</v>
      </c>
    </row>
    <row r="4" spans="2:8" ht="45.95" customHeight="1" x14ac:dyDescent="0.15">
      <c r="B4" s="65"/>
      <c r="C4" s="18" t="s">
        <v>14</v>
      </c>
      <c r="D4" s="19" t="s">
        <v>15</v>
      </c>
      <c r="E4" s="19" t="s">
        <v>6</v>
      </c>
      <c r="F4" s="20" t="s">
        <v>16</v>
      </c>
      <c r="G4" s="69"/>
      <c r="H4" s="70"/>
    </row>
    <row r="5" spans="2:8" ht="20.100000000000001" customHeight="1" x14ac:dyDescent="0.15">
      <c r="B5" s="6" t="s">
        <v>7</v>
      </c>
      <c r="C5" s="8"/>
      <c r="D5" s="16">
        <v>231</v>
      </c>
      <c r="E5" s="16">
        <v>426</v>
      </c>
      <c r="F5" s="14">
        <f>SUM(C5:E5)</f>
        <v>657</v>
      </c>
      <c r="G5" s="7">
        <v>1434</v>
      </c>
      <c r="H5" s="9">
        <f>F5/G5*100</f>
        <v>45.81589958158996</v>
      </c>
    </row>
    <row r="6" spans="2:8" ht="20.100000000000001" customHeight="1" x14ac:dyDescent="0.15">
      <c r="B6" s="10" t="s">
        <v>8</v>
      </c>
      <c r="C6" s="12">
        <v>12297</v>
      </c>
      <c r="D6" s="17">
        <v>2079</v>
      </c>
      <c r="E6" s="17">
        <v>1515</v>
      </c>
      <c r="F6" s="15">
        <f t="shared" ref="F6:F13" si="0">SUM(C6:E6)</f>
        <v>15891</v>
      </c>
      <c r="G6" s="11">
        <v>17141</v>
      </c>
      <c r="H6" s="13">
        <f t="shared" ref="H6:H14" si="1">F6/G6*100</f>
        <v>92.707543317192702</v>
      </c>
    </row>
    <row r="7" spans="2:8" ht="20.100000000000001" customHeight="1" x14ac:dyDescent="0.15">
      <c r="B7" s="10" t="s">
        <v>9</v>
      </c>
      <c r="C7" s="12">
        <v>1910</v>
      </c>
      <c r="D7" s="17"/>
      <c r="E7" s="17"/>
      <c r="F7" s="15">
        <f t="shared" si="0"/>
        <v>1910</v>
      </c>
      <c r="G7" s="11">
        <v>2098</v>
      </c>
      <c r="H7" s="13">
        <f t="shared" si="1"/>
        <v>91.039084842707339</v>
      </c>
    </row>
    <row r="8" spans="2:8" ht="20.100000000000001" customHeight="1" x14ac:dyDescent="0.15">
      <c r="B8" s="10" t="s">
        <v>10</v>
      </c>
      <c r="C8" s="12">
        <v>8289</v>
      </c>
      <c r="D8" s="17"/>
      <c r="E8" s="17">
        <v>290</v>
      </c>
      <c r="F8" s="15">
        <f t="shared" si="0"/>
        <v>8579</v>
      </c>
      <c r="G8" s="11">
        <v>9741</v>
      </c>
      <c r="H8" s="13">
        <f t="shared" si="1"/>
        <v>88.071039934298327</v>
      </c>
    </row>
    <row r="9" spans="2:8" ht="19.5" customHeight="1" x14ac:dyDescent="0.15">
      <c r="B9" s="10" t="s">
        <v>11</v>
      </c>
      <c r="C9" s="12">
        <v>15767</v>
      </c>
      <c r="D9" s="17">
        <v>984</v>
      </c>
      <c r="E9" s="17">
        <v>233</v>
      </c>
      <c r="F9" s="15">
        <f t="shared" si="0"/>
        <v>16984</v>
      </c>
      <c r="G9" s="11">
        <v>17547</v>
      </c>
      <c r="H9" s="13">
        <f t="shared" si="1"/>
        <v>96.791474326095624</v>
      </c>
    </row>
    <row r="10" spans="2:8" ht="19.5" customHeight="1" x14ac:dyDescent="0.15">
      <c r="B10" s="10" t="s">
        <v>0</v>
      </c>
      <c r="C10" s="12">
        <v>7396</v>
      </c>
      <c r="D10" s="17"/>
      <c r="E10" s="17">
        <v>884</v>
      </c>
      <c r="F10" s="15">
        <f t="shared" si="0"/>
        <v>8280</v>
      </c>
      <c r="G10" s="11">
        <v>9914</v>
      </c>
      <c r="H10" s="13">
        <f t="shared" si="1"/>
        <v>83.51825701028848</v>
      </c>
    </row>
    <row r="11" spans="2:8" ht="19.5" customHeight="1" x14ac:dyDescent="0.15">
      <c r="B11" s="43" t="s">
        <v>1</v>
      </c>
      <c r="C11" s="44">
        <v>6072</v>
      </c>
      <c r="D11" s="45"/>
      <c r="E11" s="45">
        <v>25</v>
      </c>
      <c r="F11" s="46">
        <f t="shared" si="0"/>
        <v>6097</v>
      </c>
      <c r="G11" s="47">
        <v>6172</v>
      </c>
      <c r="H11" s="48">
        <f t="shared" si="1"/>
        <v>98.784834737524307</v>
      </c>
    </row>
    <row r="12" spans="2:8" ht="19.5" customHeight="1" x14ac:dyDescent="0.15">
      <c r="B12" s="10" t="s">
        <v>12</v>
      </c>
      <c r="C12" s="12">
        <v>4833</v>
      </c>
      <c r="D12" s="17"/>
      <c r="E12" s="17">
        <v>161</v>
      </c>
      <c r="F12" s="15">
        <f t="shared" si="0"/>
        <v>4994</v>
      </c>
      <c r="G12" s="11">
        <v>5009</v>
      </c>
      <c r="H12" s="13">
        <f t="shared" si="1"/>
        <v>99.700539029746466</v>
      </c>
    </row>
    <row r="13" spans="2:8" ht="19.5" customHeight="1" x14ac:dyDescent="0.15">
      <c r="B13" s="29" t="s">
        <v>13</v>
      </c>
      <c r="C13" s="30">
        <v>3169</v>
      </c>
      <c r="D13" s="31"/>
      <c r="E13" s="31"/>
      <c r="F13" s="32">
        <f t="shared" si="0"/>
        <v>3169</v>
      </c>
      <c r="G13" s="33">
        <v>3169</v>
      </c>
      <c r="H13" s="34">
        <f t="shared" si="1"/>
        <v>100</v>
      </c>
    </row>
    <row r="14" spans="2:8" ht="20.100000000000001" customHeight="1" x14ac:dyDescent="0.15">
      <c r="B14" s="4" t="s">
        <v>2</v>
      </c>
      <c r="C14" s="3">
        <f>SUM(C5:C13)</f>
        <v>59733</v>
      </c>
      <c r="D14" s="22">
        <f t="shared" ref="D14:G14" si="2">SUM(D5:D13)</f>
        <v>3294</v>
      </c>
      <c r="E14" s="22">
        <f t="shared" si="2"/>
        <v>3534</v>
      </c>
      <c r="F14" s="21">
        <f t="shared" si="2"/>
        <v>66561</v>
      </c>
      <c r="G14" s="2">
        <f t="shared" si="2"/>
        <v>72225</v>
      </c>
      <c r="H14" s="5">
        <f t="shared" si="1"/>
        <v>92.157840083073722</v>
      </c>
    </row>
    <row r="15" spans="2:8" x14ac:dyDescent="0.15">
      <c r="G15" s="26" t="s">
        <v>37</v>
      </c>
      <c r="H15" s="42">
        <v>0.85399999999999998</v>
      </c>
    </row>
    <row r="18" spans="2:11" s="1" customFormat="1" ht="24.95" customHeight="1" x14ac:dyDescent="0.15">
      <c r="B18" s="41" t="s">
        <v>23</v>
      </c>
      <c r="H18" s="26" t="s">
        <v>39</v>
      </c>
    </row>
    <row r="19" spans="2:11" ht="21" customHeight="1" x14ac:dyDescent="0.15">
      <c r="B19" s="65"/>
      <c r="C19" s="66" t="s">
        <v>19</v>
      </c>
      <c r="D19" s="67"/>
      <c r="E19" s="67"/>
      <c r="F19" s="67"/>
      <c r="G19" s="68" t="s">
        <v>5</v>
      </c>
      <c r="H19" s="68" t="s">
        <v>18</v>
      </c>
    </row>
    <row r="20" spans="2:11" ht="45.95" customHeight="1" x14ac:dyDescent="0.15">
      <c r="B20" s="65"/>
      <c r="C20" s="18" t="s">
        <v>14</v>
      </c>
      <c r="D20" s="23" t="s">
        <v>15</v>
      </c>
      <c r="E20" s="23" t="s">
        <v>6</v>
      </c>
      <c r="F20" s="20" t="s">
        <v>16</v>
      </c>
      <c r="G20" s="69"/>
      <c r="H20" s="70"/>
    </row>
    <row r="21" spans="2:11" ht="20.100000000000001" customHeight="1" x14ac:dyDescent="0.15">
      <c r="B21" s="6" t="s">
        <v>7</v>
      </c>
      <c r="C21" s="8"/>
      <c r="D21" s="16">
        <v>231</v>
      </c>
      <c r="E21" s="16">
        <v>426</v>
      </c>
      <c r="F21" s="14">
        <f>SUM(C21:E21)</f>
        <v>657</v>
      </c>
      <c r="G21" s="7">
        <f t="shared" ref="G21:G29" si="3">F5</f>
        <v>657</v>
      </c>
      <c r="H21" s="55">
        <f>F21/G21*100</f>
        <v>100</v>
      </c>
    </row>
    <row r="22" spans="2:11" ht="19.5" customHeight="1" x14ac:dyDescent="0.15">
      <c r="B22" s="10" t="s">
        <v>8</v>
      </c>
      <c r="C22" s="12">
        <v>8389</v>
      </c>
      <c r="D22" s="17">
        <v>1127</v>
      </c>
      <c r="E22" s="17">
        <v>1515</v>
      </c>
      <c r="F22" s="15">
        <f t="shared" ref="F22:F29" si="4">SUM(C22:E22)</f>
        <v>11031</v>
      </c>
      <c r="G22" s="11">
        <f t="shared" si="3"/>
        <v>15891</v>
      </c>
      <c r="H22" s="56">
        <f t="shared" ref="H22:H29" si="5">F22/G22*100</f>
        <v>69.416650934491216</v>
      </c>
    </row>
    <row r="23" spans="2:11" ht="19.5" customHeight="1" x14ac:dyDescent="0.15">
      <c r="B23" s="10" t="s">
        <v>9</v>
      </c>
      <c r="C23" s="12">
        <v>1460</v>
      </c>
      <c r="D23" s="17"/>
      <c r="E23" s="17"/>
      <c r="F23" s="15">
        <f t="shared" si="4"/>
        <v>1460</v>
      </c>
      <c r="G23" s="11">
        <f t="shared" si="3"/>
        <v>1910</v>
      </c>
      <c r="H23" s="56">
        <f t="shared" si="5"/>
        <v>76.439790575916234</v>
      </c>
    </row>
    <row r="24" spans="2:11" ht="19.5" customHeight="1" x14ac:dyDescent="0.15">
      <c r="B24" s="43" t="s">
        <v>10</v>
      </c>
      <c r="C24" s="44">
        <v>5398</v>
      </c>
      <c r="D24" s="45"/>
      <c r="E24" s="45">
        <v>290</v>
      </c>
      <c r="F24" s="46">
        <f t="shared" si="4"/>
        <v>5688</v>
      </c>
      <c r="G24" s="47">
        <f t="shared" si="3"/>
        <v>8579</v>
      </c>
      <c r="H24" s="58">
        <f t="shared" si="5"/>
        <v>66.301433733535376</v>
      </c>
    </row>
    <row r="25" spans="2:11" ht="19.5" customHeight="1" x14ac:dyDescent="0.15">
      <c r="B25" s="10" t="s">
        <v>11</v>
      </c>
      <c r="C25" s="12">
        <v>13322</v>
      </c>
      <c r="D25" s="17">
        <v>693</v>
      </c>
      <c r="E25" s="17">
        <v>233</v>
      </c>
      <c r="F25" s="15">
        <f t="shared" si="4"/>
        <v>14248</v>
      </c>
      <c r="G25" s="11">
        <f t="shared" si="3"/>
        <v>16984</v>
      </c>
      <c r="H25" s="56">
        <f t="shared" si="5"/>
        <v>83.890720678285447</v>
      </c>
      <c r="K25" s="59"/>
    </row>
    <row r="26" spans="2:11" ht="20.100000000000001" customHeight="1" x14ac:dyDescent="0.15">
      <c r="B26" s="10" t="s">
        <v>0</v>
      </c>
      <c r="C26" s="12">
        <v>5669</v>
      </c>
      <c r="D26" s="17"/>
      <c r="E26" s="17">
        <v>884</v>
      </c>
      <c r="F26" s="15">
        <f t="shared" si="4"/>
        <v>6553</v>
      </c>
      <c r="G26" s="11">
        <f t="shared" si="3"/>
        <v>8280</v>
      </c>
      <c r="H26" s="56">
        <f t="shared" si="5"/>
        <v>79.142512077294697</v>
      </c>
    </row>
    <row r="27" spans="2:11" ht="20.100000000000001" customHeight="1" x14ac:dyDescent="0.15">
      <c r="B27" s="10" t="s">
        <v>1</v>
      </c>
      <c r="C27" s="12">
        <v>5512</v>
      </c>
      <c r="D27" s="17"/>
      <c r="E27" s="17">
        <v>25</v>
      </c>
      <c r="F27" s="15">
        <f t="shared" si="4"/>
        <v>5537</v>
      </c>
      <c r="G27" s="11">
        <f t="shared" si="3"/>
        <v>6097</v>
      </c>
      <c r="H27" s="56">
        <f t="shared" si="5"/>
        <v>90.815154994259473</v>
      </c>
    </row>
    <row r="28" spans="2:11" ht="20.100000000000001" customHeight="1" x14ac:dyDescent="0.15">
      <c r="B28" s="10" t="s">
        <v>12</v>
      </c>
      <c r="C28" s="12">
        <v>4562</v>
      </c>
      <c r="D28" s="17"/>
      <c r="E28" s="17">
        <v>161</v>
      </c>
      <c r="F28" s="15">
        <f t="shared" si="4"/>
        <v>4723</v>
      </c>
      <c r="G28" s="11">
        <f t="shared" si="3"/>
        <v>4994</v>
      </c>
      <c r="H28" s="56">
        <f t="shared" si="5"/>
        <v>94.573488185822981</v>
      </c>
    </row>
    <row r="29" spans="2:11" ht="20.100000000000001" customHeight="1" x14ac:dyDescent="0.15">
      <c r="B29" s="6" t="s">
        <v>13</v>
      </c>
      <c r="C29" s="8">
        <v>3169</v>
      </c>
      <c r="D29" s="16"/>
      <c r="E29" s="16"/>
      <c r="F29" s="14">
        <f t="shared" si="4"/>
        <v>3169</v>
      </c>
      <c r="G29" s="7">
        <f t="shared" si="3"/>
        <v>3169</v>
      </c>
      <c r="H29" s="55">
        <f t="shared" si="5"/>
        <v>100</v>
      </c>
    </row>
    <row r="30" spans="2:11" ht="20.100000000000001" customHeight="1" x14ac:dyDescent="0.15">
      <c r="B30" s="4" t="s">
        <v>2</v>
      </c>
      <c r="C30" s="3">
        <f>SUM(C21:C29)</f>
        <v>47481</v>
      </c>
      <c r="D30" s="22">
        <f t="shared" ref="D30:G30" si="6">SUM(D21:D29)</f>
        <v>2051</v>
      </c>
      <c r="E30" s="22">
        <f t="shared" si="6"/>
        <v>3534</v>
      </c>
      <c r="F30" s="21">
        <f t="shared" si="6"/>
        <v>53066</v>
      </c>
      <c r="G30" s="2">
        <f t="shared" si="6"/>
        <v>66561</v>
      </c>
      <c r="H30" s="57">
        <f>F30/G30*100</f>
        <v>79.725364703054353</v>
      </c>
    </row>
    <row r="31" spans="2:11" x14ac:dyDescent="0.15">
      <c r="G31" s="26" t="s">
        <v>38</v>
      </c>
      <c r="H31" s="42">
        <v>0.83399999999999996</v>
      </c>
    </row>
    <row r="32" spans="2:11" x14ac:dyDescent="0.15">
      <c r="G32" s="26"/>
      <c r="H32" s="27"/>
    </row>
  </sheetData>
  <mergeCells count="8">
    <mergeCell ref="B3:B4"/>
    <mergeCell ref="C3:F3"/>
    <mergeCell ref="G3:G4"/>
    <mergeCell ref="H3:H4"/>
    <mergeCell ref="B19:B20"/>
    <mergeCell ref="C19:F19"/>
    <mergeCell ref="G19:G20"/>
    <mergeCell ref="H19:H20"/>
  </mergeCells>
  <phoneticPr fontId="2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K32"/>
  <sheetViews>
    <sheetView tabSelected="1" workbookViewId="0">
      <selection activeCell="H6" sqref="H6"/>
    </sheetView>
  </sheetViews>
  <sheetFormatPr defaultRowHeight="13.5" x14ac:dyDescent="0.15"/>
  <cols>
    <col min="1" max="1" width="1.5" customWidth="1"/>
    <col min="2" max="2" width="12.625" customWidth="1"/>
    <col min="3" max="8" width="11.625" customWidth="1"/>
  </cols>
  <sheetData>
    <row r="1" spans="2:8" ht="24.95" customHeight="1" x14ac:dyDescent="0.15">
      <c r="B1" s="40" t="s">
        <v>51</v>
      </c>
    </row>
    <row r="2" spans="2:8" ht="24.95" customHeight="1" x14ac:dyDescent="0.15">
      <c r="B2" s="41" t="s">
        <v>21</v>
      </c>
      <c r="H2" s="26" t="s">
        <v>42</v>
      </c>
    </row>
    <row r="3" spans="2:8" ht="21" customHeight="1" x14ac:dyDescent="0.15">
      <c r="B3" s="65"/>
      <c r="C3" s="66" t="s">
        <v>17</v>
      </c>
      <c r="D3" s="67"/>
      <c r="E3" s="67"/>
      <c r="F3" s="72"/>
      <c r="G3" s="68" t="s">
        <v>4</v>
      </c>
      <c r="H3" s="68" t="s">
        <v>3</v>
      </c>
    </row>
    <row r="4" spans="2:8" ht="45.95" customHeight="1" x14ac:dyDescent="0.15">
      <c r="B4" s="65"/>
      <c r="C4" s="18" t="s">
        <v>14</v>
      </c>
      <c r="D4" s="19" t="s">
        <v>15</v>
      </c>
      <c r="E4" s="19" t="s">
        <v>6</v>
      </c>
      <c r="F4" s="20" t="s">
        <v>16</v>
      </c>
      <c r="G4" s="69"/>
      <c r="H4" s="70"/>
    </row>
    <row r="5" spans="2:8" ht="20.100000000000001" customHeight="1" x14ac:dyDescent="0.15">
      <c r="B5" s="6" t="s">
        <v>7</v>
      </c>
      <c r="C5" s="8"/>
      <c r="D5" s="16">
        <v>234</v>
      </c>
      <c r="E5" s="16">
        <v>425</v>
      </c>
      <c r="F5" s="14">
        <f>SUM(C5:E5)</f>
        <v>659</v>
      </c>
      <c r="G5" s="7">
        <v>1406</v>
      </c>
      <c r="H5" s="9">
        <f>F5/G5*100</f>
        <v>46.870554765291608</v>
      </c>
    </row>
    <row r="6" spans="2:8" ht="20.100000000000001" customHeight="1" x14ac:dyDescent="0.15">
      <c r="B6" s="10" t="s">
        <v>8</v>
      </c>
      <c r="C6" s="12">
        <v>12054</v>
      </c>
      <c r="D6" s="17">
        <v>2026</v>
      </c>
      <c r="E6" s="17">
        <v>1500</v>
      </c>
      <c r="F6" s="15">
        <f t="shared" ref="F6:F13" si="0">SUM(C6:E6)</f>
        <v>15580</v>
      </c>
      <c r="G6" s="11">
        <v>16772</v>
      </c>
      <c r="H6" s="13">
        <f t="shared" ref="H6:H14" si="1">F6/G6*100</f>
        <v>92.892916766038638</v>
      </c>
    </row>
    <row r="7" spans="2:8" ht="20.100000000000001" customHeight="1" x14ac:dyDescent="0.15">
      <c r="B7" s="10" t="s">
        <v>9</v>
      </c>
      <c r="C7" s="12">
        <v>1896</v>
      </c>
      <c r="D7" s="17"/>
      <c r="E7" s="17"/>
      <c r="F7" s="15">
        <f t="shared" si="0"/>
        <v>1896</v>
      </c>
      <c r="G7" s="11">
        <v>2051</v>
      </c>
      <c r="H7" s="13">
        <f t="shared" si="1"/>
        <v>92.44271087274501</v>
      </c>
    </row>
    <row r="8" spans="2:8" ht="20.100000000000001" customHeight="1" x14ac:dyDescent="0.15">
      <c r="B8" s="10" t="s">
        <v>10</v>
      </c>
      <c r="C8" s="12">
        <v>8162</v>
      </c>
      <c r="D8" s="17"/>
      <c r="E8" s="17">
        <v>292</v>
      </c>
      <c r="F8" s="15">
        <f t="shared" si="0"/>
        <v>8454</v>
      </c>
      <c r="G8" s="11">
        <v>9523</v>
      </c>
      <c r="H8" s="13">
        <f t="shared" si="1"/>
        <v>88.774545836396086</v>
      </c>
    </row>
    <row r="9" spans="2:8" ht="19.5" customHeight="1" x14ac:dyDescent="0.15">
      <c r="B9" s="10" t="s">
        <v>11</v>
      </c>
      <c r="C9" s="12">
        <v>15532</v>
      </c>
      <c r="D9" s="17">
        <v>943</v>
      </c>
      <c r="E9" s="17">
        <v>276</v>
      </c>
      <c r="F9" s="15">
        <f t="shared" si="0"/>
        <v>16751</v>
      </c>
      <c r="G9" s="11">
        <v>17331</v>
      </c>
      <c r="H9" s="13">
        <f t="shared" si="1"/>
        <v>96.653395649414335</v>
      </c>
    </row>
    <row r="10" spans="2:8" ht="19.5" customHeight="1" x14ac:dyDescent="0.15">
      <c r="B10" s="10" t="s">
        <v>0</v>
      </c>
      <c r="C10" s="12">
        <v>7387</v>
      </c>
      <c r="D10" s="17"/>
      <c r="E10" s="17">
        <v>820</v>
      </c>
      <c r="F10" s="15">
        <f t="shared" si="0"/>
        <v>8207</v>
      </c>
      <c r="G10" s="11">
        <v>9719</v>
      </c>
      <c r="H10" s="13">
        <f t="shared" si="1"/>
        <v>84.442843913982927</v>
      </c>
    </row>
    <row r="11" spans="2:8" ht="19.5" customHeight="1" x14ac:dyDescent="0.15">
      <c r="B11" s="43" t="s">
        <v>1</v>
      </c>
      <c r="C11" s="44">
        <v>5990</v>
      </c>
      <c r="D11" s="45"/>
      <c r="E11" s="45">
        <v>19</v>
      </c>
      <c r="F11" s="46">
        <f t="shared" si="0"/>
        <v>6009</v>
      </c>
      <c r="G11" s="47">
        <v>6073</v>
      </c>
      <c r="H11" s="48">
        <f t="shared" si="1"/>
        <v>98.94615511279433</v>
      </c>
    </row>
    <row r="12" spans="2:8" ht="19.5" customHeight="1" x14ac:dyDescent="0.15">
      <c r="B12" s="10" t="s">
        <v>12</v>
      </c>
      <c r="C12" s="12">
        <v>4752</v>
      </c>
      <c r="D12" s="17"/>
      <c r="E12" s="17">
        <v>155</v>
      </c>
      <c r="F12" s="15">
        <f t="shared" si="0"/>
        <v>4907</v>
      </c>
      <c r="G12" s="11">
        <v>4920</v>
      </c>
      <c r="H12" s="13">
        <f t="shared" si="1"/>
        <v>99.735772357723576</v>
      </c>
    </row>
    <row r="13" spans="2:8" ht="19.5" customHeight="1" x14ac:dyDescent="0.15">
      <c r="B13" s="29" t="s">
        <v>13</v>
      </c>
      <c r="C13" s="30">
        <v>3144</v>
      </c>
      <c r="D13" s="31"/>
      <c r="E13" s="31"/>
      <c r="F13" s="32">
        <f t="shared" si="0"/>
        <v>3144</v>
      </c>
      <c r="G13" s="33">
        <v>3144</v>
      </c>
      <c r="H13" s="34">
        <f t="shared" si="1"/>
        <v>100</v>
      </c>
    </row>
    <row r="14" spans="2:8" ht="20.100000000000001" customHeight="1" x14ac:dyDescent="0.15">
      <c r="B14" s="4" t="s">
        <v>2</v>
      </c>
      <c r="C14" s="3">
        <f>SUM(C5:C13)</f>
        <v>58917</v>
      </c>
      <c r="D14" s="22">
        <f t="shared" ref="D14:G14" si="2">SUM(D5:D13)</f>
        <v>3203</v>
      </c>
      <c r="E14" s="22">
        <f t="shared" si="2"/>
        <v>3487</v>
      </c>
      <c r="F14" s="21">
        <f t="shared" si="2"/>
        <v>65607</v>
      </c>
      <c r="G14" s="2">
        <f t="shared" si="2"/>
        <v>70939</v>
      </c>
      <c r="H14" s="5">
        <f t="shared" si="1"/>
        <v>92.483683164408859</v>
      </c>
    </row>
    <row r="15" spans="2:8" x14ac:dyDescent="0.15">
      <c r="G15" s="26" t="s">
        <v>40</v>
      </c>
      <c r="H15" s="42">
        <v>0.86099999999999999</v>
      </c>
    </row>
    <row r="18" spans="2:11" s="1" customFormat="1" ht="24.95" customHeight="1" x14ac:dyDescent="0.15">
      <c r="B18" s="41" t="s">
        <v>23</v>
      </c>
      <c r="H18" s="26" t="s">
        <v>42</v>
      </c>
    </row>
    <row r="19" spans="2:11" ht="21" customHeight="1" x14ac:dyDescent="0.15">
      <c r="B19" s="65"/>
      <c r="C19" s="66" t="s">
        <v>19</v>
      </c>
      <c r="D19" s="67"/>
      <c r="E19" s="67"/>
      <c r="F19" s="67"/>
      <c r="G19" s="68" t="s">
        <v>5</v>
      </c>
      <c r="H19" s="68" t="s">
        <v>18</v>
      </c>
    </row>
    <row r="20" spans="2:11" ht="45.95" customHeight="1" x14ac:dyDescent="0.15">
      <c r="B20" s="65"/>
      <c r="C20" s="18" t="s">
        <v>14</v>
      </c>
      <c r="D20" s="23" t="s">
        <v>15</v>
      </c>
      <c r="E20" s="23" t="s">
        <v>6</v>
      </c>
      <c r="F20" s="20" t="s">
        <v>16</v>
      </c>
      <c r="G20" s="69"/>
      <c r="H20" s="70"/>
    </row>
    <row r="21" spans="2:11" ht="20.100000000000001" customHeight="1" x14ac:dyDescent="0.15">
      <c r="B21" s="6" t="s">
        <v>7</v>
      </c>
      <c r="C21" s="8"/>
      <c r="D21" s="16">
        <v>234</v>
      </c>
      <c r="E21" s="16">
        <v>425</v>
      </c>
      <c r="F21" s="14">
        <f>SUM(C21:E21)</f>
        <v>659</v>
      </c>
      <c r="G21" s="7">
        <f>F5</f>
        <v>659</v>
      </c>
      <c r="H21" s="55">
        <f>F21/G21*100</f>
        <v>100</v>
      </c>
    </row>
    <row r="22" spans="2:11" ht="19.5" customHeight="1" x14ac:dyDescent="0.15">
      <c r="B22" s="10" t="s">
        <v>8</v>
      </c>
      <c r="C22" s="12">
        <v>8353</v>
      </c>
      <c r="D22" s="17">
        <v>1104</v>
      </c>
      <c r="E22" s="17">
        <v>1500</v>
      </c>
      <c r="F22" s="15">
        <f t="shared" ref="F22:F29" si="3">SUM(C22:E22)</f>
        <v>10957</v>
      </c>
      <c r="G22" s="11">
        <f t="shared" ref="G22:G29" si="4">F6</f>
        <v>15580</v>
      </c>
      <c r="H22" s="56">
        <f t="shared" ref="H22:H29" si="5">F22/G22*100</f>
        <v>70.327342747111672</v>
      </c>
    </row>
    <row r="23" spans="2:11" ht="19.5" customHeight="1" x14ac:dyDescent="0.15">
      <c r="B23" s="10" t="s">
        <v>9</v>
      </c>
      <c r="C23" s="12">
        <v>1479</v>
      </c>
      <c r="D23" s="17"/>
      <c r="E23" s="17"/>
      <c r="F23" s="15">
        <f t="shared" si="3"/>
        <v>1479</v>
      </c>
      <c r="G23" s="11">
        <f t="shared" si="4"/>
        <v>1896</v>
      </c>
      <c r="H23" s="56">
        <f t="shared" si="5"/>
        <v>78.006329113924053</v>
      </c>
    </row>
    <row r="24" spans="2:11" ht="19.5" customHeight="1" x14ac:dyDescent="0.15">
      <c r="B24" s="43" t="s">
        <v>10</v>
      </c>
      <c r="C24" s="44">
        <v>5408</v>
      </c>
      <c r="D24" s="45"/>
      <c r="E24" s="45">
        <v>292</v>
      </c>
      <c r="F24" s="46">
        <f t="shared" si="3"/>
        <v>5700</v>
      </c>
      <c r="G24" s="47">
        <f t="shared" si="4"/>
        <v>8454</v>
      </c>
      <c r="H24" s="58">
        <f t="shared" si="5"/>
        <v>67.423704755145494</v>
      </c>
    </row>
    <row r="25" spans="2:11" ht="19.5" customHeight="1" x14ac:dyDescent="0.15">
      <c r="B25" s="10" t="s">
        <v>11</v>
      </c>
      <c r="C25" s="12">
        <v>13481</v>
      </c>
      <c r="D25" s="17">
        <v>720</v>
      </c>
      <c r="E25" s="17">
        <v>276</v>
      </c>
      <c r="F25" s="15">
        <f t="shared" si="3"/>
        <v>14477</v>
      </c>
      <c r="G25" s="11">
        <f t="shared" si="4"/>
        <v>16751</v>
      </c>
      <c r="H25" s="56">
        <f t="shared" si="5"/>
        <v>86.424691063220109</v>
      </c>
      <c r="K25" s="59"/>
    </row>
    <row r="26" spans="2:11" ht="20.100000000000001" customHeight="1" x14ac:dyDescent="0.15">
      <c r="B26" s="10" t="s">
        <v>0</v>
      </c>
      <c r="C26" s="12">
        <v>5728</v>
      </c>
      <c r="D26" s="17"/>
      <c r="E26" s="17">
        <v>820</v>
      </c>
      <c r="F26" s="15">
        <f t="shared" si="3"/>
        <v>6548</v>
      </c>
      <c r="G26" s="11">
        <f t="shared" si="4"/>
        <v>8207</v>
      </c>
      <c r="H26" s="56">
        <f t="shared" si="5"/>
        <v>79.78554892165225</v>
      </c>
    </row>
    <row r="27" spans="2:11" ht="20.100000000000001" customHeight="1" x14ac:dyDescent="0.15">
      <c r="B27" s="10" t="s">
        <v>1</v>
      </c>
      <c r="C27" s="12">
        <v>5417</v>
      </c>
      <c r="D27" s="17"/>
      <c r="E27" s="17">
        <v>19</v>
      </c>
      <c r="F27" s="15">
        <f t="shared" si="3"/>
        <v>5436</v>
      </c>
      <c r="G27" s="11">
        <f t="shared" si="4"/>
        <v>6009</v>
      </c>
      <c r="H27" s="56">
        <f t="shared" si="5"/>
        <v>90.464303544682977</v>
      </c>
    </row>
    <row r="28" spans="2:11" ht="20.100000000000001" customHeight="1" x14ac:dyDescent="0.15">
      <c r="B28" s="10" t="s">
        <v>12</v>
      </c>
      <c r="C28" s="12">
        <v>4488</v>
      </c>
      <c r="D28" s="17"/>
      <c r="E28" s="17">
        <v>155</v>
      </c>
      <c r="F28" s="15">
        <f t="shared" si="3"/>
        <v>4643</v>
      </c>
      <c r="G28" s="11">
        <f t="shared" si="4"/>
        <v>4907</v>
      </c>
      <c r="H28" s="56">
        <f t="shared" si="5"/>
        <v>94.619930711228861</v>
      </c>
    </row>
    <row r="29" spans="2:11" ht="20.100000000000001" customHeight="1" x14ac:dyDescent="0.15">
      <c r="B29" s="6" t="s">
        <v>13</v>
      </c>
      <c r="C29" s="8">
        <v>3144</v>
      </c>
      <c r="D29" s="16"/>
      <c r="E29" s="16"/>
      <c r="F29" s="14">
        <f t="shared" si="3"/>
        <v>3144</v>
      </c>
      <c r="G29" s="7">
        <f t="shared" si="4"/>
        <v>3144</v>
      </c>
      <c r="H29" s="55">
        <f t="shared" si="5"/>
        <v>100</v>
      </c>
    </row>
    <row r="30" spans="2:11" ht="20.100000000000001" customHeight="1" x14ac:dyDescent="0.15">
      <c r="B30" s="4" t="s">
        <v>2</v>
      </c>
      <c r="C30" s="3">
        <f>SUM(C21:C29)</f>
        <v>47498</v>
      </c>
      <c r="D30" s="22">
        <f t="shared" ref="D30:G30" si="6">SUM(D21:D29)</f>
        <v>2058</v>
      </c>
      <c r="E30" s="22">
        <f t="shared" si="6"/>
        <v>3487</v>
      </c>
      <c r="F30" s="21">
        <f t="shared" si="6"/>
        <v>53043</v>
      </c>
      <c r="G30" s="2">
        <f t="shared" si="6"/>
        <v>65607</v>
      </c>
      <c r="H30" s="57">
        <f>F30/G30*100</f>
        <v>80.849604462938402</v>
      </c>
    </row>
    <row r="31" spans="2:11" x14ac:dyDescent="0.15">
      <c r="G31" s="26" t="s">
        <v>41</v>
      </c>
      <c r="H31" s="42">
        <v>0.84199999999999997</v>
      </c>
    </row>
    <row r="32" spans="2:11" x14ac:dyDescent="0.15">
      <c r="G32" s="26"/>
      <c r="H32" s="27"/>
    </row>
  </sheetData>
  <mergeCells count="8">
    <mergeCell ref="B3:B4"/>
    <mergeCell ref="C3:F3"/>
    <mergeCell ref="G3:G4"/>
    <mergeCell ref="H3:H4"/>
    <mergeCell ref="B19:B20"/>
    <mergeCell ref="C19:F19"/>
    <mergeCell ref="G19:G20"/>
    <mergeCell ref="H19:H20"/>
  </mergeCells>
  <phoneticPr fontId="2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K32"/>
  <sheetViews>
    <sheetView tabSelected="1" workbookViewId="0">
      <selection activeCell="H6" sqref="H6"/>
    </sheetView>
  </sheetViews>
  <sheetFormatPr defaultRowHeight="13.5" x14ac:dyDescent="0.15"/>
  <cols>
    <col min="1" max="1" width="1.5" customWidth="1"/>
    <col min="2" max="2" width="12.625" customWidth="1"/>
    <col min="3" max="8" width="11.625" customWidth="1"/>
  </cols>
  <sheetData>
    <row r="1" spans="2:8" ht="24.95" customHeight="1" x14ac:dyDescent="0.15">
      <c r="B1" s="40" t="s">
        <v>52</v>
      </c>
    </row>
    <row r="2" spans="2:8" ht="24.95" customHeight="1" x14ac:dyDescent="0.15">
      <c r="B2" s="41" t="s">
        <v>21</v>
      </c>
      <c r="H2" s="26" t="s">
        <v>45</v>
      </c>
    </row>
    <row r="3" spans="2:8" ht="21" customHeight="1" x14ac:dyDescent="0.15">
      <c r="B3" s="65"/>
      <c r="C3" s="66" t="s">
        <v>17</v>
      </c>
      <c r="D3" s="67"/>
      <c r="E3" s="67"/>
      <c r="F3" s="72"/>
      <c r="G3" s="68" t="s">
        <v>4</v>
      </c>
      <c r="H3" s="68" t="s">
        <v>3</v>
      </c>
    </row>
    <row r="4" spans="2:8" ht="45.95" customHeight="1" x14ac:dyDescent="0.15">
      <c r="B4" s="65"/>
      <c r="C4" s="18" t="s">
        <v>14</v>
      </c>
      <c r="D4" s="19" t="s">
        <v>15</v>
      </c>
      <c r="E4" s="19" t="s">
        <v>6</v>
      </c>
      <c r="F4" s="20" t="s">
        <v>16</v>
      </c>
      <c r="G4" s="69"/>
      <c r="H4" s="70"/>
    </row>
    <row r="5" spans="2:8" ht="20.100000000000001" customHeight="1" x14ac:dyDescent="0.15">
      <c r="B5" s="6" t="s">
        <v>7</v>
      </c>
      <c r="C5" s="8"/>
      <c r="D5" s="16">
        <v>224</v>
      </c>
      <c r="E5" s="16">
        <v>435</v>
      </c>
      <c r="F5" s="14">
        <f>SUM(C5:E5)</f>
        <v>659</v>
      </c>
      <c r="G5" s="7">
        <v>1362</v>
      </c>
      <c r="H5" s="9">
        <f>F5/G5*100</f>
        <v>48.384728340675473</v>
      </c>
    </row>
    <row r="6" spans="2:8" ht="20.100000000000001" customHeight="1" x14ac:dyDescent="0.15">
      <c r="B6" s="10" t="s">
        <v>8</v>
      </c>
      <c r="C6" s="12">
        <v>11886</v>
      </c>
      <c r="D6" s="17">
        <v>1974</v>
      </c>
      <c r="E6" s="17">
        <v>1485</v>
      </c>
      <c r="F6" s="15">
        <f t="shared" ref="F6:F13" si="0">SUM(C6:E6)</f>
        <v>15345</v>
      </c>
      <c r="G6" s="11">
        <v>16516</v>
      </c>
      <c r="H6" s="13">
        <f t="shared" ref="H6:H14" si="1">F6/G6*100</f>
        <v>92.909905546137082</v>
      </c>
    </row>
    <row r="7" spans="2:8" ht="20.100000000000001" customHeight="1" x14ac:dyDescent="0.15">
      <c r="B7" s="10" t="s">
        <v>9</v>
      </c>
      <c r="C7" s="12">
        <v>1857</v>
      </c>
      <c r="D7" s="17"/>
      <c r="E7" s="17"/>
      <c r="F7" s="15">
        <f t="shared" si="0"/>
        <v>1857</v>
      </c>
      <c r="G7" s="11">
        <v>2015</v>
      </c>
      <c r="H7" s="13">
        <f t="shared" si="1"/>
        <v>92.158808933002476</v>
      </c>
    </row>
    <row r="8" spans="2:8" ht="20.100000000000001" customHeight="1" x14ac:dyDescent="0.15">
      <c r="B8" s="10" t="s">
        <v>10</v>
      </c>
      <c r="C8" s="12">
        <v>8046</v>
      </c>
      <c r="D8" s="17"/>
      <c r="E8" s="17">
        <v>281</v>
      </c>
      <c r="F8" s="15">
        <f t="shared" si="0"/>
        <v>8327</v>
      </c>
      <c r="G8" s="11">
        <v>9295</v>
      </c>
      <c r="H8" s="13">
        <f t="shared" si="1"/>
        <v>89.585798816568058</v>
      </c>
    </row>
    <row r="9" spans="2:8" ht="19.5" customHeight="1" x14ac:dyDescent="0.15">
      <c r="B9" s="10" t="s">
        <v>11</v>
      </c>
      <c r="C9" s="12">
        <v>15429</v>
      </c>
      <c r="D9" s="17">
        <v>921</v>
      </c>
      <c r="E9" s="17">
        <v>273</v>
      </c>
      <c r="F9" s="15">
        <f t="shared" si="0"/>
        <v>16623</v>
      </c>
      <c r="G9" s="11">
        <v>17086</v>
      </c>
      <c r="H9" s="13">
        <f t="shared" si="1"/>
        <v>97.290179093995093</v>
      </c>
    </row>
    <row r="10" spans="2:8" ht="19.5" customHeight="1" x14ac:dyDescent="0.15">
      <c r="B10" s="10" t="s">
        <v>0</v>
      </c>
      <c r="C10" s="12">
        <v>7217</v>
      </c>
      <c r="D10" s="17"/>
      <c r="E10" s="17">
        <v>799</v>
      </c>
      <c r="F10" s="15">
        <f t="shared" si="0"/>
        <v>8016</v>
      </c>
      <c r="G10" s="11">
        <v>9445</v>
      </c>
      <c r="H10" s="13">
        <f t="shared" si="1"/>
        <v>84.870301746956059</v>
      </c>
    </row>
    <row r="11" spans="2:8" ht="19.5" customHeight="1" x14ac:dyDescent="0.15">
      <c r="B11" s="43" t="s">
        <v>1</v>
      </c>
      <c r="C11" s="44">
        <v>5878</v>
      </c>
      <c r="D11" s="45"/>
      <c r="E11" s="45">
        <v>21</v>
      </c>
      <c r="F11" s="46">
        <f t="shared" si="0"/>
        <v>5899</v>
      </c>
      <c r="G11" s="47">
        <v>5963</v>
      </c>
      <c r="H11" s="48">
        <f t="shared" si="1"/>
        <v>98.926714740902227</v>
      </c>
    </row>
    <row r="12" spans="2:8" ht="19.5" customHeight="1" x14ac:dyDescent="0.15">
      <c r="B12" s="10" t="s">
        <v>12</v>
      </c>
      <c r="C12" s="12">
        <v>4684</v>
      </c>
      <c r="D12" s="17"/>
      <c r="E12" s="17">
        <v>146</v>
      </c>
      <c r="F12" s="15">
        <f t="shared" si="0"/>
        <v>4830</v>
      </c>
      <c r="G12" s="11">
        <v>4844</v>
      </c>
      <c r="H12" s="13">
        <f t="shared" si="1"/>
        <v>99.710982658959537</v>
      </c>
    </row>
    <row r="13" spans="2:8" ht="19.5" customHeight="1" x14ac:dyDescent="0.15">
      <c r="B13" s="29" t="s">
        <v>13</v>
      </c>
      <c r="C13" s="30">
        <v>3129</v>
      </c>
      <c r="D13" s="31"/>
      <c r="E13" s="31"/>
      <c r="F13" s="32">
        <f t="shared" si="0"/>
        <v>3129</v>
      </c>
      <c r="G13" s="33">
        <v>3129</v>
      </c>
      <c r="H13" s="34">
        <f t="shared" si="1"/>
        <v>100</v>
      </c>
    </row>
    <row r="14" spans="2:8" ht="20.100000000000001" customHeight="1" x14ac:dyDescent="0.15">
      <c r="B14" s="4" t="s">
        <v>2</v>
      </c>
      <c r="C14" s="3">
        <f>SUM(C5:C13)</f>
        <v>58126</v>
      </c>
      <c r="D14" s="22">
        <f t="shared" ref="D14:G14" si="2">SUM(D5:D13)</f>
        <v>3119</v>
      </c>
      <c r="E14" s="22">
        <f t="shared" si="2"/>
        <v>3440</v>
      </c>
      <c r="F14" s="21">
        <f t="shared" si="2"/>
        <v>64685</v>
      </c>
      <c r="G14" s="2">
        <f t="shared" si="2"/>
        <v>69655</v>
      </c>
      <c r="H14" s="5">
        <f t="shared" si="1"/>
        <v>92.864833823846098</v>
      </c>
    </row>
    <row r="15" spans="2:8" x14ac:dyDescent="0.15">
      <c r="G15" s="26" t="s">
        <v>43</v>
      </c>
      <c r="H15" s="42">
        <v>0.86699999999999999</v>
      </c>
    </row>
    <row r="18" spans="2:11" s="1" customFormat="1" ht="24.95" customHeight="1" x14ac:dyDescent="0.15">
      <c r="B18" s="41" t="s">
        <v>23</v>
      </c>
      <c r="H18" s="26" t="s">
        <v>45</v>
      </c>
    </row>
    <row r="19" spans="2:11" ht="21" customHeight="1" x14ac:dyDescent="0.15">
      <c r="B19" s="65"/>
      <c r="C19" s="66" t="s">
        <v>19</v>
      </c>
      <c r="D19" s="67"/>
      <c r="E19" s="67"/>
      <c r="F19" s="67"/>
      <c r="G19" s="68" t="s">
        <v>5</v>
      </c>
      <c r="H19" s="68" t="s">
        <v>18</v>
      </c>
    </row>
    <row r="20" spans="2:11" ht="45.95" customHeight="1" x14ac:dyDescent="0.15">
      <c r="B20" s="65"/>
      <c r="C20" s="18" t="s">
        <v>14</v>
      </c>
      <c r="D20" s="23" t="s">
        <v>15</v>
      </c>
      <c r="E20" s="23" t="s">
        <v>6</v>
      </c>
      <c r="F20" s="20" t="s">
        <v>16</v>
      </c>
      <c r="G20" s="69"/>
      <c r="H20" s="70"/>
    </row>
    <row r="21" spans="2:11" ht="20.100000000000001" customHeight="1" x14ac:dyDescent="0.15">
      <c r="B21" s="6" t="s">
        <v>7</v>
      </c>
      <c r="C21" s="8"/>
      <c r="D21" s="16">
        <v>224</v>
      </c>
      <c r="E21" s="16">
        <v>435</v>
      </c>
      <c r="F21" s="14">
        <f>SUM(C21:E21)</f>
        <v>659</v>
      </c>
      <c r="G21" s="7">
        <f>F5</f>
        <v>659</v>
      </c>
      <c r="H21" s="55">
        <f>F21/G21*100</f>
        <v>100</v>
      </c>
    </row>
    <row r="22" spans="2:11" ht="19.5" customHeight="1" x14ac:dyDescent="0.15">
      <c r="B22" s="10" t="s">
        <v>8</v>
      </c>
      <c r="C22" s="12">
        <v>8346</v>
      </c>
      <c r="D22" s="17">
        <v>1106</v>
      </c>
      <c r="E22" s="17">
        <v>1485</v>
      </c>
      <c r="F22" s="15">
        <f t="shared" ref="F22:F29" si="3">SUM(C22:E22)</f>
        <v>10937</v>
      </c>
      <c r="G22" s="11">
        <f t="shared" ref="G22:G29" si="4">F6</f>
        <v>15345</v>
      </c>
      <c r="H22" s="56">
        <f t="shared" ref="H22:H29" si="5">F22/G22*100</f>
        <v>71.27403062886934</v>
      </c>
    </row>
    <row r="23" spans="2:11" ht="19.5" customHeight="1" x14ac:dyDescent="0.15">
      <c r="B23" s="10" t="s">
        <v>9</v>
      </c>
      <c r="C23" s="12">
        <v>1487</v>
      </c>
      <c r="D23" s="17"/>
      <c r="E23" s="17"/>
      <c r="F23" s="15">
        <f t="shared" si="3"/>
        <v>1487</v>
      </c>
      <c r="G23" s="11">
        <f t="shared" si="4"/>
        <v>1857</v>
      </c>
      <c r="H23" s="56">
        <f t="shared" si="5"/>
        <v>80.075390414647288</v>
      </c>
    </row>
    <row r="24" spans="2:11" ht="19.5" customHeight="1" x14ac:dyDescent="0.15">
      <c r="B24" s="43" t="s">
        <v>10</v>
      </c>
      <c r="C24" s="44">
        <v>5309</v>
      </c>
      <c r="D24" s="45"/>
      <c r="E24" s="45">
        <v>281</v>
      </c>
      <c r="F24" s="46">
        <f t="shared" si="3"/>
        <v>5590</v>
      </c>
      <c r="G24" s="47">
        <f t="shared" si="4"/>
        <v>8327</v>
      </c>
      <c r="H24" s="58">
        <f t="shared" si="5"/>
        <v>67.131019574876902</v>
      </c>
    </row>
    <row r="25" spans="2:11" ht="19.5" customHeight="1" x14ac:dyDescent="0.15">
      <c r="B25" s="10" t="s">
        <v>11</v>
      </c>
      <c r="C25" s="12">
        <v>13529</v>
      </c>
      <c r="D25" s="17">
        <v>700</v>
      </c>
      <c r="E25" s="17">
        <v>273</v>
      </c>
      <c r="F25" s="15">
        <f t="shared" si="3"/>
        <v>14502</v>
      </c>
      <c r="G25" s="11">
        <f t="shared" si="4"/>
        <v>16623</v>
      </c>
      <c r="H25" s="56">
        <f t="shared" si="5"/>
        <v>87.240570294170723</v>
      </c>
      <c r="K25" s="59"/>
    </row>
    <row r="26" spans="2:11" ht="20.100000000000001" customHeight="1" x14ac:dyDescent="0.15">
      <c r="B26" s="10" t="s">
        <v>0</v>
      </c>
      <c r="C26" s="12">
        <v>5676</v>
      </c>
      <c r="D26" s="17"/>
      <c r="E26" s="17">
        <v>799</v>
      </c>
      <c r="F26" s="15">
        <f t="shared" si="3"/>
        <v>6475</v>
      </c>
      <c r="G26" s="11">
        <f t="shared" si="4"/>
        <v>8016</v>
      </c>
      <c r="H26" s="56">
        <f t="shared" si="5"/>
        <v>80.775948103792416</v>
      </c>
    </row>
    <row r="27" spans="2:11" ht="20.100000000000001" customHeight="1" x14ac:dyDescent="0.15">
      <c r="B27" s="10" t="s">
        <v>1</v>
      </c>
      <c r="C27" s="12">
        <v>5415</v>
      </c>
      <c r="D27" s="17"/>
      <c r="E27" s="17">
        <v>21</v>
      </c>
      <c r="F27" s="15">
        <f t="shared" si="3"/>
        <v>5436</v>
      </c>
      <c r="G27" s="11">
        <f t="shared" si="4"/>
        <v>5899</v>
      </c>
      <c r="H27" s="56">
        <f t="shared" si="5"/>
        <v>92.151212069842344</v>
      </c>
    </row>
    <row r="28" spans="2:11" ht="20.100000000000001" customHeight="1" x14ac:dyDescent="0.15">
      <c r="B28" s="10" t="s">
        <v>12</v>
      </c>
      <c r="C28" s="12">
        <v>4403</v>
      </c>
      <c r="D28" s="17"/>
      <c r="E28" s="17">
        <v>146</v>
      </c>
      <c r="F28" s="15">
        <f t="shared" si="3"/>
        <v>4549</v>
      </c>
      <c r="G28" s="11">
        <f t="shared" si="4"/>
        <v>4830</v>
      </c>
      <c r="H28" s="56">
        <f t="shared" si="5"/>
        <v>94.182194616977227</v>
      </c>
    </row>
    <row r="29" spans="2:11" ht="20.100000000000001" customHeight="1" x14ac:dyDescent="0.15">
      <c r="B29" s="6" t="s">
        <v>13</v>
      </c>
      <c r="C29" s="8">
        <v>3129</v>
      </c>
      <c r="D29" s="16"/>
      <c r="E29" s="16"/>
      <c r="F29" s="14">
        <f t="shared" si="3"/>
        <v>3129</v>
      </c>
      <c r="G29" s="7">
        <f t="shared" si="4"/>
        <v>3129</v>
      </c>
      <c r="H29" s="55">
        <f t="shared" si="5"/>
        <v>100</v>
      </c>
    </row>
    <row r="30" spans="2:11" ht="20.100000000000001" customHeight="1" x14ac:dyDescent="0.15">
      <c r="B30" s="4" t="s">
        <v>2</v>
      </c>
      <c r="C30" s="3">
        <f>SUM(C21:C29)</f>
        <v>47294</v>
      </c>
      <c r="D30" s="22">
        <f t="shared" ref="D30:G30" si="6">SUM(D21:D29)</f>
        <v>2030</v>
      </c>
      <c r="E30" s="22">
        <f t="shared" si="6"/>
        <v>3440</v>
      </c>
      <c r="F30" s="21">
        <f t="shared" si="6"/>
        <v>52764</v>
      </c>
      <c r="G30" s="2">
        <f t="shared" si="6"/>
        <v>64685</v>
      </c>
      <c r="H30" s="57">
        <f>F30/G30*100</f>
        <v>81.570688722269452</v>
      </c>
    </row>
    <row r="31" spans="2:11" x14ac:dyDescent="0.15">
      <c r="G31" s="26" t="s">
        <v>44</v>
      </c>
      <c r="H31" s="42">
        <v>0.84799999999999998</v>
      </c>
    </row>
    <row r="32" spans="2:11" x14ac:dyDescent="0.15">
      <c r="G32" s="26"/>
      <c r="H32" s="27"/>
    </row>
  </sheetData>
  <mergeCells count="8">
    <mergeCell ref="B3:B4"/>
    <mergeCell ref="C3:F3"/>
    <mergeCell ref="G3:G4"/>
    <mergeCell ref="H3:H4"/>
    <mergeCell ref="B19:B20"/>
    <mergeCell ref="C19:F19"/>
    <mergeCell ref="G19:G20"/>
    <mergeCell ref="H19:H20"/>
  </mergeCells>
  <phoneticPr fontId="2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17359-3964-4AA8-B133-D32EA46BAA74}">
  <dimension ref="B1:K32"/>
  <sheetViews>
    <sheetView tabSelected="1" workbookViewId="0">
      <selection activeCell="H6" sqref="H6"/>
    </sheetView>
  </sheetViews>
  <sheetFormatPr defaultRowHeight="13.5" x14ac:dyDescent="0.15"/>
  <cols>
    <col min="1" max="1" width="1.5" customWidth="1"/>
    <col min="2" max="2" width="12.625" customWidth="1"/>
    <col min="3" max="8" width="11.625" customWidth="1"/>
  </cols>
  <sheetData>
    <row r="1" spans="2:8" ht="24.95" customHeight="1" x14ac:dyDescent="0.15">
      <c r="B1" s="40" t="s">
        <v>53</v>
      </c>
    </row>
    <row r="2" spans="2:8" ht="24.95" customHeight="1" x14ac:dyDescent="0.15">
      <c r="B2" s="41" t="s">
        <v>21</v>
      </c>
      <c r="H2" s="26" t="s">
        <v>46</v>
      </c>
    </row>
    <row r="3" spans="2:8" ht="21" customHeight="1" x14ac:dyDescent="0.15">
      <c r="B3" s="65"/>
      <c r="C3" s="66" t="s">
        <v>17</v>
      </c>
      <c r="D3" s="67"/>
      <c r="E3" s="67"/>
      <c r="F3" s="72"/>
      <c r="G3" s="68" t="s">
        <v>4</v>
      </c>
      <c r="H3" s="68" t="s">
        <v>3</v>
      </c>
    </row>
    <row r="4" spans="2:8" ht="45.95" customHeight="1" x14ac:dyDescent="0.15">
      <c r="B4" s="65"/>
      <c r="C4" s="18" t="s">
        <v>14</v>
      </c>
      <c r="D4" s="19" t="s">
        <v>15</v>
      </c>
      <c r="E4" s="19" t="s">
        <v>6</v>
      </c>
      <c r="F4" s="20" t="s">
        <v>16</v>
      </c>
      <c r="G4" s="69"/>
      <c r="H4" s="70"/>
    </row>
    <row r="5" spans="2:8" ht="20.100000000000001" customHeight="1" x14ac:dyDescent="0.15">
      <c r="B5" s="6" t="s">
        <v>7</v>
      </c>
      <c r="C5" s="8"/>
      <c r="D5" s="16">
        <v>218</v>
      </c>
      <c r="E5" s="16">
        <v>416</v>
      </c>
      <c r="F5" s="14">
        <f t="shared" ref="F5:F13" si="0">SUM(C5:E5)</f>
        <v>634</v>
      </c>
      <c r="G5" s="7">
        <v>1313</v>
      </c>
      <c r="H5" s="9">
        <f t="shared" ref="H5:H14" si="1">F5/G5*100</f>
        <v>48.286367098248284</v>
      </c>
    </row>
    <row r="6" spans="2:8" ht="20.100000000000001" customHeight="1" x14ac:dyDescent="0.15">
      <c r="B6" s="10" t="s">
        <v>8</v>
      </c>
      <c r="C6" s="12">
        <v>11388</v>
      </c>
      <c r="D6" s="17">
        <v>1908</v>
      </c>
      <c r="E6" s="17">
        <v>1489</v>
      </c>
      <c r="F6" s="15">
        <f t="shared" si="0"/>
        <v>14785</v>
      </c>
      <c r="G6" s="11">
        <v>16029</v>
      </c>
      <c r="H6" s="13">
        <f t="shared" si="1"/>
        <v>92.239066691621446</v>
      </c>
    </row>
    <row r="7" spans="2:8" ht="20.100000000000001" customHeight="1" x14ac:dyDescent="0.15">
      <c r="B7" s="10" t="s">
        <v>9</v>
      </c>
      <c r="C7" s="12">
        <v>1820</v>
      </c>
      <c r="D7" s="17"/>
      <c r="E7" s="17"/>
      <c r="F7" s="15">
        <f t="shared" si="0"/>
        <v>1820</v>
      </c>
      <c r="G7" s="11">
        <v>1971</v>
      </c>
      <c r="H7" s="13">
        <f t="shared" si="1"/>
        <v>92.338914256722475</v>
      </c>
    </row>
    <row r="8" spans="2:8" ht="20.100000000000001" customHeight="1" x14ac:dyDescent="0.15">
      <c r="B8" s="10" t="s">
        <v>10</v>
      </c>
      <c r="C8" s="12">
        <v>7942</v>
      </c>
      <c r="D8" s="17"/>
      <c r="E8" s="17">
        <v>266</v>
      </c>
      <c r="F8" s="15">
        <f t="shared" si="0"/>
        <v>8208</v>
      </c>
      <c r="G8" s="11">
        <v>9039</v>
      </c>
      <c r="H8" s="13">
        <f t="shared" si="1"/>
        <v>90.806505144374384</v>
      </c>
    </row>
    <row r="9" spans="2:8" ht="19.5" customHeight="1" x14ac:dyDescent="0.15">
      <c r="B9" s="10" t="s">
        <v>11</v>
      </c>
      <c r="C9" s="12">
        <v>15239</v>
      </c>
      <c r="D9" s="17">
        <v>894</v>
      </c>
      <c r="E9" s="17">
        <v>280</v>
      </c>
      <c r="F9" s="15">
        <f t="shared" si="0"/>
        <v>16413</v>
      </c>
      <c r="G9" s="11">
        <v>16843</v>
      </c>
      <c r="H9" s="13">
        <f t="shared" si="1"/>
        <v>97.447010627560417</v>
      </c>
    </row>
    <row r="10" spans="2:8" ht="19.5" customHeight="1" x14ac:dyDescent="0.15">
      <c r="B10" s="10" t="s">
        <v>0</v>
      </c>
      <c r="C10" s="12">
        <v>7086</v>
      </c>
      <c r="D10" s="17"/>
      <c r="E10" s="17">
        <v>747</v>
      </c>
      <c r="F10" s="15">
        <f t="shared" si="0"/>
        <v>7833</v>
      </c>
      <c r="G10" s="11">
        <v>9190</v>
      </c>
      <c r="H10" s="13">
        <f t="shared" si="1"/>
        <v>85.233949945593039</v>
      </c>
    </row>
    <row r="11" spans="2:8" ht="19.5" customHeight="1" x14ac:dyDescent="0.15">
      <c r="B11" s="43" t="s">
        <v>1</v>
      </c>
      <c r="C11" s="44">
        <v>5772</v>
      </c>
      <c r="D11" s="45"/>
      <c r="E11" s="45">
        <v>20</v>
      </c>
      <c r="F11" s="46">
        <f t="shared" si="0"/>
        <v>5792</v>
      </c>
      <c r="G11" s="47">
        <v>5846</v>
      </c>
      <c r="H11" s="48">
        <f t="shared" si="1"/>
        <v>99.076291481354772</v>
      </c>
    </row>
    <row r="12" spans="2:8" ht="19.5" customHeight="1" x14ac:dyDescent="0.15">
      <c r="B12" s="10" t="s">
        <v>12</v>
      </c>
      <c r="C12" s="12">
        <v>4593</v>
      </c>
      <c r="D12" s="17"/>
      <c r="E12" s="17">
        <v>132</v>
      </c>
      <c r="F12" s="15">
        <f t="shared" si="0"/>
        <v>4725</v>
      </c>
      <c r="G12" s="11">
        <v>4744</v>
      </c>
      <c r="H12" s="13">
        <f t="shared" si="1"/>
        <v>99.599494097807764</v>
      </c>
    </row>
    <row r="13" spans="2:8" ht="19.5" customHeight="1" x14ac:dyDescent="0.15">
      <c r="B13" s="29" t="s">
        <v>13</v>
      </c>
      <c r="C13" s="30">
        <v>3104</v>
      </c>
      <c r="D13" s="31"/>
      <c r="E13" s="31"/>
      <c r="F13" s="32">
        <f t="shared" si="0"/>
        <v>3104</v>
      </c>
      <c r="G13" s="33">
        <v>3104</v>
      </c>
      <c r="H13" s="34">
        <f t="shared" si="1"/>
        <v>100</v>
      </c>
    </row>
    <row r="14" spans="2:8" ht="20.100000000000001" customHeight="1" x14ac:dyDescent="0.15">
      <c r="B14" s="4" t="s">
        <v>2</v>
      </c>
      <c r="C14" s="3">
        <f>SUM(C5:C13)</f>
        <v>56944</v>
      </c>
      <c r="D14" s="22">
        <f>SUM(D5:D13)</f>
        <v>3020</v>
      </c>
      <c r="E14" s="22">
        <f>SUM(E5:E13)</f>
        <v>3350</v>
      </c>
      <c r="F14" s="21">
        <f>SUM(F5:F13)</f>
        <v>63314</v>
      </c>
      <c r="G14" s="2">
        <f>SUM(G5:G13)</f>
        <v>68079</v>
      </c>
      <c r="H14" s="5">
        <f t="shared" si="1"/>
        <v>93.00077850732238</v>
      </c>
    </row>
    <row r="15" spans="2:8" x14ac:dyDescent="0.15">
      <c r="G15" s="26"/>
      <c r="H15" s="42"/>
    </row>
    <row r="18" spans="2:11" s="1" customFormat="1" ht="24.95" customHeight="1" x14ac:dyDescent="0.15">
      <c r="B18" s="41" t="s">
        <v>23</v>
      </c>
      <c r="H18" s="26" t="s">
        <v>46</v>
      </c>
    </row>
    <row r="19" spans="2:11" ht="21" customHeight="1" x14ac:dyDescent="0.15">
      <c r="B19" s="65"/>
      <c r="C19" s="66" t="s">
        <v>19</v>
      </c>
      <c r="D19" s="67"/>
      <c r="E19" s="67"/>
      <c r="F19" s="67"/>
      <c r="G19" s="68" t="s">
        <v>5</v>
      </c>
      <c r="H19" s="68" t="s">
        <v>18</v>
      </c>
    </row>
    <row r="20" spans="2:11" ht="45.95" customHeight="1" x14ac:dyDescent="0.15">
      <c r="B20" s="65"/>
      <c r="C20" s="18" t="s">
        <v>14</v>
      </c>
      <c r="D20" s="23" t="s">
        <v>15</v>
      </c>
      <c r="E20" s="23" t="s">
        <v>6</v>
      </c>
      <c r="F20" s="20" t="s">
        <v>16</v>
      </c>
      <c r="G20" s="69"/>
      <c r="H20" s="70"/>
    </row>
    <row r="21" spans="2:11" ht="20.100000000000001" customHeight="1" x14ac:dyDescent="0.15">
      <c r="B21" s="6" t="s">
        <v>7</v>
      </c>
      <c r="C21" s="8"/>
      <c r="D21" s="16">
        <v>218</v>
      </c>
      <c r="E21" s="16">
        <v>416</v>
      </c>
      <c r="F21" s="14">
        <f t="shared" ref="F21:F29" si="2">SUM(C21:E21)</f>
        <v>634</v>
      </c>
      <c r="G21" s="7">
        <f>F5</f>
        <v>634</v>
      </c>
      <c r="H21" s="55">
        <f t="shared" ref="H21:H30" si="3">F21/G21*100</f>
        <v>100</v>
      </c>
    </row>
    <row r="22" spans="2:11" ht="19.5" customHeight="1" x14ac:dyDescent="0.15">
      <c r="B22" s="10" t="s">
        <v>8</v>
      </c>
      <c r="C22" s="12">
        <v>8208</v>
      </c>
      <c r="D22" s="17">
        <v>1097</v>
      </c>
      <c r="E22" s="17">
        <v>1489</v>
      </c>
      <c r="F22" s="15">
        <f t="shared" si="2"/>
        <v>10794</v>
      </c>
      <c r="G22" s="11">
        <f t="shared" ref="G22:G29" si="4">F6</f>
        <v>14785</v>
      </c>
      <c r="H22" s="56">
        <f t="shared" si="3"/>
        <v>73.006425431180261</v>
      </c>
    </row>
    <row r="23" spans="2:11" ht="19.5" customHeight="1" x14ac:dyDescent="0.15">
      <c r="B23" s="10" t="s">
        <v>9</v>
      </c>
      <c r="C23" s="12">
        <v>1463</v>
      </c>
      <c r="D23" s="17"/>
      <c r="E23" s="17"/>
      <c r="F23" s="15">
        <f t="shared" si="2"/>
        <v>1463</v>
      </c>
      <c r="G23" s="11">
        <f t="shared" si="4"/>
        <v>1820</v>
      </c>
      <c r="H23" s="56">
        <f t="shared" si="3"/>
        <v>80.384615384615387</v>
      </c>
    </row>
    <row r="24" spans="2:11" ht="19.5" customHeight="1" x14ac:dyDescent="0.15">
      <c r="B24" s="43" t="s">
        <v>10</v>
      </c>
      <c r="C24" s="44">
        <v>5287</v>
      </c>
      <c r="D24" s="45"/>
      <c r="E24" s="45">
        <v>266</v>
      </c>
      <c r="F24" s="46">
        <f t="shared" si="2"/>
        <v>5553</v>
      </c>
      <c r="G24" s="47">
        <f t="shared" si="4"/>
        <v>8208</v>
      </c>
      <c r="H24" s="58">
        <f t="shared" si="3"/>
        <v>67.653508771929822</v>
      </c>
    </row>
    <row r="25" spans="2:11" ht="19.5" customHeight="1" x14ac:dyDescent="0.15">
      <c r="B25" s="10" t="s">
        <v>11</v>
      </c>
      <c r="C25" s="12">
        <v>13662</v>
      </c>
      <c r="D25" s="17">
        <v>680</v>
      </c>
      <c r="E25" s="17">
        <v>280</v>
      </c>
      <c r="F25" s="15">
        <f t="shared" si="2"/>
        <v>14622</v>
      </c>
      <c r="G25" s="11">
        <f t="shared" si="4"/>
        <v>16413</v>
      </c>
      <c r="H25" s="56">
        <f t="shared" si="3"/>
        <v>89.087918113690364</v>
      </c>
      <c r="K25" s="59"/>
    </row>
    <row r="26" spans="2:11" ht="20.100000000000001" customHeight="1" x14ac:dyDescent="0.15">
      <c r="B26" s="10" t="s">
        <v>0</v>
      </c>
      <c r="C26" s="12">
        <v>5645</v>
      </c>
      <c r="D26" s="17"/>
      <c r="E26" s="17">
        <v>747</v>
      </c>
      <c r="F26" s="15">
        <f t="shared" si="2"/>
        <v>6392</v>
      </c>
      <c r="G26" s="11">
        <f t="shared" si="4"/>
        <v>7833</v>
      </c>
      <c r="H26" s="56">
        <f t="shared" si="3"/>
        <v>81.603472488190988</v>
      </c>
    </row>
    <row r="27" spans="2:11" ht="20.100000000000001" customHeight="1" x14ac:dyDescent="0.15">
      <c r="B27" s="10" t="s">
        <v>1</v>
      </c>
      <c r="C27" s="12">
        <v>5335</v>
      </c>
      <c r="D27" s="17"/>
      <c r="E27" s="17">
        <v>20</v>
      </c>
      <c r="F27" s="15">
        <f t="shared" si="2"/>
        <v>5355</v>
      </c>
      <c r="G27" s="11">
        <f t="shared" si="4"/>
        <v>5792</v>
      </c>
      <c r="H27" s="56">
        <f t="shared" si="3"/>
        <v>92.45511049723757</v>
      </c>
    </row>
    <row r="28" spans="2:11" ht="20.100000000000001" customHeight="1" x14ac:dyDescent="0.15">
      <c r="B28" s="10" t="s">
        <v>12</v>
      </c>
      <c r="C28" s="12">
        <v>4375</v>
      </c>
      <c r="D28" s="17"/>
      <c r="E28" s="17">
        <v>132</v>
      </c>
      <c r="F28" s="15">
        <f t="shared" si="2"/>
        <v>4507</v>
      </c>
      <c r="G28" s="11">
        <f t="shared" si="4"/>
        <v>4725</v>
      </c>
      <c r="H28" s="56">
        <f t="shared" si="3"/>
        <v>95.386243386243379</v>
      </c>
    </row>
    <row r="29" spans="2:11" ht="20.100000000000001" customHeight="1" x14ac:dyDescent="0.15">
      <c r="B29" s="6" t="s">
        <v>13</v>
      </c>
      <c r="C29" s="8">
        <v>3104</v>
      </c>
      <c r="D29" s="16"/>
      <c r="E29" s="16"/>
      <c r="F29" s="14">
        <f t="shared" si="2"/>
        <v>3104</v>
      </c>
      <c r="G29" s="7">
        <f t="shared" si="4"/>
        <v>3104</v>
      </c>
      <c r="H29" s="55">
        <f t="shared" si="3"/>
        <v>100</v>
      </c>
    </row>
    <row r="30" spans="2:11" ht="20.100000000000001" customHeight="1" x14ac:dyDescent="0.15">
      <c r="B30" s="4" t="s">
        <v>2</v>
      </c>
      <c r="C30" s="3">
        <f>SUM(C21:C29)</f>
        <v>47079</v>
      </c>
      <c r="D30" s="22">
        <f>SUM(D21:D29)</f>
        <v>1995</v>
      </c>
      <c r="E30" s="22">
        <f>SUM(E21:E29)</f>
        <v>3350</v>
      </c>
      <c r="F30" s="21">
        <f>SUM(F21:F29)</f>
        <v>52424</v>
      </c>
      <c r="G30" s="2">
        <f>SUM(G21:G29)</f>
        <v>63314</v>
      </c>
      <c r="H30" s="57">
        <f t="shared" si="3"/>
        <v>82.800012635436076</v>
      </c>
    </row>
    <row r="31" spans="2:11" x14ac:dyDescent="0.15">
      <c r="G31" s="26"/>
      <c r="H31" s="42"/>
    </row>
    <row r="32" spans="2:11" x14ac:dyDescent="0.15">
      <c r="G32" s="26"/>
      <c r="H32" s="27"/>
    </row>
  </sheetData>
  <mergeCells count="8">
    <mergeCell ref="B3:B4"/>
    <mergeCell ref="C3:F3"/>
    <mergeCell ref="G3:G4"/>
    <mergeCell ref="H3:H4"/>
    <mergeCell ref="B19:B20"/>
    <mergeCell ref="C19:F19"/>
    <mergeCell ref="G19:G20"/>
    <mergeCell ref="H19:H20"/>
  </mergeCells>
  <phoneticPr fontId="2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全体集計(第２期）</vt:lpstr>
      <vt:lpstr>H25</vt:lpstr>
      <vt:lpstr>H26</vt:lpstr>
      <vt:lpstr>H27</vt:lpstr>
      <vt:lpstr>H28</vt:lpstr>
      <vt:lpstr>H29</vt:lpstr>
      <vt:lpstr>H30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2023-07-11T00:21:30Z</dcterms:modified>
</cp:coreProperties>
</file>