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910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<sst xmlns="http://schemas.openxmlformats.org/spreadsheetml/2006/main" count="683" uniqueCount="405">
  <si>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</si>
  <si>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</si>
  <si>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</si>
  <si>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</si>
  <si>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</si>
  <si>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</si>
  <si>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</si>
  <si>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</si>
  <si>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</si>
  <si>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</si>
  <si>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</si>
  <si>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</si>
  <si>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</si>
  <si>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</si>
  <si>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</si>
  <si>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</si>
  <si>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H5.10 ～  H6.9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</si>
  <si>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</si>
  <si>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</si>
  <si>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</si>
  <si>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</si>
  <si>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</si>
  <si>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</si>
  <si>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</si>
  <si>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</si>
  <si>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</si>
  <si>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</si>
  <si>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</si>
  <si>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</si>
  <si>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</si>
  <si>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</si>
  <si>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</si>
  <si>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</si>
  <si>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</si>
  <si>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</si>
  <si>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</si>
  <si>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</si>
  <si>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</si>
  <si>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</si>
  <si>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</si>
  <si>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</si>
  <si>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</si>
  <si>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</si>
  <si>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</si>
  <si>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</si>
  <si>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</si>
  <si>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</si>
  <si>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</si>
  <si>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</si>
  <si>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</si>
  <si>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</si>
  <si>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</si>
  <si>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</si>
  <si>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</si>
  <si>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</si>
  <si>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</si>
  <si>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</si>
  <si>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</si>
  <si>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</si>
  <si>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</si>
  <si>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</si>
  <si>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</si>
  <si>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</si>
  <si>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</si>
  <si>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</si>
  <si>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</si>
  <si>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</si>
  <si>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</si>
  <si>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</si>
  <si>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</si>
  <si>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</si>
  <si>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</si>
  <si>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</si>
  <si>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</si>
  <si>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</si>
  <si>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</si>
  <si>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</si>
  <si>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</si>
  <si>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</si>
  <si>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</si>
  <si>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</si>
  <si>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</si>
  <si>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</si>
  <si>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</si>
  <si>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</si>
  <si>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</si>
  <si>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</si>
  <si>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</si>
  <si>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</si>
  <si>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</si>
  <si>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</si>
  <si>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10月</t>
  </si>
  <si>
    <t>11月</t>
  </si>
  <si>
    <t>12月</t>
  </si>
  <si>
    <t>計</t>
  </si>
  <si>
    <t>12/10～13/9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</si>
  <si>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</si>
  <si>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</si>
  <si>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</si>
  <si>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</si>
  <si>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</si>
  <si>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</si>
  <si>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</si>
  <si>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</si>
  <si>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</si>
  <si>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</si>
  <si>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</si>
  <si>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</si>
  <si>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</si>
  <si>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</si>
  <si>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</si>
  <si>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</si>
  <si>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</si>
  <si>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</si>
  <si>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</si>
  <si>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</si>
  <si>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</si>
  <si>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</si>
  <si>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</si>
  <si>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</si>
  <si>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</si>
  <si>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</si>
  <si>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</si>
  <si>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</si>
  <si>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</si>
  <si>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</si>
  <si>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</si>
  <si>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</si>
  <si>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</si>
  <si>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</si>
  <si>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</si>
  <si>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</si>
  <si>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</si>
  <si>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</si>
  <si>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</si>
  <si>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</si>
  <si>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</si>
  <si>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</si>
  <si>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</si>
  <si>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</si>
  <si>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</si>
  <si>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</si>
  <si>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</si>
  <si>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</si>
  <si>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</si>
  <si>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</si>
  <si>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</si>
  <si>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</si>
  <si>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</si>
  <si>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</si>
  <si>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</si>
  <si>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</si>
  <si>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</si>
  <si>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</si>
  <si>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</si>
  <si>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</si>
  <si>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</si>
  <si>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</si>
  <si>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</si>
  <si>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</si>
  <si>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</si>
  <si>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</si>
  <si>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</si>
  <si>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</si>
  <si>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</si>
  <si>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</si>
  <si>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</si>
  <si>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</si>
  <si>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</si>
  <si>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</si>
  <si>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</si>
  <si>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</si>
  <si>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</si>
  <si>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</si>
  <si>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</si>
  <si>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</si>
  <si>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</si>
  <si>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</si>
  <si>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</si>
  <si>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</si>
  <si>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</si>
  <si>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</si>
  <si>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</si>
  <si>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</si>
  <si>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</si>
  <si>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</si>
  <si>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</si>
  <si>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</si>
  <si>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</si>
  <si>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</si>
  <si>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</si>
  <si>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</si>
  <si>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</si>
  <si>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</si>
  <si>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</si>
  <si>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</si>
  <si>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</si>
  <si>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</si>
  <si>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</si>
  <si>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</si>
  <si>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</si>
  <si>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</si>
  <si>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</si>
  <si>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</si>
  <si>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</si>
  <si>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</si>
  <si>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</si>
  <si>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</si>
  <si>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</si>
  <si>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</si>
  <si>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</si>
  <si>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</si>
  <si>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</si>
  <si>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</si>
  <si>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</si>
  <si>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</si>
  <si>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</si>
  <si>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</si>
  <si>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</si>
  <si>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</si>
  <si>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</si>
  <si>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</si>
  <si>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</si>
  <si>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</si>
  <si>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</si>
  <si>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</si>
  <si>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</si>
  <si>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</si>
  <si>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</si>
  <si>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</si>
  <si>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</si>
  <si>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</si>
  <si>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</si>
  <si>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</si>
  <si>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</si>
  <si>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</si>
  <si>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</si>
  <si>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</si>
  <si>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</si>
  <si>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</si>
  <si>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</si>
  <si>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由利本荘市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</si>
  <si>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</si>
  <si>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</si>
  <si>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</si>
  <si>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</si>
  <si>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</si>
  <si>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</si>
  <si>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</si>
  <si>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</si>
  <si>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</si>
  <si>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</si>
  <si>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</si>
  <si>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</si>
  <si>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</si>
  <si>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</si>
  <si>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</si>
  <si>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H16.10 ～ H17.9</t>
  </si>
  <si>
    <t>11.1</t>
  </si>
  <si>
    <t>大　館　市</t>
  </si>
  <si>
    <t>12.1</t>
  </si>
  <si>
    <t>－</t>
  </si>
  <si>
    <t>H18. 1.1</t>
  </si>
  <si>
    <t>大　仙　市</t>
  </si>
  <si>
    <t>2.1</t>
  </si>
  <si>
    <t>Ｈ１８．　１月</t>
  </si>
  <si>
    <t>大　潟　村</t>
  </si>
  <si>
    <t xml:space="preserve">三種町 </t>
  </si>
  <si>
    <t xml:space="preserve">八峰町 </t>
  </si>
  <si>
    <t>三　種　町</t>
  </si>
  <si>
    <t xml:space="preserve">八  峰  町 </t>
  </si>
  <si>
    <t>　　　　　　２月</t>
  </si>
  <si>
    <t>3.1</t>
  </si>
  <si>
    <t>4.1</t>
  </si>
  <si>
    <t>　　　　　　３月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</si>
  <si>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</si>
  <si>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</si>
  <si>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</si>
  <si>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</si>
  <si>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</si>
  <si>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</si>
  <si>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</si>
  <si>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</si>
  <si>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</si>
  <si>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</si>
  <si>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</si>
  <si>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</si>
  <si>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</si>
  <si>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</si>
  <si>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</si>
  <si>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</si>
  <si>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</si>
  <si>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</si>
  <si>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</si>
  <si>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</si>
  <si>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湯　沢　市</t>
  </si>
  <si>
    <t>能　代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</si>
  <si>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</si>
  <si>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</si>
  <si>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</si>
  <si>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</si>
  <si>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</si>
  <si>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</si>
  <si>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井　川　町</t>
  </si>
  <si>
    <t>平成 １８ 年 １０ 月 １ 日 現在</t>
  </si>
  <si>
    <t>７．　平成１８年９月の人口動態状況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</si>
  <si>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</si>
  <si>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</si>
  <si>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</si>
  <si>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</si>
  <si>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</si>
  <si>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</si>
  <si>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</si>
  <si>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</si>
  <si>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</si>
  <si>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</si>
  <si>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</si>
  <si>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</si>
  <si>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</si>
  <si>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</si>
  <si>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</si>
  <si>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</si>
  <si>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</si>
  <si>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</si>
  <si>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</si>
  <si>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</si>
  <si>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</si>
  <si>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H17.10.1</t>
  </si>
  <si>
    <t>　　　　・二重線の下、太線の上の H17.10.1 の数値は平成１２年国勢調査の確定値をもとに算出したものであり、太</t>
  </si>
  <si>
    <t>　　　　　線の下のH17.10．1以降の数値は平成１７年国勢調査の確定値をもとに算出したものである。</t>
  </si>
  <si>
    <t>9.1</t>
  </si>
  <si>
    <t>10.1</t>
  </si>
  <si>
    <t>H19人口(H18.10)</t>
  </si>
  <si>
    <t>9月</t>
  </si>
  <si>
    <t>Ｈ１７．　９月</t>
  </si>
  <si>
    <t>Ｈ１７．１０月</t>
  </si>
  <si>
    <t>　　　　　　８月</t>
  </si>
  <si>
    <t>　　　　　　９月</t>
  </si>
  <si>
    <r>
      <t>　 １．　平成</t>
    </r>
    <r>
      <rPr>
        <b/>
        <sz val="14"/>
        <rFont val="ＭＳ Ｐゴシック"/>
        <family val="3"/>
      </rPr>
      <t>1８年１０</t>
    </r>
    <r>
      <rPr>
        <sz val="12"/>
        <rFont val="ＭＳ Ｐゴシック"/>
        <family val="3"/>
      </rPr>
      <t>月</t>
    </r>
    <r>
      <rPr>
        <b/>
        <sz val="14"/>
        <rFont val="ＭＳ Ｐゴシック"/>
        <family val="3"/>
      </rPr>
      <t>1</t>
    </r>
    <r>
      <rPr>
        <sz val="12"/>
        <rFont val="ＭＳ Ｐゴシック"/>
        <family val="3"/>
      </rPr>
      <t>日現在の本県の総人口は、</t>
    </r>
    <r>
      <rPr>
        <b/>
        <sz val="14"/>
        <rFont val="ＭＳ Ｐゴシック"/>
        <family val="3"/>
      </rPr>
      <t>1,134,036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534,576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599,460</t>
    </r>
    <r>
      <rPr>
        <sz val="12"/>
        <rFont val="ＭＳ Ｐゴシック"/>
        <family val="3"/>
      </rPr>
      <t>人）</t>
    </r>
  </si>
  <si>
    <t>　　　で、前月に比べ 792人（0.07%）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</si>
  <si>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416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617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1,033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</si>
  <si>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376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965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1,341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</si>
  <si>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11,465</t>
    </r>
    <r>
      <rPr>
        <sz val="12"/>
        <rFont val="ＭＳ Ｐゴシック"/>
        <family val="3"/>
      </rPr>
      <t>人(1.00%)の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</si>
  <si>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925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655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3,580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</si>
  <si>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540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561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1,101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</si>
  <si>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394,911</t>
    </r>
    <r>
      <rPr>
        <sz val="12"/>
        <rFont val="ＭＳ Ｐゴシック"/>
        <family val="3"/>
      </rPr>
      <t>世帯で、前月に比べ 46世帯 減少した。</t>
    </r>
  </si>
  <si>
    <t>７．平成１８年９月の人口動態状況</t>
  </si>
  <si>
    <t>北秋田　市</t>
  </si>
  <si>
    <t>鹿　角　市</t>
  </si>
  <si>
    <t>仙　北　市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</si>
  <si>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</si>
  <si>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</si>
  <si>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</si>
  <si>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</si>
  <si>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</si>
  <si>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</si>
  <si>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</si>
  <si>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</si>
  <si>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平成１８年１０月１日現在</t>
  </si>
  <si>
    <t>大潟村　　　　　　　　　　　　　１村</t>
  </si>
  <si>
    <t>秋田市、湯沢市、大館市等　２４市町村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</si>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</sst>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49" fontId="4" fillId="0" borderId="3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57" fontId="4" fillId="0" borderId="17" xfId="0" applyNumberFormat="1" applyFont="1" applyBorder="1" applyAlignment="1">
      <alignment horizontal="right"/>
    </xf>
    <xf numFmtId="38" fontId="4" fillId="0" borderId="18" xfId="17" applyFont="1" applyBorder="1" applyAlignment="1">
      <alignment/>
    </xf>
    <xf numFmtId="38" fontId="4" fillId="0" borderId="16" xfId="17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1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2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6" fillId="0" borderId="2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38" fontId="4" fillId="0" borderId="17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8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8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21" xfId="0" applyFont="1" applyFill="1" applyBorder="1" applyAlignment="1">
      <alignment horizontal="left"/>
    </xf>
    <xf numFmtId="0" fontId="14" fillId="0" borderId="25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6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7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8" xfId="17" applyNumberFormat="1" applyFont="1" applyBorder="1" applyAlignment="1">
      <alignment horizontal="center"/>
    </xf>
    <xf numFmtId="38" fontId="27" fillId="0" borderId="29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38" fontId="27" fillId="0" borderId="32" xfId="17" applyFont="1" applyBorder="1" applyAlignment="1">
      <alignment/>
    </xf>
    <xf numFmtId="49" fontId="27" fillId="0" borderId="33" xfId="17" applyNumberFormat="1" applyFont="1" applyBorder="1" applyAlignment="1">
      <alignment horizontal="center"/>
    </xf>
    <xf numFmtId="38" fontId="27" fillId="0" borderId="34" xfId="17" applyFont="1" applyBorder="1" applyAlignment="1">
      <alignment/>
    </xf>
    <xf numFmtId="38" fontId="27" fillId="0" borderId="33" xfId="17" applyFont="1" applyBorder="1" applyAlignment="1">
      <alignment/>
    </xf>
    <xf numFmtId="38" fontId="27" fillId="0" borderId="33" xfId="0" applyNumberFormat="1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5" xfId="0" applyFont="1" applyBorder="1" applyAlignment="1">
      <alignment/>
    </xf>
    <xf numFmtId="38" fontId="27" fillId="0" borderId="36" xfId="17" applyFont="1" applyBorder="1" applyAlignment="1">
      <alignment/>
    </xf>
    <xf numFmtId="49" fontId="27" fillId="0" borderId="3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37" xfId="17" applyFont="1" applyBorder="1" applyAlignment="1">
      <alignment/>
    </xf>
    <xf numFmtId="38" fontId="27" fillId="0" borderId="37" xfId="0" applyNumberFormat="1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9" xfId="0" applyFont="1" applyBorder="1" applyAlignment="1">
      <alignment/>
    </xf>
    <xf numFmtId="38" fontId="27" fillId="0" borderId="40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41" xfId="17" applyFont="1" applyBorder="1" applyAlignment="1">
      <alignment/>
    </xf>
    <xf numFmtId="38" fontId="27" fillId="0" borderId="31" xfId="17" applyFont="1" applyBorder="1" applyAlignment="1">
      <alignment/>
    </xf>
    <xf numFmtId="38" fontId="27" fillId="0" borderId="35" xfId="0" applyNumberFormat="1" applyFont="1" applyBorder="1" applyAlignment="1">
      <alignment/>
    </xf>
    <xf numFmtId="38" fontId="27" fillId="0" borderId="35" xfId="17" applyFont="1" applyBorder="1" applyAlignment="1">
      <alignment/>
    </xf>
    <xf numFmtId="49" fontId="27" fillId="2" borderId="37" xfId="17" applyNumberFormat="1" applyFont="1" applyFill="1" applyBorder="1" applyAlignment="1">
      <alignment horizontal="center"/>
    </xf>
    <xf numFmtId="38" fontId="27" fillId="2" borderId="38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38" fontId="27" fillId="2" borderId="39" xfId="17" applyFont="1" applyFill="1" applyBorder="1" applyAlignment="1">
      <alignment/>
    </xf>
    <xf numFmtId="38" fontId="27" fillId="2" borderId="40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9" xfId="17" applyFont="1" applyBorder="1" applyAlignment="1">
      <alignment/>
    </xf>
    <xf numFmtId="38" fontId="29" fillId="0" borderId="0" xfId="17" applyFont="1" applyAlignment="1">
      <alignment/>
    </xf>
    <xf numFmtId="38" fontId="27" fillId="0" borderId="42" xfId="17" applyFont="1" applyBorder="1" applyAlignment="1">
      <alignment/>
    </xf>
    <xf numFmtId="194" fontId="27" fillId="0" borderId="35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41" xfId="17" applyFont="1" applyBorder="1" applyAlignment="1">
      <alignment horizontal="centerContinuous" vertical="center"/>
    </xf>
    <xf numFmtId="38" fontId="27" fillId="0" borderId="29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42" xfId="17" applyFont="1" applyBorder="1" applyAlignment="1">
      <alignment horizontal="centerContinuous" vertical="center"/>
    </xf>
    <xf numFmtId="38" fontId="27" fillId="0" borderId="34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43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4" xfId="21" applyNumberFormat="1" applyFont="1" applyFill="1" applyBorder="1" applyAlignment="1" applyProtection="1">
      <alignment horizontal="center"/>
      <protection/>
    </xf>
    <xf numFmtId="37" fontId="36" fillId="2" borderId="44" xfId="21" applyNumberFormat="1" applyFont="1" applyFill="1" applyBorder="1" applyProtection="1">
      <alignment/>
      <protection/>
    </xf>
    <xf numFmtId="37" fontId="40" fillId="2" borderId="44" xfId="21" applyNumberFormat="1" applyFont="1" applyFill="1" applyBorder="1" applyProtection="1">
      <alignment/>
      <protection/>
    </xf>
    <xf numFmtId="37" fontId="36" fillId="0" borderId="45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6" xfId="22" applyFont="1" applyFill="1" applyBorder="1" applyAlignment="1" applyProtection="1">
      <alignment horizontal="distributed"/>
      <protection/>
    </xf>
    <xf numFmtId="37" fontId="34" fillId="2" borderId="46" xfId="22" applyNumberFormat="1" applyFont="1" applyFill="1" applyBorder="1" applyProtection="1">
      <alignment/>
      <protection/>
    </xf>
    <xf numFmtId="37" fontId="42" fillId="2" borderId="46" xfId="22" applyNumberFormat="1" applyFont="1" applyFill="1" applyBorder="1" applyProtection="1">
      <alignment/>
      <protection/>
    </xf>
    <xf numFmtId="37" fontId="34" fillId="2" borderId="28" xfId="22" applyNumberFormat="1" applyFont="1" applyFill="1" applyBorder="1" applyProtection="1">
      <alignment/>
      <protection/>
    </xf>
    <xf numFmtId="0" fontId="34" fillId="2" borderId="28" xfId="22" applyFont="1" applyFill="1" applyBorder="1" applyAlignment="1" applyProtection="1">
      <alignment horizontal="distributed"/>
      <protection/>
    </xf>
    <xf numFmtId="0" fontId="34" fillId="0" borderId="39" xfId="22" applyFont="1" applyBorder="1" applyAlignment="1" applyProtection="1">
      <alignment horizontal="distributed"/>
      <protection/>
    </xf>
    <xf numFmtId="37" fontId="34" fillId="0" borderId="39" xfId="22" applyNumberFormat="1" applyFont="1" applyBorder="1" applyProtection="1">
      <alignment/>
      <protection/>
    </xf>
    <xf numFmtId="0" fontId="33" fillId="0" borderId="39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9" xfId="22" applyFont="1" applyBorder="1" applyProtection="1">
      <alignment/>
      <protection/>
    </xf>
    <xf numFmtId="37" fontId="34" fillId="0" borderId="37" xfId="22" applyNumberFormat="1" applyFont="1" applyBorder="1" applyProtection="1">
      <alignment/>
      <protection/>
    </xf>
    <xf numFmtId="0" fontId="34" fillId="0" borderId="37" xfId="22" applyFont="1" applyBorder="1" applyAlignment="1" applyProtection="1">
      <alignment horizontal="distributed"/>
      <protection/>
    </xf>
    <xf numFmtId="37" fontId="42" fillId="2" borderId="30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6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30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9" xfId="0" applyNumberFormat="1" applyFont="1" applyBorder="1" applyAlignment="1">
      <alignment horizontal="right"/>
    </xf>
    <xf numFmtId="38" fontId="4" fillId="0" borderId="50" xfId="17" applyFont="1" applyBorder="1" applyAlignment="1">
      <alignment/>
    </xf>
    <xf numFmtId="38" fontId="4" fillId="0" borderId="49" xfId="17" applyFont="1" applyBorder="1" applyAlignment="1">
      <alignment/>
    </xf>
    <xf numFmtId="38" fontId="4" fillId="0" borderId="51" xfId="17" applyFont="1" applyBorder="1" applyAlignment="1">
      <alignment/>
    </xf>
    <xf numFmtId="38" fontId="4" fillId="0" borderId="51" xfId="17" applyNumberFormat="1" applyFont="1" applyBorder="1" applyAlignment="1">
      <alignment/>
    </xf>
    <xf numFmtId="183" fontId="4" fillId="0" borderId="51" xfId="17" applyNumberFormat="1" applyFont="1" applyBorder="1" applyAlignment="1">
      <alignment/>
    </xf>
    <xf numFmtId="38" fontId="4" fillId="0" borderId="52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7" xfId="0" applyNumberFormat="1" applyFont="1" applyBorder="1" applyAlignment="1">
      <alignment/>
    </xf>
    <xf numFmtId="37" fontId="34" fillId="2" borderId="31" xfId="22" applyNumberFormat="1" applyFont="1" applyFill="1" applyBorder="1" applyAlignment="1" applyProtection="1">
      <alignment horizontal="distributed"/>
      <protection/>
    </xf>
    <xf numFmtId="37" fontId="34" fillId="2" borderId="31" xfId="22" applyNumberFormat="1" applyFont="1" applyFill="1" applyBorder="1" applyProtection="1">
      <alignment/>
      <protection/>
    </xf>
    <xf numFmtId="37" fontId="42" fillId="2" borderId="31" xfId="22" applyNumberFormat="1" applyFont="1" applyFill="1" applyBorder="1" applyProtection="1">
      <alignment/>
      <protection/>
    </xf>
    <xf numFmtId="37" fontId="34" fillId="2" borderId="30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3" xfId="17" applyFont="1" applyBorder="1" applyAlignment="1">
      <alignment/>
    </xf>
    <xf numFmtId="0" fontId="42" fillId="2" borderId="31" xfId="22" applyFont="1" applyFill="1" applyBorder="1" applyProtection="1">
      <alignment/>
      <protection/>
    </xf>
    <xf numFmtId="0" fontId="17" fillId="0" borderId="0" xfId="0" applyFont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31" xfId="22" applyFont="1" applyFill="1" applyBorder="1" applyAlignment="1" applyProtection="1">
      <alignment horizontal="distributed"/>
      <protection locked="0"/>
    </xf>
    <xf numFmtId="37" fontId="42" fillId="2" borderId="31" xfId="22" applyNumberFormat="1" applyFont="1" applyFill="1" applyBorder="1" applyProtection="1">
      <alignment/>
      <protection locked="0"/>
    </xf>
    <xf numFmtId="37" fontId="42" fillId="2" borderId="30" xfId="22" applyNumberFormat="1" applyFont="1" applyFill="1" applyBorder="1" applyProtection="1">
      <alignment/>
      <protection locked="0"/>
    </xf>
    <xf numFmtId="0" fontId="42" fillId="2" borderId="30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54" xfId="0" applyFont="1" applyFill="1" applyBorder="1" applyAlignment="1">
      <alignment/>
    </xf>
    <xf numFmtId="49" fontId="4" fillId="0" borderId="55" xfId="0" applyNumberFormat="1" applyFont="1" applyFill="1" applyBorder="1" applyAlignment="1">
      <alignment horizontal="right"/>
    </xf>
    <xf numFmtId="38" fontId="4" fillId="0" borderId="56" xfId="17" applyFont="1" applyFill="1" applyBorder="1" applyAlignment="1">
      <alignment horizontal="right"/>
    </xf>
    <xf numFmtId="38" fontId="4" fillId="0" borderId="57" xfId="17" applyNumberFormat="1" applyFont="1" applyFill="1" applyBorder="1" applyAlignment="1">
      <alignment horizontal="center"/>
    </xf>
    <xf numFmtId="40" fontId="4" fillId="0" borderId="57" xfId="0" applyNumberFormat="1" applyFont="1" applyFill="1" applyBorder="1" applyAlignment="1">
      <alignment horizontal="center"/>
    </xf>
    <xf numFmtId="38" fontId="4" fillId="0" borderId="55" xfId="17" applyNumberFormat="1" applyFont="1" applyFill="1" applyBorder="1" applyAlignment="1">
      <alignment horizontal="center"/>
    </xf>
    <xf numFmtId="40" fontId="4" fillId="0" borderId="56" xfId="0" applyNumberFormat="1" applyFont="1" applyFill="1" applyBorder="1" applyAlignment="1">
      <alignment horizontal="center"/>
    </xf>
    <xf numFmtId="37" fontId="4" fillId="0" borderId="54" xfId="0" applyNumberFormat="1" applyFont="1" applyFill="1" applyBorder="1" applyAlignment="1" applyProtection="1">
      <alignment horizontal="right"/>
      <protection/>
    </xf>
    <xf numFmtId="38" fontId="4" fillId="0" borderId="56" xfId="17" applyNumberFormat="1" applyFont="1" applyFill="1" applyBorder="1" applyAlignment="1">
      <alignment horizontal="center"/>
    </xf>
    <xf numFmtId="2" fontId="4" fillId="0" borderId="57" xfId="0" applyNumberFormat="1" applyFont="1" applyFill="1" applyBorder="1" applyAlignment="1">
      <alignment horizontal="right"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8" xfId="17" applyFont="1" applyBorder="1" applyAlignment="1">
      <alignment/>
    </xf>
    <xf numFmtId="38" fontId="14" fillId="0" borderId="44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31" xfId="17" applyFont="1" applyBorder="1" applyAlignment="1">
      <alignment/>
    </xf>
    <xf numFmtId="38" fontId="14" fillId="0" borderId="30" xfId="17" applyNumberFormat="1" applyFont="1" applyBorder="1" applyAlignment="1">
      <alignment/>
    </xf>
    <xf numFmtId="38" fontId="14" fillId="0" borderId="30" xfId="17" applyFont="1" applyBorder="1" applyAlignment="1">
      <alignment/>
    </xf>
    <xf numFmtId="38" fontId="14" fillId="0" borderId="29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42" xfId="17" applyFont="1" applyBorder="1" applyAlignment="1">
      <alignment horizontal="center" vertical="center"/>
    </xf>
    <xf numFmtId="38" fontId="27" fillId="0" borderId="34" xfId="17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183" fontId="27" fillId="0" borderId="41" xfId="17" applyNumberFormat="1" applyFont="1" applyBorder="1" applyAlignment="1">
      <alignment horizontal="center" vertical="center"/>
    </xf>
    <xf numFmtId="183" fontId="27" fillId="0" borderId="29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183" fontId="27" fillId="0" borderId="42" xfId="17" applyNumberFormat="1" applyFont="1" applyBorder="1" applyAlignment="1">
      <alignment horizontal="center" vertical="center"/>
    </xf>
    <xf numFmtId="183" fontId="27" fillId="0" borderId="34" xfId="17" applyNumberFormat="1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43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41" xfId="17" applyFont="1" applyBorder="1" applyAlignment="1">
      <alignment horizontal="center" vertical="center"/>
    </xf>
    <xf numFmtId="38" fontId="27" fillId="0" borderId="29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42" xfId="17" applyNumberFormat="1" applyFont="1" applyBorder="1" applyAlignment="1">
      <alignment horizontal="center" vertical="center"/>
    </xf>
    <xf numFmtId="183" fontId="31" fillId="0" borderId="34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43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38" fontId="27" fillId="0" borderId="61" xfId="17" applyFont="1" applyBorder="1" applyAlignment="1">
      <alignment horizontal="center" vertical="center"/>
    </xf>
    <xf numFmtId="183" fontId="31" fillId="0" borderId="62" xfId="17" applyNumberFormat="1" applyFont="1" applyBorder="1" applyAlignment="1">
      <alignment horizontal="center" vertical="center"/>
    </xf>
    <xf numFmtId="183" fontId="31" fillId="0" borderId="43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38" fontId="27" fillId="0" borderId="63" xfId="17" applyFont="1" applyBorder="1" applyAlignment="1">
      <alignment horizontal="center" vertical="center"/>
    </xf>
    <xf numFmtId="38" fontId="27" fillId="2" borderId="64" xfId="17" applyFont="1" applyFill="1" applyBorder="1" applyAlignment="1">
      <alignment horizontal="center" vertical="center"/>
    </xf>
    <xf numFmtId="38" fontId="27" fillId="2" borderId="65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66" xfId="17" applyFont="1" applyBorder="1" applyAlignment="1">
      <alignment horizontal="center" vertical="center"/>
    </xf>
    <xf numFmtId="183" fontId="31" fillId="0" borderId="67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8" xfId="17" applyNumberFormat="1" applyFont="1" applyBorder="1" applyAlignment="1">
      <alignment horizontal="center" vertical="center"/>
    </xf>
    <xf numFmtId="183" fontId="31" fillId="0" borderId="41" xfId="17" applyNumberFormat="1" applyFont="1" applyBorder="1" applyAlignment="1">
      <alignment horizontal="center" vertical="center"/>
    </xf>
    <xf numFmtId="183" fontId="31" fillId="0" borderId="29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6179487"/>
        <c:axId val="4224908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1614205"/>
        <c:axId val="51245122"/>
      </c:lineChart>
      <c:catAx>
        <c:axId val="1617948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908"/>
        <c:crossesAt val="0"/>
        <c:auto val="0"/>
        <c:lblOffset val="100"/>
        <c:noMultiLvlLbl val="0"/>
      </c:catAx>
      <c:valAx>
        <c:axId val="42249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79487"/>
        <c:crossesAt val="1"/>
        <c:crossBetween val="between"/>
        <c:dispUnits/>
      </c:valAx>
      <c:catAx>
        <c:axId val="21614205"/>
        <c:scaling>
          <c:orientation val="minMax"/>
        </c:scaling>
        <c:axPos val="b"/>
        <c:delete val="1"/>
        <c:majorTickMark val="in"/>
        <c:minorTickMark val="none"/>
        <c:tickLblPos val="nextTo"/>
        <c:crossAx val="51245122"/>
        <c:crosses val="autoZero"/>
        <c:auto val="0"/>
        <c:lblOffset val="100"/>
        <c:noMultiLvlLbl val="0"/>
      </c:catAx>
      <c:valAx>
        <c:axId val="51245122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420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1141.93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</c:numCache>
            </c:numRef>
          </c:val>
        </c:ser>
        <c:axId val="2405739"/>
        <c:axId val="5052052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393.551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</c:numCache>
            </c:numRef>
          </c:val>
          <c:smooth val="0"/>
        </c:ser>
        <c:axId val="54297961"/>
        <c:axId val="66515358"/>
      </c:lineChart>
      <c:catAx>
        <c:axId val="2405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20520"/>
        <c:crosses val="autoZero"/>
        <c:auto val="0"/>
        <c:lblOffset val="100"/>
        <c:noMultiLvlLbl val="0"/>
      </c:catAx>
      <c:valAx>
        <c:axId val="50520520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05739"/>
        <c:crossesAt val="1"/>
        <c:crossBetween val="between"/>
        <c:dispUnits/>
      </c:valAx>
      <c:catAx>
        <c:axId val="54297961"/>
        <c:scaling>
          <c:orientation val="minMax"/>
        </c:scaling>
        <c:axPos val="b"/>
        <c:delete val="1"/>
        <c:majorTickMark val="in"/>
        <c:minorTickMark val="none"/>
        <c:tickLblPos val="nextTo"/>
        <c:crossAx val="66515358"/>
        <c:crosses val="autoZero"/>
        <c:auto val="0"/>
        <c:lblOffset val="100"/>
        <c:noMultiLvlLbl val="0"/>
      </c:catAx>
      <c:valAx>
        <c:axId val="6651535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9796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9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-432</c:v>
                </c:pt>
                <c:pt idx="1">
                  <c:v>-437</c:v>
                </c:pt>
                <c:pt idx="2">
                  <c:v>-599</c:v>
                </c:pt>
                <c:pt idx="3">
                  <c:v>-725</c:v>
                </c:pt>
                <c:pt idx="4">
                  <c:v>-648</c:v>
                </c:pt>
                <c:pt idx="5">
                  <c:v>-571</c:v>
                </c:pt>
                <c:pt idx="6">
                  <c:v>-438</c:v>
                </c:pt>
                <c:pt idx="7">
                  <c:v>-431</c:v>
                </c:pt>
                <c:pt idx="8">
                  <c:v>-527</c:v>
                </c:pt>
                <c:pt idx="9">
                  <c:v>-360</c:v>
                </c:pt>
                <c:pt idx="10">
                  <c:v>-341</c:v>
                </c:pt>
                <c:pt idx="11">
                  <c:v>-416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-22</c:v>
                </c:pt>
                <c:pt idx="1">
                  <c:v>-126</c:v>
                </c:pt>
                <c:pt idx="2">
                  <c:v>-115</c:v>
                </c:pt>
                <c:pt idx="3">
                  <c:v>-216</c:v>
                </c:pt>
                <c:pt idx="4">
                  <c:v>-251</c:v>
                </c:pt>
                <c:pt idx="5">
                  <c:v>-3996</c:v>
                </c:pt>
                <c:pt idx="6">
                  <c:v>115</c:v>
                </c:pt>
                <c:pt idx="7">
                  <c:v>-175</c:v>
                </c:pt>
                <c:pt idx="8">
                  <c:v>-253</c:v>
                </c:pt>
                <c:pt idx="9">
                  <c:v>-108</c:v>
                </c:pt>
                <c:pt idx="10">
                  <c:v>-17</c:v>
                </c:pt>
                <c:pt idx="11">
                  <c:v>-376</c:v>
                </c:pt>
              </c:numCache>
            </c:numRef>
          </c:val>
        </c:ser>
        <c:axId val="54645239"/>
        <c:axId val="669933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-454</c:v>
                </c:pt>
                <c:pt idx="1">
                  <c:v>-563</c:v>
                </c:pt>
                <c:pt idx="2">
                  <c:v>-714</c:v>
                </c:pt>
                <c:pt idx="3">
                  <c:v>-941</c:v>
                </c:pt>
                <c:pt idx="4">
                  <c:v>-899</c:v>
                </c:pt>
                <c:pt idx="5">
                  <c:v>-4567</c:v>
                </c:pt>
                <c:pt idx="6">
                  <c:v>-323</c:v>
                </c:pt>
                <c:pt idx="7">
                  <c:v>-606</c:v>
                </c:pt>
                <c:pt idx="8">
                  <c:v>-780</c:v>
                </c:pt>
                <c:pt idx="9">
                  <c:v>-468</c:v>
                </c:pt>
                <c:pt idx="10">
                  <c:v>-358</c:v>
                </c:pt>
                <c:pt idx="11">
                  <c:v>-792</c:v>
                </c:pt>
              </c:numCache>
            </c:numRef>
          </c:val>
          <c:smooth val="0"/>
        </c:ser>
        <c:axId val="6468245"/>
        <c:axId val="1615418"/>
      </c:lineChart>
      <c:catAx>
        <c:axId val="5464523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332"/>
        <c:crossesAt val="0"/>
        <c:auto val="0"/>
        <c:lblOffset val="100"/>
        <c:noMultiLvlLbl val="0"/>
      </c:catAx>
      <c:valAx>
        <c:axId val="669933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5239"/>
        <c:crossesAt val="1"/>
        <c:crossBetween val="between"/>
        <c:dispUnits/>
        <c:majorUnit val="500"/>
      </c:valAx>
      <c:catAx>
        <c:axId val="6468245"/>
        <c:scaling>
          <c:orientation val="minMax"/>
        </c:scaling>
        <c:axPos val="b"/>
        <c:delete val="1"/>
        <c:majorTickMark val="in"/>
        <c:minorTickMark val="none"/>
        <c:tickLblPos val="nextTo"/>
        <c:crossAx val="1615418"/>
        <c:crossesAt val="0"/>
        <c:auto val="0"/>
        <c:lblOffset val="100"/>
        <c:noMultiLvlLbl val="0"/>
      </c:catAx>
      <c:valAx>
        <c:axId val="1615418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24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33923779"/>
        <c:axId val="4131072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62218753"/>
        <c:axId val="31525398"/>
      </c:lineChart>
      <c:catAx>
        <c:axId val="33923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10720"/>
        <c:crosses val="autoZero"/>
        <c:auto val="0"/>
        <c:lblOffset val="100"/>
        <c:noMultiLvlLbl val="0"/>
      </c:catAx>
      <c:valAx>
        <c:axId val="41310720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923779"/>
        <c:crossesAt val="1"/>
        <c:crossBetween val="between"/>
        <c:dispUnits/>
      </c:valAx>
      <c:catAx>
        <c:axId val="62218753"/>
        <c:scaling>
          <c:orientation val="minMax"/>
        </c:scaling>
        <c:axPos val="b"/>
        <c:delete val="1"/>
        <c:majorTickMark val="in"/>
        <c:minorTickMark val="none"/>
        <c:tickLblPos val="nextTo"/>
        <c:crossAx val="31525398"/>
        <c:crosses val="autoZero"/>
        <c:auto val="0"/>
        <c:lblOffset val="100"/>
        <c:noMultiLvlLbl val="0"/>
      </c:catAx>
      <c:valAx>
        <c:axId val="3152539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21875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5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58053583"/>
        <c:axId val="1116569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33152941"/>
        <c:axId val="25123122"/>
      </c:lineChart>
      <c:catAx>
        <c:axId val="5805358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65692"/>
        <c:crossesAt val="0"/>
        <c:auto val="0"/>
        <c:lblOffset val="100"/>
        <c:noMultiLvlLbl val="0"/>
      </c:catAx>
      <c:valAx>
        <c:axId val="1116569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53583"/>
        <c:crossesAt val="1"/>
        <c:crossBetween val="between"/>
        <c:dispUnits/>
        <c:majorUnit val="500"/>
      </c:valAx>
      <c:catAx>
        <c:axId val="33152941"/>
        <c:scaling>
          <c:orientation val="minMax"/>
        </c:scaling>
        <c:axPos val="b"/>
        <c:delete val="1"/>
        <c:majorTickMark val="in"/>
        <c:minorTickMark val="none"/>
        <c:tickLblPos val="nextTo"/>
        <c:crossAx val="25123122"/>
        <c:crossesAt val="0"/>
        <c:auto val="0"/>
        <c:lblOffset val="100"/>
        <c:noMultiLvlLbl val="0"/>
      </c:catAx>
      <c:valAx>
        <c:axId val="2512312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5294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01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（H17.10～H18.9)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（H17.10～H18.9)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52" t="s">
        <v>73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28"/>
      <c r="L4" s="155" t="s">
        <v>304</v>
      </c>
      <c r="O4" s="44"/>
      <c r="Q4" s="1"/>
      <c r="R4" s="1"/>
      <c r="S4" s="1"/>
      <c r="T4" s="1"/>
      <c r="U4" s="1"/>
    </row>
    <row r="5" spans="1:21" ht="14.2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13"/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70" t="s">
        <v>280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70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70"/>
      <c r="B9" s="129"/>
      <c r="C9" s="73"/>
      <c r="D9" s="73"/>
      <c r="E9" s="73"/>
      <c r="F9" s="73"/>
      <c r="G9" s="74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5"/>
      <c r="U9" s="1"/>
    </row>
    <row r="10" spans="1:21" ht="23.25" customHeight="1">
      <c r="A10" s="1"/>
      <c r="B10" s="124" t="s">
        <v>338</v>
      </c>
      <c r="C10" s="7"/>
      <c r="D10" s="7"/>
      <c r="E10" s="7"/>
      <c r="F10" s="7"/>
      <c r="G10" s="7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7"/>
      <c r="U10" s="83"/>
    </row>
    <row r="11" spans="1:21" ht="23.25" customHeight="1">
      <c r="A11" s="1"/>
      <c r="B11" s="124" t="s">
        <v>339</v>
      </c>
      <c r="C11" s="7"/>
      <c r="D11" s="7"/>
      <c r="E11" s="7"/>
      <c r="F11" s="7"/>
      <c r="G11" s="7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7"/>
      <c r="U11" s="83"/>
    </row>
    <row r="12" spans="1:21" ht="23.25" customHeight="1">
      <c r="A12" s="1"/>
      <c r="B12" s="76" t="s">
        <v>340</v>
      </c>
      <c r="C12" s="7"/>
      <c r="D12" s="7"/>
      <c r="E12" s="7"/>
      <c r="F12" s="7"/>
      <c r="G12" s="7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7"/>
      <c r="U12" s="83"/>
    </row>
    <row r="13" spans="1:21" ht="23.25" customHeight="1">
      <c r="A13" s="1"/>
      <c r="B13" s="76" t="s">
        <v>341</v>
      </c>
      <c r="C13" s="7"/>
      <c r="D13" s="7"/>
      <c r="E13" s="7"/>
      <c r="F13" s="7"/>
      <c r="G13" s="7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7"/>
      <c r="U13" s="83"/>
    </row>
    <row r="14" spans="1:21" ht="23.25" customHeight="1">
      <c r="A14" s="56"/>
      <c r="B14" s="125" t="s">
        <v>342</v>
      </c>
      <c r="C14" s="7"/>
      <c r="D14" s="7"/>
      <c r="E14" s="7"/>
      <c r="F14" s="7"/>
      <c r="G14" s="7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7"/>
      <c r="U14" s="83"/>
    </row>
    <row r="15" spans="1:21" ht="23.25" customHeight="1">
      <c r="A15" s="44"/>
      <c r="B15" s="78" t="s">
        <v>343</v>
      </c>
      <c r="C15" s="7"/>
      <c r="D15" s="7"/>
      <c r="E15" s="7"/>
      <c r="F15" s="7"/>
      <c r="G15" s="7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7"/>
      <c r="U15" s="83"/>
    </row>
    <row r="16" spans="1:21" ht="23.25" customHeight="1">
      <c r="A16" s="44"/>
      <c r="B16" s="78" t="s">
        <v>344</v>
      </c>
      <c r="C16" s="7"/>
      <c r="D16" s="7"/>
      <c r="E16" s="7"/>
      <c r="F16" s="7"/>
      <c r="G16" s="7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7"/>
      <c r="U16" s="83"/>
    </row>
    <row r="17" spans="1:21" ht="23.25" customHeight="1">
      <c r="A17" s="44"/>
      <c r="B17" s="125" t="s">
        <v>345</v>
      </c>
      <c r="C17" s="7"/>
      <c r="D17" s="7"/>
      <c r="E17" s="7"/>
      <c r="F17" s="7"/>
      <c r="G17" s="7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7"/>
      <c r="U17" s="83"/>
    </row>
    <row r="18" spans="1:21" ht="6.75" customHeight="1">
      <c r="A18" s="44"/>
      <c r="B18" s="125"/>
      <c r="C18" s="7"/>
      <c r="D18" s="7"/>
      <c r="E18" s="7"/>
      <c r="F18" s="7"/>
      <c r="G18" s="7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7"/>
      <c r="U18" s="83"/>
    </row>
    <row r="19" spans="1:21" ht="11.25" customHeight="1" thickBot="1">
      <c r="A19" s="56"/>
      <c r="B19" s="126"/>
      <c r="C19" s="79"/>
      <c r="D19" s="79"/>
      <c r="E19" s="79"/>
      <c r="F19" s="79"/>
      <c r="G19" s="80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1"/>
      <c r="U19" s="83"/>
    </row>
    <row r="20" spans="1:21" ht="14.25" thickTop="1">
      <c r="A20" s="56"/>
      <c r="B20" s="7"/>
      <c r="C20" s="7"/>
      <c r="D20" s="7"/>
      <c r="E20" s="7"/>
      <c r="F20" s="7"/>
      <c r="G20" s="7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30" t="s">
        <v>281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71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71"/>
      <c r="B23" s="59" t="s">
        <v>64</v>
      </c>
      <c r="C23" s="1"/>
      <c r="D23" s="1"/>
      <c r="E23" s="1"/>
      <c r="F23" s="1"/>
      <c r="G23" s="34"/>
      <c r="H23" s="1"/>
      <c r="K23" s="59" t="s">
        <v>65</v>
      </c>
      <c r="L23" s="59" t="s">
        <v>74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66</v>
      </c>
      <c r="C24" s="1"/>
      <c r="D24" s="1"/>
      <c r="E24" s="1"/>
      <c r="F24" s="1"/>
      <c r="G24" s="34"/>
      <c r="H24" s="1"/>
      <c r="K24" s="59" t="s">
        <v>65</v>
      </c>
      <c r="L24" s="59" t="s">
        <v>75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67</v>
      </c>
      <c r="C25" s="1"/>
      <c r="D25" s="1"/>
      <c r="E25" s="1"/>
      <c r="F25" s="1"/>
      <c r="G25" s="34"/>
      <c r="H25" s="1"/>
      <c r="K25" s="59" t="s">
        <v>65</v>
      </c>
      <c r="L25" s="59" t="s">
        <v>76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77</v>
      </c>
      <c r="C26" s="1"/>
      <c r="D26" s="1"/>
      <c r="E26" s="1"/>
      <c r="F26" s="1"/>
      <c r="G26" s="34"/>
      <c r="H26" s="1"/>
      <c r="K26" s="59" t="s">
        <v>65</v>
      </c>
      <c r="L26" s="59" t="s">
        <v>282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78</v>
      </c>
      <c r="C27" s="1"/>
      <c r="D27" s="1"/>
      <c r="E27" s="1"/>
      <c r="F27" s="1"/>
      <c r="G27" s="34"/>
      <c r="H27" s="1"/>
      <c r="K27" s="59" t="s">
        <v>65</v>
      </c>
      <c r="L27" s="59" t="s">
        <v>283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68</v>
      </c>
      <c r="C28" s="1"/>
      <c r="D28" s="1"/>
      <c r="E28" s="1"/>
      <c r="F28" s="1"/>
      <c r="G28" s="34"/>
      <c r="H28" s="1"/>
      <c r="K28" s="59" t="s">
        <v>65</v>
      </c>
      <c r="L28" s="59" t="s">
        <v>284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305</v>
      </c>
      <c r="C29" s="1"/>
      <c r="D29" s="1"/>
      <c r="E29" s="1"/>
      <c r="F29" s="1"/>
      <c r="G29" s="34"/>
      <c r="H29" s="1"/>
      <c r="K29" s="59" t="s">
        <v>65</v>
      </c>
      <c r="L29" s="59" t="s">
        <v>285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98" t="s">
        <v>227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31" t="s">
        <v>286</v>
      </c>
    </row>
    <row r="34" s="1" customFormat="1" ht="6.75" customHeight="1">
      <c r="A34" s="82"/>
    </row>
    <row r="35" s="1" customFormat="1" ht="15" customHeight="1">
      <c r="B35" s="132" t="s">
        <v>300</v>
      </c>
    </row>
    <row r="36" s="1" customFormat="1" ht="15" customHeight="1">
      <c r="B36" s="132" t="s">
        <v>299</v>
      </c>
    </row>
    <row r="37" s="1" customFormat="1" ht="15" customHeight="1">
      <c r="B37" s="132" t="s">
        <v>79</v>
      </c>
    </row>
    <row r="38" s="1" customFormat="1" ht="15" customHeight="1">
      <c r="B38" s="132" t="s">
        <v>80</v>
      </c>
    </row>
    <row r="39" s="1" customFormat="1" ht="15" customHeight="1">
      <c r="B39" s="132" t="s">
        <v>69</v>
      </c>
    </row>
    <row r="40" s="1" customFormat="1" ht="15" customHeight="1">
      <c r="B40" s="132" t="s">
        <v>70</v>
      </c>
    </row>
    <row r="41" s="1" customFormat="1" ht="15" customHeight="1">
      <c r="B41" s="132" t="s">
        <v>81</v>
      </c>
    </row>
    <row r="42" s="1" customFormat="1" ht="15" customHeight="1">
      <c r="B42" s="132" t="s">
        <v>82</v>
      </c>
    </row>
    <row r="43" s="1" customFormat="1" ht="15" customHeight="1">
      <c r="B43" s="132"/>
    </row>
    <row r="44" s="1" customFormat="1" ht="15" customHeight="1">
      <c r="B44" s="132"/>
    </row>
    <row r="45" spans="1:21" ht="6" customHeight="1">
      <c r="A45" s="56"/>
      <c r="B45" s="158"/>
      <c r="C45" s="11"/>
      <c r="D45" s="11"/>
      <c r="E45" s="11"/>
      <c r="F45" s="11"/>
      <c r="G45" s="11"/>
      <c r="H45" s="11"/>
      <c r="I45" s="11"/>
      <c r="J45" s="11"/>
      <c r="K45" s="11"/>
      <c r="L45" s="161"/>
      <c r="M45" s="161"/>
      <c r="N45" s="161"/>
      <c r="O45" s="161"/>
      <c r="P45" s="161"/>
      <c r="Q45" s="161"/>
      <c r="R45" s="161"/>
      <c r="S45" s="171"/>
      <c r="T45" s="172"/>
      <c r="U45" s="1"/>
    </row>
    <row r="46" spans="3:20" s="1" customFormat="1" ht="18.75" customHeight="1">
      <c r="C46" s="127" t="s">
        <v>242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2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50" t="s">
        <v>275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50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50" t="s">
        <v>276</v>
      </c>
      <c r="D50" s="7"/>
      <c r="E50" s="7"/>
      <c r="F50" s="7"/>
      <c r="G50" s="7"/>
      <c r="H50" s="7"/>
      <c r="I50" s="159" t="s">
        <v>277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50" t="s">
        <v>278</v>
      </c>
      <c r="D51" s="7"/>
      <c r="E51" s="7"/>
      <c r="F51" s="7"/>
      <c r="G51" s="7"/>
      <c r="H51" s="7"/>
      <c r="I51" s="160" t="s">
        <v>279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5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58"/>
      <c r="C53" s="7"/>
      <c r="D53" s="7"/>
      <c r="E53" s="7"/>
      <c r="F53" s="7"/>
      <c r="G53" s="7" t="s">
        <v>83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7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71"/>
      <c r="T54" s="172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9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9" customWidth="1"/>
    <col min="31" max="31" width="8.875" style="0" customWidth="1"/>
  </cols>
  <sheetData>
    <row r="2" spans="2:25" s="448" customFormat="1" ht="24" customHeight="1">
      <c r="B2" s="449"/>
      <c r="C2" s="450" t="s">
        <v>358</v>
      </c>
      <c r="E2" s="449"/>
      <c r="F2" s="449"/>
      <c r="G2" s="449"/>
      <c r="H2" s="449"/>
      <c r="I2" s="449"/>
      <c r="J2" s="449"/>
      <c r="K2" s="449"/>
      <c r="L2" s="451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51"/>
    </row>
    <row r="3" spans="1:25" s="448" customFormat="1" ht="13.5" customHeight="1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51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51"/>
    </row>
    <row r="4" spans="12:25" s="452" customFormat="1" ht="13.5" customHeight="1">
      <c r="L4" s="453"/>
      <c r="P4"/>
      <c r="Q4"/>
      <c r="Y4" s="453"/>
    </row>
    <row r="5" spans="10:25" s="452" customFormat="1" ht="13.5" customHeight="1">
      <c r="J5" s="454" t="s">
        <v>350</v>
      </c>
      <c r="P5"/>
      <c r="Q5"/>
      <c r="Y5" s="453"/>
    </row>
    <row r="6" spans="10:25" s="452" customFormat="1" ht="13.5" customHeight="1">
      <c r="J6" s="454" t="s">
        <v>351</v>
      </c>
      <c r="K6" s="455" t="s">
        <v>359</v>
      </c>
      <c r="P6"/>
      <c r="Q6"/>
      <c r="Y6" s="453"/>
    </row>
    <row r="7" spans="1:25" s="452" customFormat="1" ht="13.5" customHeight="1">
      <c r="A7" s="456"/>
      <c r="B7" s="456"/>
      <c r="H7"/>
      <c r="J7" s="454" t="s">
        <v>352</v>
      </c>
      <c r="K7" s="455" t="s">
        <v>360</v>
      </c>
      <c r="V7" s="457"/>
      <c r="Y7" s="453"/>
    </row>
    <row r="8" spans="3:25" ht="15" customHeight="1">
      <c r="C8" s="458"/>
      <c r="D8" s="459"/>
      <c r="E8" s="460" t="s">
        <v>135</v>
      </c>
      <c r="F8" s="461"/>
      <c r="G8" s="462" t="s">
        <v>136</v>
      </c>
      <c r="H8" s="463"/>
      <c r="I8" s="463"/>
      <c r="J8" s="464" t="s">
        <v>353</v>
      </c>
      <c r="K8" s="464"/>
      <c r="L8" s="464" t="s">
        <v>354</v>
      </c>
      <c r="M8" s="464"/>
      <c r="N8" s="465" t="s">
        <v>361</v>
      </c>
      <c r="O8" s="466"/>
      <c r="P8" s="467"/>
      <c r="Q8" s="6"/>
      <c r="R8" s="467"/>
      <c r="S8" s="6"/>
      <c r="T8" s="6"/>
      <c r="U8" s="467"/>
      <c r="V8" s="467"/>
      <c r="W8" s="467"/>
      <c r="X8" s="467"/>
      <c r="Y8" s="468"/>
    </row>
    <row r="9" spans="3:25" ht="15" customHeight="1">
      <c r="C9" s="469" t="s">
        <v>355</v>
      </c>
      <c r="D9" s="469" t="s">
        <v>362</v>
      </c>
      <c r="E9" s="464" t="s">
        <v>356</v>
      </c>
      <c r="F9" s="470" t="s">
        <v>84</v>
      </c>
      <c r="G9" s="464" t="s">
        <v>85</v>
      </c>
      <c r="H9" s="471" t="s">
        <v>363</v>
      </c>
      <c r="I9" s="471" t="s">
        <v>364</v>
      </c>
      <c r="J9" s="471" t="s">
        <v>365</v>
      </c>
      <c r="K9" s="471" t="s">
        <v>366</v>
      </c>
      <c r="L9" s="471" t="s">
        <v>365</v>
      </c>
      <c r="M9" s="471" t="s">
        <v>366</v>
      </c>
      <c r="N9" s="472" t="s">
        <v>357</v>
      </c>
      <c r="O9" s="466"/>
      <c r="P9" s="467"/>
      <c r="Q9" s="467"/>
      <c r="R9" s="467"/>
      <c r="S9" s="467"/>
      <c r="T9" s="467"/>
      <c r="U9" s="467"/>
      <c r="V9" s="467"/>
      <c r="W9" s="467"/>
      <c r="X9" s="467"/>
      <c r="Y9" s="468"/>
    </row>
    <row r="10" spans="3:25" ht="15" customHeight="1">
      <c r="C10" s="473" t="s">
        <v>367</v>
      </c>
      <c r="D10" s="473">
        <v>394911</v>
      </c>
      <c r="E10" s="473">
        <v>1134036</v>
      </c>
      <c r="F10" s="473">
        <v>534576</v>
      </c>
      <c r="G10" s="473">
        <v>599460</v>
      </c>
      <c r="H10" s="473">
        <v>617</v>
      </c>
      <c r="I10" s="473">
        <v>1033</v>
      </c>
      <c r="J10" s="473" t="s">
        <v>166</v>
      </c>
      <c r="K10" s="473">
        <v>965</v>
      </c>
      <c r="L10" s="473" t="s">
        <v>166</v>
      </c>
      <c r="M10" s="473">
        <v>1341</v>
      </c>
      <c r="N10" s="474">
        <v>-792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102"/>
    </row>
    <row r="11" spans="3:25" ht="15" customHeight="1">
      <c r="C11" s="475" t="s">
        <v>368</v>
      </c>
      <c r="D11" s="475">
        <v>359718</v>
      </c>
      <c r="E11" s="475">
        <v>1020012</v>
      </c>
      <c r="F11" s="475">
        <v>480934</v>
      </c>
      <c r="G11" s="475">
        <v>539078</v>
      </c>
      <c r="H11" s="475">
        <v>568</v>
      </c>
      <c r="I11" s="475">
        <v>901</v>
      </c>
      <c r="J11" s="475">
        <v>664</v>
      </c>
      <c r="K11" s="475">
        <v>888</v>
      </c>
      <c r="L11" s="475">
        <v>668</v>
      </c>
      <c r="M11" s="475">
        <v>1257</v>
      </c>
      <c r="N11" s="474">
        <v>-706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6"/>
    </row>
    <row r="12" spans="3:25" ht="15" customHeight="1">
      <c r="C12" s="477" t="s">
        <v>369</v>
      </c>
      <c r="D12" s="477">
        <v>35193</v>
      </c>
      <c r="E12" s="477">
        <v>114021</v>
      </c>
      <c r="F12" s="477">
        <v>53663</v>
      </c>
      <c r="G12" s="477">
        <v>60358</v>
      </c>
      <c r="H12" s="477">
        <v>49</v>
      </c>
      <c r="I12" s="477">
        <v>132</v>
      </c>
      <c r="J12" s="477">
        <v>68</v>
      </c>
      <c r="K12" s="477">
        <v>77</v>
      </c>
      <c r="L12" s="477">
        <v>132</v>
      </c>
      <c r="M12" s="477">
        <v>84</v>
      </c>
      <c r="N12" s="478">
        <v>-154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102"/>
    </row>
    <row r="13" spans="3:25" ht="15" customHeight="1">
      <c r="C13" s="475" t="s">
        <v>370</v>
      </c>
      <c r="D13" s="475">
        <v>131989</v>
      </c>
      <c r="E13" s="475">
        <v>331834</v>
      </c>
      <c r="F13" s="475">
        <v>157255</v>
      </c>
      <c r="G13" s="475">
        <v>174579</v>
      </c>
      <c r="H13" s="475">
        <v>218</v>
      </c>
      <c r="I13" s="475">
        <v>231</v>
      </c>
      <c r="J13" s="475">
        <v>211</v>
      </c>
      <c r="K13" s="475">
        <v>426</v>
      </c>
      <c r="L13" s="475">
        <v>194</v>
      </c>
      <c r="M13" s="475">
        <v>594</v>
      </c>
      <c r="N13" s="479">
        <v>-164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6"/>
    </row>
    <row r="14" spans="3:25" ht="15" customHeight="1">
      <c r="C14" s="475" t="s">
        <v>371</v>
      </c>
      <c r="D14" s="475">
        <v>23282</v>
      </c>
      <c r="E14" s="475">
        <v>62287</v>
      </c>
      <c r="F14" s="475">
        <v>28865</v>
      </c>
      <c r="G14" s="475">
        <v>33422</v>
      </c>
      <c r="H14" s="475">
        <v>43</v>
      </c>
      <c r="I14" s="475">
        <v>69</v>
      </c>
      <c r="J14" s="475">
        <v>64</v>
      </c>
      <c r="K14" s="475">
        <v>42</v>
      </c>
      <c r="L14" s="475">
        <v>47</v>
      </c>
      <c r="M14" s="475">
        <v>53</v>
      </c>
      <c r="N14" s="479">
        <v>-20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6"/>
    </row>
    <row r="15" spans="3:25" ht="15" customHeight="1">
      <c r="C15" s="475" t="s">
        <v>372</v>
      </c>
      <c r="D15" s="475">
        <v>31902</v>
      </c>
      <c r="E15" s="475">
        <v>102548</v>
      </c>
      <c r="F15" s="475">
        <v>48255</v>
      </c>
      <c r="G15" s="475">
        <v>54293</v>
      </c>
      <c r="H15" s="475">
        <v>45</v>
      </c>
      <c r="I15" s="475">
        <v>90</v>
      </c>
      <c r="J15" s="475">
        <v>73</v>
      </c>
      <c r="K15" s="475">
        <v>59</v>
      </c>
      <c r="L15" s="475">
        <v>61</v>
      </c>
      <c r="M15" s="475">
        <v>93</v>
      </c>
      <c r="N15" s="479">
        <v>-67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6"/>
    </row>
    <row r="16" spans="3:25" ht="15" customHeight="1">
      <c r="C16" s="475" t="s">
        <v>373</v>
      </c>
      <c r="D16" s="475">
        <v>28594</v>
      </c>
      <c r="E16" s="475">
        <v>81714</v>
      </c>
      <c r="F16" s="475">
        <v>37988</v>
      </c>
      <c r="G16" s="475">
        <v>43726</v>
      </c>
      <c r="H16" s="475">
        <v>47</v>
      </c>
      <c r="I16" s="475">
        <v>76</v>
      </c>
      <c r="J16" s="475">
        <v>19</v>
      </c>
      <c r="K16" s="475">
        <v>82</v>
      </c>
      <c r="L16" s="475">
        <v>41</v>
      </c>
      <c r="M16" s="475">
        <v>117</v>
      </c>
      <c r="N16" s="479">
        <v>-86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102"/>
    </row>
    <row r="17" spans="3:25" ht="15" customHeight="1">
      <c r="C17" s="475" t="s">
        <v>374</v>
      </c>
      <c r="D17" s="475">
        <v>11975</v>
      </c>
      <c r="E17" s="475">
        <v>34968</v>
      </c>
      <c r="F17" s="475">
        <v>16452</v>
      </c>
      <c r="G17" s="475">
        <v>18516</v>
      </c>
      <c r="H17" s="475">
        <v>22</v>
      </c>
      <c r="I17" s="475">
        <v>39</v>
      </c>
      <c r="J17" s="475">
        <v>33</v>
      </c>
      <c r="K17" s="475">
        <v>15</v>
      </c>
      <c r="L17" s="475">
        <v>32</v>
      </c>
      <c r="M17" s="475">
        <v>36</v>
      </c>
      <c r="N17" s="479">
        <v>-37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6"/>
    </row>
    <row r="18" spans="3:25" ht="15" customHeight="1">
      <c r="C18" s="475" t="s">
        <v>375</v>
      </c>
      <c r="D18" s="475">
        <v>17363</v>
      </c>
      <c r="E18" s="475">
        <v>54489</v>
      </c>
      <c r="F18" s="475">
        <v>25790</v>
      </c>
      <c r="G18" s="475">
        <v>28699</v>
      </c>
      <c r="H18" s="475">
        <v>16</v>
      </c>
      <c r="I18" s="475">
        <v>67</v>
      </c>
      <c r="J18" s="475">
        <v>21</v>
      </c>
      <c r="K18" s="475">
        <v>33</v>
      </c>
      <c r="L18" s="475">
        <v>49</v>
      </c>
      <c r="M18" s="475">
        <v>70</v>
      </c>
      <c r="N18" s="479">
        <v>-116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6"/>
    </row>
    <row r="19" spans="3:25" ht="15" customHeight="1">
      <c r="C19" s="475" t="s">
        <v>376</v>
      </c>
      <c r="D19" s="475">
        <v>12142</v>
      </c>
      <c r="E19" s="475">
        <v>36160</v>
      </c>
      <c r="F19" s="475">
        <v>16846</v>
      </c>
      <c r="G19" s="475">
        <v>19314</v>
      </c>
      <c r="H19" s="475">
        <v>19</v>
      </c>
      <c r="I19" s="475">
        <v>37</v>
      </c>
      <c r="J19" s="475">
        <v>16</v>
      </c>
      <c r="K19" s="475">
        <v>41</v>
      </c>
      <c r="L19" s="475">
        <v>16</v>
      </c>
      <c r="M19" s="475">
        <v>36</v>
      </c>
      <c r="N19" s="479">
        <v>-13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6"/>
    </row>
    <row r="20" spans="3:25" ht="15" customHeight="1">
      <c r="C20" s="475" t="s">
        <v>377</v>
      </c>
      <c r="D20" s="475">
        <v>28795</v>
      </c>
      <c r="E20" s="475">
        <v>88594</v>
      </c>
      <c r="F20" s="475">
        <v>42364</v>
      </c>
      <c r="G20" s="475">
        <v>46230</v>
      </c>
      <c r="H20" s="475">
        <v>54</v>
      </c>
      <c r="I20" s="475">
        <v>81</v>
      </c>
      <c r="J20" s="475">
        <v>44</v>
      </c>
      <c r="K20" s="475">
        <v>52</v>
      </c>
      <c r="L20" s="475">
        <v>41</v>
      </c>
      <c r="M20" s="475">
        <v>110</v>
      </c>
      <c r="N20" s="479">
        <v>-82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6"/>
    </row>
    <row r="21" spans="3:25" ht="15" customHeight="1">
      <c r="C21" s="475" t="s">
        <v>378</v>
      </c>
      <c r="D21" s="475">
        <v>12063</v>
      </c>
      <c r="E21" s="475">
        <v>35560</v>
      </c>
      <c r="F21" s="475">
        <v>16784</v>
      </c>
      <c r="G21" s="475">
        <v>18776</v>
      </c>
      <c r="H21" s="475">
        <v>19</v>
      </c>
      <c r="I21" s="475">
        <v>28</v>
      </c>
      <c r="J21" s="475">
        <v>40</v>
      </c>
      <c r="K21" s="475">
        <v>21</v>
      </c>
      <c r="L21" s="475">
        <v>49</v>
      </c>
      <c r="M21" s="475">
        <v>14</v>
      </c>
      <c r="N21" s="479">
        <v>-11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6"/>
    </row>
    <row r="22" spans="3:25" ht="15" customHeight="1">
      <c r="C22" s="480" t="s">
        <v>379</v>
      </c>
      <c r="D22" s="480">
        <v>28492</v>
      </c>
      <c r="E22" s="480">
        <v>92295</v>
      </c>
      <c r="F22" s="480">
        <v>43371</v>
      </c>
      <c r="G22" s="480">
        <v>48924</v>
      </c>
      <c r="H22" s="480">
        <v>46</v>
      </c>
      <c r="I22" s="480">
        <v>79</v>
      </c>
      <c r="J22" s="480">
        <v>87</v>
      </c>
      <c r="K22" s="480">
        <v>57</v>
      </c>
      <c r="L22" s="480">
        <v>73</v>
      </c>
      <c r="M22" s="480">
        <v>71</v>
      </c>
      <c r="N22" s="479">
        <v>-33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6"/>
    </row>
    <row r="23" spans="3:25" ht="15" customHeight="1">
      <c r="C23" s="480" t="s">
        <v>380</v>
      </c>
      <c r="D23" s="480">
        <v>13650</v>
      </c>
      <c r="E23" s="480">
        <v>39441</v>
      </c>
      <c r="F23" s="480">
        <v>18633</v>
      </c>
      <c r="G23" s="480">
        <v>20808</v>
      </c>
      <c r="H23" s="480">
        <v>7</v>
      </c>
      <c r="I23" s="480">
        <v>43</v>
      </c>
      <c r="J23" s="480">
        <v>29</v>
      </c>
      <c r="K23" s="480">
        <v>15</v>
      </c>
      <c r="L23" s="480">
        <v>21</v>
      </c>
      <c r="M23" s="480">
        <v>14</v>
      </c>
      <c r="N23" s="479">
        <v>-27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6"/>
    </row>
    <row r="24" spans="3:25" ht="15" customHeight="1">
      <c r="C24" s="480" t="s">
        <v>381</v>
      </c>
      <c r="D24" s="480">
        <v>9148</v>
      </c>
      <c r="E24" s="480">
        <v>28699</v>
      </c>
      <c r="F24" s="480">
        <v>13691</v>
      </c>
      <c r="G24" s="480">
        <v>15008</v>
      </c>
      <c r="H24" s="480">
        <v>15</v>
      </c>
      <c r="I24" s="480">
        <v>23</v>
      </c>
      <c r="J24" s="480">
        <v>12</v>
      </c>
      <c r="K24" s="480">
        <v>23</v>
      </c>
      <c r="L24" s="480">
        <v>7</v>
      </c>
      <c r="M24" s="480">
        <v>27</v>
      </c>
      <c r="N24" s="479">
        <v>-7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6"/>
    </row>
    <row r="25" spans="3:25" ht="15" customHeight="1">
      <c r="C25" s="480" t="s">
        <v>382</v>
      </c>
      <c r="D25" s="475">
        <v>10323</v>
      </c>
      <c r="E25" s="475">
        <v>31423</v>
      </c>
      <c r="F25" s="475">
        <v>14640</v>
      </c>
      <c r="G25" s="475">
        <v>16783</v>
      </c>
      <c r="H25" s="475">
        <v>17</v>
      </c>
      <c r="I25" s="475">
        <v>38</v>
      </c>
      <c r="J25" s="475">
        <v>15</v>
      </c>
      <c r="K25" s="475">
        <v>22</v>
      </c>
      <c r="L25" s="475">
        <v>37</v>
      </c>
      <c r="M25" s="475">
        <v>22</v>
      </c>
      <c r="N25" s="479">
        <v>-43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102"/>
    </row>
    <row r="26" spans="3:25" ht="15" customHeight="1">
      <c r="C26" s="481" t="s">
        <v>383</v>
      </c>
      <c r="D26" s="481">
        <v>2571</v>
      </c>
      <c r="E26" s="481">
        <v>6670</v>
      </c>
      <c r="F26" s="481">
        <v>3194</v>
      </c>
      <c r="G26" s="481">
        <v>3476</v>
      </c>
      <c r="H26" s="481">
        <v>1</v>
      </c>
      <c r="I26" s="481">
        <v>9</v>
      </c>
      <c r="J26" s="481">
        <v>4</v>
      </c>
      <c r="K26" s="481">
        <v>4</v>
      </c>
      <c r="L26" s="481">
        <v>6</v>
      </c>
      <c r="M26" s="481">
        <v>6</v>
      </c>
      <c r="N26" s="482">
        <v>-12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6"/>
    </row>
    <row r="27" spans="3:25" ht="15" customHeight="1">
      <c r="C27" s="477" t="s">
        <v>384</v>
      </c>
      <c r="D27" s="477">
        <v>2571</v>
      </c>
      <c r="E27" s="477">
        <v>6670</v>
      </c>
      <c r="F27" s="477">
        <v>3194</v>
      </c>
      <c r="G27" s="477">
        <v>3476</v>
      </c>
      <c r="H27" s="477">
        <v>1</v>
      </c>
      <c r="I27" s="477">
        <v>9</v>
      </c>
      <c r="J27" s="477">
        <v>4</v>
      </c>
      <c r="K27" s="477">
        <v>4</v>
      </c>
      <c r="L27" s="477">
        <v>6</v>
      </c>
      <c r="M27" s="477">
        <v>6</v>
      </c>
      <c r="N27" s="483">
        <v>-12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6"/>
    </row>
    <row r="28" spans="3:25" ht="15" customHeight="1">
      <c r="C28" s="481" t="s">
        <v>385</v>
      </c>
      <c r="D28" s="481">
        <v>1079</v>
      </c>
      <c r="E28" s="481">
        <v>3023</v>
      </c>
      <c r="F28" s="481">
        <v>1413</v>
      </c>
      <c r="G28" s="481">
        <v>1610</v>
      </c>
      <c r="H28" s="481">
        <v>1</v>
      </c>
      <c r="I28" s="481">
        <v>3</v>
      </c>
      <c r="J28" s="481">
        <v>0</v>
      </c>
      <c r="K28" s="481">
        <v>1</v>
      </c>
      <c r="L28" s="481">
        <v>7</v>
      </c>
      <c r="M28" s="481">
        <v>0</v>
      </c>
      <c r="N28" s="482">
        <v>-8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484"/>
    </row>
    <row r="29" spans="3:25" ht="15" customHeight="1">
      <c r="C29" s="475" t="s">
        <v>386</v>
      </c>
      <c r="D29" s="475">
        <v>1079</v>
      </c>
      <c r="E29" s="475">
        <v>3023</v>
      </c>
      <c r="F29" s="475">
        <v>1413</v>
      </c>
      <c r="G29" s="475">
        <v>1610</v>
      </c>
      <c r="H29" s="475">
        <v>1</v>
      </c>
      <c r="I29" s="475">
        <v>3</v>
      </c>
      <c r="J29" s="475">
        <v>0</v>
      </c>
      <c r="K29" s="475">
        <v>1</v>
      </c>
      <c r="L29" s="475">
        <v>7</v>
      </c>
      <c r="M29" s="475">
        <v>0</v>
      </c>
      <c r="N29" s="479">
        <v>-8</v>
      </c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484"/>
    </row>
    <row r="30" spans="3:25" ht="15" customHeight="1">
      <c r="C30" s="485" t="s">
        <v>387</v>
      </c>
      <c r="D30" s="485">
        <v>10739</v>
      </c>
      <c r="E30" s="485">
        <v>33112</v>
      </c>
      <c r="F30" s="485">
        <v>15425</v>
      </c>
      <c r="G30" s="485">
        <v>17687</v>
      </c>
      <c r="H30" s="485">
        <v>17</v>
      </c>
      <c r="I30" s="485">
        <v>38</v>
      </c>
      <c r="J30" s="485">
        <v>15</v>
      </c>
      <c r="K30" s="485">
        <v>24</v>
      </c>
      <c r="L30" s="485">
        <v>44</v>
      </c>
      <c r="M30" s="485">
        <v>30</v>
      </c>
      <c r="N30" s="486">
        <v>-56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484"/>
    </row>
    <row r="31" spans="3:25" ht="15" customHeight="1">
      <c r="C31" s="475" t="s">
        <v>388</v>
      </c>
      <c r="D31" s="475">
        <v>1412</v>
      </c>
      <c r="E31" s="475">
        <v>4242</v>
      </c>
      <c r="F31" s="475">
        <v>2036</v>
      </c>
      <c r="G31" s="475">
        <v>2206</v>
      </c>
      <c r="H31" s="475">
        <v>3</v>
      </c>
      <c r="I31" s="475">
        <v>3</v>
      </c>
      <c r="J31" s="475">
        <v>0</v>
      </c>
      <c r="K31" s="475">
        <v>3</v>
      </c>
      <c r="L31" s="475">
        <v>4</v>
      </c>
      <c r="M31" s="475">
        <v>7</v>
      </c>
      <c r="N31" s="479">
        <v>-8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6"/>
    </row>
    <row r="32" spans="3:25" ht="15" customHeight="1">
      <c r="C32" s="475" t="s">
        <v>389</v>
      </c>
      <c r="D32" s="475">
        <v>6346</v>
      </c>
      <c r="E32" s="475">
        <v>20046</v>
      </c>
      <c r="F32" s="475">
        <v>9296</v>
      </c>
      <c r="G32" s="475">
        <v>10750</v>
      </c>
      <c r="H32" s="475">
        <v>9</v>
      </c>
      <c r="I32" s="475">
        <v>24</v>
      </c>
      <c r="J32" s="475">
        <v>9</v>
      </c>
      <c r="K32" s="475">
        <v>10</v>
      </c>
      <c r="L32" s="475">
        <v>25</v>
      </c>
      <c r="M32" s="475">
        <v>14</v>
      </c>
      <c r="N32" s="479">
        <v>-35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6"/>
    </row>
    <row r="33" spans="3:25" ht="15" customHeight="1">
      <c r="C33" s="475" t="s">
        <v>390</v>
      </c>
      <c r="D33" s="475">
        <v>2981</v>
      </c>
      <c r="E33" s="475">
        <v>8824</v>
      </c>
      <c r="F33" s="475">
        <v>4093</v>
      </c>
      <c r="G33" s="475">
        <v>4731</v>
      </c>
      <c r="H33" s="475">
        <v>5</v>
      </c>
      <c r="I33" s="475">
        <v>11</v>
      </c>
      <c r="J33" s="475">
        <v>6</v>
      </c>
      <c r="K33" s="475">
        <v>11</v>
      </c>
      <c r="L33" s="475">
        <v>15</v>
      </c>
      <c r="M33" s="475">
        <v>9</v>
      </c>
      <c r="N33" s="479">
        <v>-13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6"/>
    </row>
    <row r="34" spans="3:25" ht="15" customHeight="1">
      <c r="C34" s="485" t="s">
        <v>391</v>
      </c>
      <c r="D34" s="485">
        <v>8527</v>
      </c>
      <c r="E34" s="485">
        <v>27434</v>
      </c>
      <c r="F34" s="485">
        <v>12852</v>
      </c>
      <c r="G34" s="485">
        <v>14582</v>
      </c>
      <c r="H34" s="485">
        <v>12</v>
      </c>
      <c r="I34" s="485">
        <v>26</v>
      </c>
      <c r="J34" s="485">
        <v>26</v>
      </c>
      <c r="K34" s="485">
        <v>18</v>
      </c>
      <c r="L34" s="485">
        <v>35</v>
      </c>
      <c r="M34" s="485">
        <v>16</v>
      </c>
      <c r="N34" s="486">
        <v>-21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6"/>
    </row>
    <row r="35" spans="3:25" ht="15" customHeight="1">
      <c r="C35" s="475" t="s">
        <v>392</v>
      </c>
      <c r="D35" s="475">
        <v>3874</v>
      </c>
      <c r="E35" s="475">
        <v>11418</v>
      </c>
      <c r="F35" s="475">
        <v>5347</v>
      </c>
      <c r="G35" s="475">
        <v>6071</v>
      </c>
      <c r="H35" s="475">
        <v>7</v>
      </c>
      <c r="I35" s="475">
        <v>13</v>
      </c>
      <c r="J35" s="475">
        <v>13</v>
      </c>
      <c r="K35" s="475">
        <v>7</v>
      </c>
      <c r="L35" s="475">
        <v>15</v>
      </c>
      <c r="M35" s="475">
        <v>11</v>
      </c>
      <c r="N35" s="479">
        <v>-12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6"/>
    </row>
    <row r="36" spans="3:25" ht="15" customHeight="1">
      <c r="C36" s="475" t="s">
        <v>393</v>
      </c>
      <c r="D36" s="475">
        <v>2285</v>
      </c>
      <c r="E36" s="475">
        <v>6996</v>
      </c>
      <c r="F36" s="475">
        <v>3200</v>
      </c>
      <c r="G36" s="475">
        <v>3796</v>
      </c>
      <c r="H36" s="475">
        <v>2</v>
      </c>
      <c r="I36" s="475">
        <v>6</v>
      </c>
      <c r="J36" s="475">
        <v>4</v>
      </c>
      <c r="K36" s="475">
        <v>5</v>
      </c>
      <c r="L36" s="475">
        <v>16</v>
      </c>
      <c r="M36" s="475">
        <v>4</v>
      </c>
      <c r="N36" s="479">
        <v>-15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6"/>
    </row>
    <row r="37" spans="3:25" ht="15" customHeight="1">
      <c r="C37" s="475" t="s">
        <v>394</v>
      </c>
      <c r="D37" s="475">
        <v>1625</v>
      </c>
      <c r="E37" s="475">
        <v>5802</v>
      </c>
      <c r="F37" s="475">
        <v>2695</v>
      </c>
      <c r="G37" s="475">
        <v>3107</v>
      </c>
      <c r="H37" s="475">
        <v>1</v>
      </c>
      <c r="I37" s="475">
        <v>7</v>
      </c>
      <c r="J37" s="475">
        <v>6</v>
      </c>
      <c r="K37" s="475">
        <v>2</v>
      </c>
      <c r="L37" s="475">
        <v>3</v>
      </c>
      <c r="M37" s="475">
        <v>1</v>
      </c>
      <c r="N37" s="479">
        <v>-2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75" t="s">
        <v>395</v>
      </c>
      <c r="D38" s="475">
        <v>743</v>
      </c>
      <c r="E38" s="475">
        <v>3218</v>
      </c>
      <c r="F38" s="475">
        <v>1610</v>
      </c>
      <c r="G38" s="475">
        <v>1608</v>
      </c>
      <c r="H38" s="475">
        <v>2</v>
      </c>
      <c r="I38" s="475">
        <v>0</v>
      </c>
      <c r="J38" s="475">
        <v>3</v>
      </c>
      <c r="K38" s="475">
        <v>4</v>
      </c>
      <c r="L38" s="475">
        <v>1</v>
      </c>
      <c r="M38" s="475">
        <v>0</v>
      </c>
      <c r="N38" s="479">
        <v>8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6"/>
    </row>
    <row r="39" spans="3:25" ht="15" customHeight="1">
      <c r="C39" s="485" t="s">
        <v>396</v>
      </c>
      <c r="D39" s="487">
        <v>6335</v>
      </c>
      <c r="E39" s="488">
        <v>22760</v>
      </c>
      <c r="F39" s="485">
        <v>10733</v>
      </c>
      <c r="G39" s="485">
        <v>12027</v>
      </c>
      <c r="H39" s="485">
        <v>14</v>
      </c>
      <c r="I39" s="485">
        <v>26</v>
      </c>
      <c r="J39" s="485">
        <v>13</v>
      </c>
      <c r="K39" s="485">
        <v>9</v>
      </c>
      <c r="L39" s="485">
        <v>24</v>
      </c>
      <c r="M39" s="485">
        <v>10</v>
      </c>
      <c r="N39" s="486">
        <v>-24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6"/>
    </row>
    <row r="40" spans="3:25" ht="15" customHeight="1">
      <c r="C40" s="475" t="s">
        <v>397</v>
      </c>
      <c r="D40" s="480">
        <v>6335</v>
      </c>
      <c r="E40" s="489">
        <v>22760</v>
      </c>
      <c r="F40" s="475">
        <v>10733</v>
      </c>
      <c r="G40" s="475">
        <v>12027</v>
      </c>
      <c r="H40" s="475">
        <v>14</v>
      </c>
      <c r="I40" s="475">
        <v>26</v>
      </c>
      <c r="J40" s="475">
        <v>13</v>
      </c>
      <c r="K40" s="475">
        <v>9</v>
      </c>
      <c r="L40" s="475">
        <v>24</v>
      </c>
      <c r="M40" s="475">
        <v>10</v>
      </c>
      <c r="N40" s="479">
        <v>-24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6"/>
    </row>
    <row r="41" spans="3:25" ht="15" customHeight="1">
      <c r="C41" s="485" t="s">
        <v>398</v>
      </c>
      <c r="D41" s="487">
        <v>5942</v>
      </c>
      <c r="E41" s="488">
        <v>21022</v>
      </c>
      <c r="F41" s="485">
        <v>10046</v>
      </c>
      <c r="G41" s="485">
        <v>10976</v>
      </c>
      <c r="H41" s="485">
        <v>4</v>
      </c>
      <c r="I41" s="485">
        <v>30</v>
      </c>
      <c r="J41" s="485">
        <v>10</v>
      </c>
      <c r="K41" s="485">
        <v>21</v>
      </c>
      <c r="L41" s="485">
        <v>16</v>
      </c>
      <c r="M41" s="485">
        <v>22</v>
      </c>
      <c r="N41" s="486">
        <v>-33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6"/>
    </row>
    <row r="42" spans="3:25" ht="15" customHeight="1">
      <c r="C42" s="475" t="s">
        <v>399</v>
      </c>
      <c r="D42" s="480">
        <v>5076</v>
      </c>
      <c r="E42" s="489">
        <v>17912</v>
      </c>
      <c r="F42" s="475">
        <v>8561</v>
      </c>
      <c r="G42" s="475">
        <v>9351</v>
      </c>
      <c r="H42" s="475">
        <v>3</v>
      </c>
      <c r="I42" s="475">
        <v>22</v>
      </c>
      <c r="J42" s="475">
        <v>10</v>
      </c>
      <c r="K42" s="475">
        <v>19</v>
      </c>
      <c r="L42" s="475">
        <v>15</v>
      </c>
      <c r="M42" s="475">
        <v>15</v>
      </c>
      <c r="N42" s="479">
        <v>-20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6"/>
    </row>
    <row r="43" spans="3:25" ht="15" customHeight="1">
      <c r="C43" s="477" t="s">
        <v>400</v>
      </c>
      <c r="D43" s="478">
        <v>866</v>
      </c>
      <c r="E43" s="490">
        <v>3110</v>
      </c>
      <c r="F43" s="477">
        <v>1485</v>
      </c>
      <c r="G43" s="477">
        <v>1625</v>
      </c>
      <c r="H43" s="477">
        <v>1</v>
      </c>
      <c r="I43" s="477">
        <v>8</v>
      </c>
      <c r="J43" s="477">
        <v>0</v>
      </c>
      <c r="K43" s="477">
        <v>2</v>
      </c>
      <c r="L43" s="477">
        <v>1</v>
      </c>
      <c r="M43" s="477">
        <v>7</v>
      </c>
      <c r="N43" s="483">
        <v>-13</v>
      </c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91"/>
    </row>
    <row r="44" spans="1:25" ht="15" customHeight="1">
      <c r="A44" s="6"/>
      <c r="B44" s="6"/>
      <c r="C44" s="492"/>
      <c r="D44" s="492"/>
      <c r="E44" s="492"/>
      <c r="F44" s="492"/>
      <c r="G44" s="492"/>
      <c r="H44" s="492"/>
      <c r="I44" s="492"/>
      <c r="J44" s="492"/>
      <c r="K44" s="492"/>
      <c r="L44" s="493"/>
      <c r="M44" s="494"/>
      <c r="N44" s="494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91"/>
    </row>
    <row r="45" spans="2:25" ht="15" customHeight="1">
      <c r="B45" s="433"/>
      <c r="C45" s="495" t="s">
        <v>401</v>
      </c>
      <c r="D45" s="494"/>
      <c r="E45" s="494"/>
      <c r="F45" s="494"/>
      <c r="G45" s="494"/>
      <c r="H45" s="494"/>
      <c r="I45" s="494"/>
      <c r="J45" s="494"/>
      <c r="K45" s="494"/>
      <c r="L45" s="496"/>
      <c r="M45" s="494"/>
      <c r="N45" s="494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91"/>
    </row>
    <row r="46" spans="2:25" ht="15" customHeight="1">
      <c r="B46" s="433"/>
      <c r="C46" s="494" t="s">
        <v>402</v>
      </c>
      <c r="D46" s="494"/>
      <c r="E46" s="494"/>
      <c r="F46" s="494"/>
      <c r="G46" s="494"/>
      <c r="H46" s="494"/>
      <c r="I46" s="494"/>
      <c r="J46" s="494"/>
      <c r="K46" s="494"/>
      <c r="L46" s="496"/>
      <c r="M46" s="494"/>
      <c r="N46" s="494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91"/>
    </row>
    <row r="47" spans="1:26" ht="13.5" customHeight="1">
      <c r="A47" s="433"/>
      <c r="B47" s="433"/>
      <c r="C47" s="494"/>
      <c r="D47" s="494"/>
      <c r="E47" s="494"/>
      <c r="F47" s="494"/>
      <c r="G47" s="494"/>
      <c r="H47" s="494"/>
      <c r="I47" s="494"/>
      <c r="J47" s="494"/>
      <c r="K47" s="494"/>
      <c r="L47" s="496"/>
      <c r="M47" s="494"/>
      <c r="N47" s="494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91"/>
      <c r="Z47" s="172"/>
    </row>
    <row r="48" spans="1:25" ht="13.5" customHeight="1">
      <c r="A48" s="433"/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91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91"/>
    </row>
    <row r="49" spans="1:25" ht="13.5" customHeight="1">
      <c r="A49" s="433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91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91"/>
    </row>
    <row r="50" spans="1:25" ht="12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91"/>
      <c r="M50" s="433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8"/>
    </row>
    <row r="51" spans="1:25" ht="12" customHeight="1">
      <c r="A51" s="433"/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91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91"/>
    </row>
    <row r="52" spans="1:25" ht="12" customHeight="1">
      <c r="A52" s="433"/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91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91"/>
    </row>
    <row r="53" spans="1:25" ht="12" customHeight="1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91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91"/>
    </row>
    <row r="54" spans="2:25" ht="12" customHeight="1"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91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91"/>
    </row>
    <row r="55" spans="1:25" ht="12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91"/>
      <c r="M55" s="433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8"/>
    </row>
    <row r="56" spans="1:25" ht="12" customHeight="1">
      <c r="A56" s="433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91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91"/>
    </row>
    <row r="57" spans="1:25" ht="12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91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91"/>
    </row>
    <row r="58" spans="1:25" ht="12" customHeight="1">
      <c r="A58" s="433" t="s">
        <v>403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91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91"/>
    </row>
    <row r="59" spans="1:25" ht="12" customHeight="1">
      <c r="A59" s="433"/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91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91"/>
    </row>
    <row r="60" spans="1:25" ht="12" customHeight="1">
      <c r="A60" s="433"/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91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91"/>
    </row>
    <row r="61" spans="1:25" s="452" customFormat="1" ht="12" customHeight="1">
      <c r="A61" s="497"/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8"/>
      <c r="M61" s="497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91"/>
    </row>
    <row r="62" spans="1:25" ht="12" customHeight="1">
      <c r="A62" s="433" t="s">
        <v>404</v>
      </c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91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91"/>
    </row>
    <row r="63" spans="1:25" ht="12" customHeight="1">
      <c r="A63" s="433"/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91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91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B55" sqref="B55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53" t="s">
        <v>71</v>
      </c>
    </row>
    <row r="2" ht="6" customHeight="1">
      <c r="B2" s="153"/>
    </row>
    <row r="3" spans="1:12" ht="13.5">
      <c r="A3" s="57" t="s">
        <v>28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27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55</v>
      </c>
      <c r="E28" s="123"/>
      <c r="F28" s="19" t="s">
        <v>45</v>
      </c>
      <c r="G28" s="19"/>
      <c r="H28" s="20" t="s">
        <v>46</v>
      </c>
      <c r="I28" s="19"/>
      <c r="J28" s="12"/>
      <c r="K28" s="374" t="s">
        <v>226</v>
      </c>
      <c r="L28" s="14"/>
    </row>
    <row r="29" spans="1:12" ht="13.5">
      <c r="A29" s="4" t="s">
        <v>2</v>
      </c>
      <c r="B29" s="5"/>
      <c r="C29" s="15" t="s">
        <v>3</v>
      </c>
      <c r="D29" s="5" t="s">
        <v>53</v>
      </c>
      <c r="E29" s="15" t="s">
        <v>54</v>
      </c>
      <c r="F29" s="5" t="s">
        <v>56</v>
      </c>
      <c r="G29" s="105" t="s">
        <v>54</v>
      </c>
      <c r="H29" s="5" t="s">
        <v>57</v>
      </c>
      <c r="I29" s="105" t="s">
        <v>54</v>
      </c>
      <c r="J29" s="4" t="s">
        <v>4</v>
      </c>
      <c r="K29" s="375" t="s">
        <v>58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44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8">
        <v>-2436</v>
      </c>
      <c r="E31" s="94">
        <v>-0.2</v>
      </c>
      <c r="F31" s="100">
        <v>-809</v>
      </c>
      <c r="G31" s="108">
        <v>-0.07</v>
      </c>
      <c r="H31" s="100">
        <v>-1627</v>
      </c>
      <c r="I31" s="108">
        <v>-0.13</v>
      </c>
      <c r="J31" s="13">
        <v>374821</v>
      </c>
      <c r="K31" s="11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8">
        <v>-3347</v>
      </c>
      <c r="E32" s="94">
        <v>-0.28</v>
      </c>
      <c r="F32" s="100">
        <v>-1181</v>
      </c>
      <c r="G32" s="108">
        <v>-0.1</v>
      </c>
      <c r="H32" s="100">
        <v>-2166</v>
      </c>
      <c r="I32" s="108">
        <v>-0.18</v>
      </c>
      <c r="J32" s="13">
        <v>378383</v>
      </c>
      <c r="K32" s="11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9">
        <v>-4561</v>
      </c>
      <c r="E33" s="95">
        <v>-0.38</v>
      </c>
      <c r="F33" s="101">
        <v>-1875</v>
      </c>
      <c r="G33" s="107">
        <v>-0.15</v>
      </c>
      <c r="H33" s="101">
        <v>-2686</v>
      </c>
      <c r="I33" s="107">
        <v>-0.22</v>
      </c>
      <c r="J33" s="39">
        <v>382193</v>
      </c>
      <c r="K33" s="11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9">
        <v>-4581</v>
      </c>
      <c r="E34" s="95">
        <v>-0.38</v>
      </c>
      <c r="F34" s="101">
        <v>-2022</v>
      </c>
      <c r="G34" s="107">
        <v>-0.17</v>
      </c>
      <c r="H34" s="101">
        <v>-2559</v>
      </c>
      <c r="I34" s="107">
        <v>-0.21</v>
      </c>
      <c r="J34" s="39">
        <v>385614</v>
      </c>
      <c r="K34" s="11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90">
        <v>-5124</v>
      </c>
      <c r="E35" s="96">
        <v>-0.43</v>
      </c>
      <c r="F35" s="102">
        <v>-2666</v>
      </c>
      <c r="G35" s="109">
        <v>-0.22</v>
      </c>
      <c r="H35" s="102">
        <v>-2458</v>
      </c>
      <c r="I35" s="109">
        <v>-0.2</v>
      </c>
      <c r="J35" s="50">
        <v>389352</v>
      </c>
      <c r="K35" s="11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91">
        <v>-5458</v>
      </c>
      <c r="E36" s="97">
        <v>-0.46</v>
      </c>
      <c r="F36" s="103">
        <v>-2916</v>
      </c>
      <c r="G36" s="110">
        <v>-0.24</v>
      </c>
      <c r="H36" s="103">
        <v>-2542</v>
      </c>
      <c r="I36" s="110">
        <v>-0.21</v>
      </c>
      <c r="J36" s="46">
        <v>389190</v>
      </c>
      <c r="K36" s="11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9">
        <v>-5899</v>
      </c>
      <c r="E37" s="95">
        <v>-0.5</v>
      </c>
      <c r="F37" s="101">
        <v>-3170</v>
      </c>
      <c r="G37" s="107">
        <v>-0.27</v>
      </c>
      <c r="H37" s="101">
        <v>-2729</v>
      </c>
      <c r="I37" s="107">
        <v>-0.23</v>
      </c>
      <c r="J37" s="39">
        <v>392257</v>
      </c>
      <c r="K37" s="11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9">
        <v>-7470</v>
      </c>
      <c r="E38" s="95">
        <v>-0.63</v>
      </c>
      <c r="F38" s="101">
        <v>-3512</v>
      </c>
      <c r="G38" s="107">
        <v>-0.3</v>
      </c>
      <c r="H38" s="101">
        <v>-3958</v>
      </c>
      <c r="I38" s="107">
        <v>-0.33</v>
      </c>
      <c r="J38" s="39">
        <v>394749</v>
      </c>
      <c r="K38" s="11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9">
        <v>-8545</v>
      </c>
      <c r="E39" s="95">
        <v>-0.73</v>
      </c>
      <c r="F39" s="101">
        <v>-4196</v>
      </c>
      <c r="G39" s="107">
        <v>-0.36</v>
      </c>
      <c r="H39" s="101">
        <v>-4349</v>
      </c>
      <c r="I39" s="107">
        <v>-0.37</v>
      </c>
      <c r="J39" s="39">
        <v>396346</v>
      </c>
      <c r="K39" s="11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9">
        <v>-8136</v>
      </c>
      <c r="E40" s="95">
        <v>-0.7</v>
      </c>
      <c r="F40" s="101">
        <v>-4761</v>
      </c>
      <c r="G40" s="107">
        <v>-0.41</v>
      </c>
      <c r="H40" s="101">
        <v>-3375</v>
      </c>
      <c r="I40" s="107">
        <v>-0.29</v>
      </c>
      <c r="J40" s="39">
        <v>398607</v>
      </c>
      <c r="K40" s="116">
        <v>2261</v>
      </c>
      <c r="L40" s="40">
        <v>2.91</v>
      </c>
    </row>
    <row r="41" spans="1:12" ht="14.25" thickBot="1">
      <c r="A41" s="61" t="s">
        <v>326</v>
      </c>
      <c r="B41" s="62">
        <v>38626</v>
      </c>
      <c r="C41" s="63">
        <v>1145501</v>
      </c>
      <c r="D41" s="92">
        <v>-9627</v>
      </c>
      <c r="E41" s="98">
        <v>-0.83</v>
      </c>
      <c r="F41" s="104">
        <v>-5176</v>
      </c>
      <c r="G41" s="111">
        <v>-0.45</v>
      </c>
      <c r="H41" s="104">
        <v>-4451</v>
      </c>
      <c r="I41" s="111">
        <v>-0.38</v>
      </c>
      <c r="J41" s="64">
        <v>393038</v>
      </c>
      <c r="K41" s="119">
        <v>1673</v>
      </c>
      <c r="L41" s="65">
        <v>2.914395263574353</v>
      </c>
    </row>
    <row r="42" spans="1:12" ht="15" thickBot="1" thickTop="1">
      <c r="A42" s="58"/>
      <c r="B42" s="60" t="s">
        <v>327</v>
      </c>
      <c r="C42" s="87">
        <v>1149602</v>
      </c>
      <c r="D42" s="93">
        <v>-530</v>
      </c>
      <c r="E42" s="99">
        <v>-0.046081667147770865</v>
      </c>
      <c r="F42" s="106">
        <v>-313</v>
      </c>
      <c r="G42" s="112">
        <v>-0.027214267579721285</v>
      </c>
      <c r="H42" s="106">
        <v>-217</v>
      </c>
      <c r="I42" s="113">
        <v>-0.01886739956804958</v>
      </c>
      <c r="J42" s="114">
        <v>400280</v>
      </c>
      <c r="K42" s="120">
        <v>204</v>
      </c>
      <c r="L42" s="69">
        <v>2.871994603777356</v>
      </c>
    </row>
    <row r="43" spans="1:12" ht="13.5" customHeight="1">
      <c r="A43" s="434" t="s">
        <v>10</v>
      </c>
      <c r="B43" s="435" t="s">
        <v>254</v>
      </c>
      <c r="C43" s="436">
        <v>1145501</v>
      </c>
      <c r="D43" s="437" t="s">
        <v>261</v>
      </c>
      <c r="E43" s="438" t="s">
        <v>261</v>
      </c>
      <c r="F43" s="439" t="s">
        <v>261</v>
      </c>
      <c r="G43" s="440" t="s">
        <v>261</v>
      </c>
      <c r="H43" s="439" t="s">
        <v>261</v>
      </c>
      <c r="I43" s="440" t="s">
        <v>261</v>
      </c>
      <c r="J43" s="441">
        <v>393038</v>
      </c>
      <c r="K43" s="442" t="s">
        <v>261</v>
      </c>
      <c r="L43" s="443">
        <v>2.914395263574353</v>
      </c>
    </row>
    <row r="44" spans="1:12" ht="13.5" customHeight="1">
      <c r="A44" s="58"/>
      <c r="B44" s="444" t="s">
        <v>258</v>
      </c>
      <c r="C44" s="87">
        <v>1145047</v>
      </c>
      <c r="D44" s="93">
        <v>-454</v>
      </c>
      <c r="E44" s="445">
        <v>-0.03963435128431885</v>
      </c>
      <c r="F44" s="93">
        <v>-432</v>
      </c>
      <c r="G44" s="445">
        <v>-0.03771374395336067</v>
      </c>
      <c r="H44" s="93">
        <v>-22</v>
      </c>
      <c r="I44" s="445">
        <v>-0.0019206073309581823</v>
      </c>
      <c r="J44" s="446">
        <v>393314</v>
      </c>
      <c r="K44" s="93">
        <v>276</v>
      </c>
      <c r="L44" s="447">
        <v>2.9111958608240216</v>
      </c>
    </row>
    <row r="45" spans="1:12" ht="13.5" customHeight="1">
      <c r="A45" s="415"/>
      <c r="B45" s="416" t="s">
        <v>260</v>
      </c>
      <c r="C45" s="417">
        <v>1144484</v>
      </c>
      <c r="D45" s="418">
        <v>-563</v>
      </c>
      <c r="E45" s="421">
        <v>-0.04916957564822181</v>
      </c>
      <c r="F45" s="418">
        <v>-437</v>
      </c>
      <c r="G45" s="421">
        <v>-0.038165372217181054</v>
      </c>
      <c r="H45" s="418">
        <v>-126</v>
      </c>
      <c r="I45" s="421">
        <v>-0.011004203431040763</v>
      </c>
      <c r="J45" s="419">
        <v>393525</v>
      </c>
      <c r="K45" s="418">
        <v>211</v>
      </c>
      <c r="L45" s="420">
        <v>2.908204286374979</v>
      </c>
    </row>
    <row r="46" spans="1:12" ht="13.5" customHeight="1">
      <c r="A46" s="415"/>
      <c r="B46" s="416" t="s">
        <v>262</v>
      </c>
      <c r="C46" s="417">
        <v>1143770</v>
      </c>
      <c r="D46" s="418">
        <v>-714</v>
      </c>
      <c r="E46" s="421">
        <v>-0.0623878286064796</v>
      </c>
      <c r="F46" s="418">
        <v>-599</v>
      </c>
      <c r="G46" s="421">
        <v>-0.052339368816920556</v>
      </c>
      <c r="H46" s="418">
        <v>-115</v>
      </c>
      <c r="I46" s="421">
        <v>-0.010048459789559039</v>
      </c>
      <c r="J46" s="419">
        <v>393644</v>
      </c>
      <c r="K46" s="418">
        <v>119</v>
      </c>
      <c r="L46" s="420">
        <v>2.905511310952762</v>
      </c>
    </row>
    <row r="47" spans="1:12" ht="13.5" customHeight="1">
      <c r="A47" s="415"/>
      <c r="B47" s="162" t="s">
        <v>264</v>
      </c>
      <c r="C47" s="87">
        <v>1142829</v>
      </c>
      <c r="D47" s="93">
        <v>-941</v>
      </c>
      <c r="E47" s="99">
        <v>-0.08227394337873992</v>
      </c>
      <c r="F47" s="106">
        <v>-725</v>
      </c>
      <c r="G47" s="112">
        <v>-0.06338853235875287</v>
      </c>
      <c r="H47" s="106">
        <v>-216</v>
      </c>
      <c r="I47" s="113">
        <v>-0.01888541101998706</v>
      </c>
      <c r="J47" s="114">
        <v>393593</v>
      </c>
      <c r="K47" s="120">
        <v>-51</v>
      </c>
      <c r="L47" s="69">
        <v>2.903497004527508</v>
      </c>
    </row>
    <row r="48" spans="1:12" ht="13.5" customHeight="1">
      <c r="A48" s="58"/>
      <c r="B48" s="162" t="s">
        <v>272</v>
      </c>
      <c r="C48" s="87">
        <v>1141930</v>
      </c>
      <c r="D48" s="93">
        <v>-899</v>
      </c>
      <c r="E48" s="99">
        <v>-0.0786665021582973</v>
      </c>
      <c r="F48" s="106">
        <v>-648</v>
      </c>
      <c r="G48" s="112">
        <v>-0.056702884759262134</v>
      </c>
      <c r="H48" s="106">
        <v>-251</v>
      </c>
      <c r="I48" s="113">
        <v>-0.021963617399035178</v>
      </c>
      <c r="J48" s="114">
        <v>393551</v>
      </c>
      <c r="K48" s="120">
        <v>-42</v>
      </c>
      <c r="L48" s="69">
        <v>2.9015225433996017</v>
      </c>
    </row>
    <row r="49" spans="1:12" ht="13.5" customHeight="1">
      <c r="A49" s="58"/>
      <c r="B49" s="432" t="s">
        <v>273</v>
      </c>
      <c r="C49" s="87">
        <v>1137363</v>
      </c>
      <c r="D49" s="93">
        <v>-4567</v>
      </c>
      <c r="E49" s="99">
        <v>-0.39994745599439535</v>
      </c>
      <c r="F49" s="106">
        <v>-571</v>
      </c>
      <c r="G49" s="112">
        <v>-0.050004378667133725</v>
      </c>
      <c r="H49" s="106">
        <v>-3996</v>
      </c>
      <c r="I49" s="113">
        <v>-0.34994307732726154</v>
      </c>
      <c r="J49" s="114">
        <v>392709</v>
      </c>
      <c r="K49" s="120">
        <v>-842</v>
      </c>
      <c r="L49" s="69">
        <v>2.896114180947773</v>
      </c>
    </row>
    <row r="50" spans="1:12" ht="13.5" customHeight="1">
      <c r="A50" s="58"/>
      <c r="B50" s="162" t="s">
        <v>287</v>
      </c>
      <c r="C50" s="87">
        <v>1137040</v>
      </c>
      <c r="D50" s="93">
        <v>-323</v>
      </c>
      <c r="E50" s="99">
        <v>-0.0283997738569091</v>
      </c>
      <c r="F50" s="106">
        <v>-438</v>
      </c>
      <c r="G50" s="112">
        <v>-0.03851114844992627</v>
      </c>
      <c r="H50" s="106">
        <v>115</v>
      </c>
      <c r="I50" s="113">
        <v>0.010111374593017173</v>
      </c>
      <c r="J50" s="114">
        <v>394247</v>
      </c>
      <c r="K50" s="120">
        <v>1538</v>
      </c>
      <c r="L50" s="69">
        <v>2.8839968750634117</v>
      </c>
    </row>
    <row r="51" spans="1:12" ht="13.5" customHeight="1">
      <c r="A51" s="58"/>
      <c r="B51" s="432" t="s">
        <v>290</v>
      </c>
      <c r="C51" s="87">
        <v>1136434</v>
      </c>
      <c r="D51" s="93">
        <v>-606</v>
      </c>
      <c r="E51" s="99">
        <v>-0.053297684277183136</v>
      </c>
      <c r="F51" s="106">
        <v>-431</v>
      </c>
      <c r="G51" s="112">
        <v>-0.03790643881760055</v>
      </c>
      <c r="H51" s="106">
        <v>-175</v>
      </c>
      <c r="I51" s="113">
        <v>-0.01539124545958259</v>
      </c>
      <c r="J51" s="114">
        <v>394568</v>
      </c>
      <c r="K51" s="120">
        <v>321</v>
      </c>
      <c r="L51" s="69">
        <v>2.8801147581284896</v>
      </c>
    </row>
    <row r="52" spans="1:12" ht="13.5" customHeight="1">
      <c r="A52" s="58"/>
      <c r="B52" s="432" t="s">
        <v>293</v>
      </c>
      <c r="C52" s="87">
        <v>1135654</v>
      </c>
      <c r="D52" s="93">
        <v>-780</v>
      </c>
      <c r="E52" s="99">
        <v>-0.06863756199379797</v>
      </c>
      <c r="F52" s="106">
        <v>-527</v>
      </c>
      <c r="G52" s="112">
        <v>-0.046374352782989146</v>
      </c>
      <c r="H52" s="106">
        <v>-253</v>
      </c>
      <c r="I52" s="113">
        <v>-0.022263209210808835</v>
      </c>
      <c r="J52" s="114">
        <v>394694</v>
      </c>
      <c r="K52" s="120">
        <v>126</v>
      </c>
      <c r="L52" s="69">
        <v>2.8772191185599008</v>
      </c>
    </row>
    <row r="53" spans="1:12" ht="13.5" customHeight="1">
      <c r="A53" s="58"/>
      <c r="B53" s="432" t="s">
        <v>301</v>
      </c>
      <c r="C53" s="87">
        <v>1135186</v>
      </c>
      <c r="D53" s="93">
        <v>-468</v>
      </c>
      <c r="E53" s="99">
        <v>-0.04120973465509742</v>
      </c>
      <c r="F53" s="106">
        <v>-360</v>
      </c>
      <c r="G53" s="112">
        <v>-0.031699795888536476</v>
      </c>
      <c r="H53" s="106">
        <v>-108</v>
      </c>
      <c r="I53" s="113">
        <v>-0.009509938766560942</v>
      </c>
      <c r="J53" s="114">
        <v>394806</v>
      </c>
      <c r="K53" s="120">
        <v>112</v>
      </c>
      <c r="L53" s="69">
        <v>2.875300780636566</v>
      </c>
    </row>
    <row r="54" spans="1:12" ht="13.5" customHeight="1">
      <c r="A54" s="58"/>
      <c r="B54" s="432" t="s">
        <v>330</v>
      </c>
      <c r="C54" s="87">
        <v>1134828</v>
      </c>
      <c r="D54" s="93">
        <v>-358</v>
      </c>
      <c r="E54" s="99">
        <v>-0.031536682094388056</v>
      </c>
      <c r="F54" s="106">
        <v>-341</v>
      </c>
      <c r="G54" s="112">
        <v>-0.030039130151358454</v>
      </c>
      <c r="H54" s="106">
        <v>-17</v>
      </c>
      <c r="I54" s="113">
        <v>-0.0014975519430296005</v>
      </c>
      <c r="J54" s="114">
        <v>394957</v>
      </c>
      <c r="K54" s="120">
        <v>151</v>
      </c>
      <c r="L54" s="69">
        <v>2.873295067564317</v>
      </c>
    </row>
    <row r="55" spans="1:12" ht="13.5" customHeight="1">
      <c r="A55" s="142"/>
      <c r="B55" s="414" t="s">
        <v>331</v>
      </c>
      <c r="C55" s="133">
        <v>1134036</v>
      </c>
      <c r="D55" s="143">
        <f>C55-C54</f>
        <v>-792</v>
      </c>
      <c r="E55" s="144">
        <f>D55/C54*100</f>
        <v>-0.06979031183580242</v>
      </c>
      <c r="F55" s="134">
        <v>-416</v>
      </c>
      <c r="G55" s="145">
        <f>F55/C54*100</f>
        <v>-0.03665753752991643</v>
      </c>
      <c r="H55" s="134">
        <v>-376</v>
      </c>
      <c r="I55" s="146">
        <f>H55/C54*100</f>
        <v>-0.033132774305886</v>
      </c>
      <c r="J55" s="147">
        <v>394911</v>
      </c>
      <c r="K55" s="148">
        <f>+J55-J54</f>
        <v>-46</v>
      </c>
      <c r="L55" s="149">
        <f>C55/J55</f>
        <v>2.871624239385583</v>
      </c>
    </row>
    <row r="56" spans="1:12" ht="12.75" customHeight="1">
      <c r="A56" s="59" t="s">
        <v>288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39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328</v>
      </c>
    </row>
    <row r="59" spans="1:6" ht="13.5">
      <c r="A59" s="54"/>
      <c r="B59" s="433" t="s">
        <v>329</v>
      </c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52" sqref="A52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54" t="s">
        <v>72</v>
      </c>
    </row>
    <row r="2" ht="12.75" customHeight="1">
      <c r="B2" s="154"/>
    </row>
    <row r="3" ht="13.5" customHeight="1">
      <c r="A3" s="54" t="s">
        <v>26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40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61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59</v>
      </c>
      <c r="E26" s="2"/>
      <c r="F26" s="4" t="s">
        <v>14</v>
      </c>
      <c r="G26" s="15" t="s">
        <v>15</v>
      </c>
      <c r="H26" s="17" t="s">
        <v>60</v>
      </c>
      <c r="I26" s="17"/>
      <c r="J26" s="17" t="s">
        <v>62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63</v>
      </c>
      <c r="K27" s="24"/>
    </row>
    <row r="28" spans="1:11" ht="13.5" customHeight="1">
      <c r="A28" s="27" t="s">
        <v>16</v>
      </c>
      <c r="B28" s="9">
        <v>10604</v>
      </c>
      <c r="C28" s="16">
        <v>10893</v>
      </c>
      <c r="D28" s="9"/>
      <c r="E28" s="100">
        <v>-289</v>
      </c>
      <c r="F28" s="13">
        <v>20662</v>
      </c>
      <c r="G28" s="16">
        <v>22137</v>
      </c>
      <c r="H28" s="10"/>
      <c r="I28" s="122">
        <v>-1475</v>
      </c>
      <c r="J28" s="10"/>
      <c r="K28" s="122">
        <v>-1764</v>
      </c>
    </row>
    <row r="29" spans="1:11" ht="13.5" customHeight="1">
      <c r="A29" s="27" t="s">
        <v>17</v>
      </c>
      <c r="B29" s="9">
        <v>10265</v>
      </c>
      <c r="C29" s="16">
        <v>11074</v>
      </c>
      <c r="D29" s="9"/>
      <c r="E29" s="100">
        <v>-809</v>
      </c>
      <c r="F29" s="13">
        <v>20387</v>
      </c>
      <c r="G29" s="16">
        <v>22014</v>
      </c>
      <c r="H29" s="10"/>
      <c r="I29" s="122">
        <v>-1627</v>
      </c>
      <c r="J29" s="10"/>
      <c r="K29" s="122">
        <v>-2436</v>
      </c>
    </row>
    <row r="30" spans="1:11" ht="13.5" customHeight="1">
      <c r="A30" s="27" t="s">
        <v>18</v>
      </c>
      <c r="B30" s="9">
        <v>9752</v>
      </c>
      <c r="C30" s="16">
        <v>10933</v>
      </c>
      <c r="D30" s="9"/>
      <c r="E30" s="100">
        <v>-1181</v>
      </c>
      <c r="F30" s="13">
        <v>19645</v>
      </c>
      <c r="G30" s="16">
        <v>21811</v>
      </c>
      <c r="H30" s="10"/>
      <c r="I30" s="122">
        <v>-2166</v>
      </c>
      <c r="J30" s="10"/>
      <c r="K30" s="122">
        <v>-3347</v>
      </c>
    </row>
    <row r="31" spans="1:11" ht="13.5" customHeight="1">
      <c r="A31" s="27" t="s">
        <v>19</v>
      </c>
      <c r="B31" s="9">
        <v>9698</v>
      </c>
      <c r="C31" s="16">
        <v>11573</v>
      </c>
      <c r="D31" s="9"/>
      <c r="E31" s="100">
        <v>-1875</v>
      </c>
      <c r="F31" s="13">
        <v>19623</v>
      </c>
      <c r="G31" s="16">
        <v>22309</v>
      </c>
      <c r="H31" s="10"/>
      <c r="I31" s="122">
        <v>-2686</v>
      </c>
      <c r="J31" s="10"/>
      <c r="K31" s="122">
        <v>-4561</v>
      </c>
    </row>
    <row r="32" spans="1:11" ht="13.5" customHeight="1">
      <c r="A32" s="41" t="s">
        <v>20</v>
      </c>
      <c r="B32" s="30">
        <v>9506</v>
      </c>
      <c r="C32" s="30">
        <v>11528</v>
      </c>
      <c r="D32" s="9"/>
      <c r="E32" s="100">
        <v>-2022</v>
      </c>
      <c r="F32" s="39">
        <v>19711</v>
      </c>
      <c r="G32" s="30">
        <v>22270</v>
      </c>
      <c r="H32" s="10"/>
      <c r="I32" s="122">
        <v>-2559</v>
      </c>
      <c r="J32" s="10"/>
      <c r="K32" s="122">
        <v>-4581</v>
      </c>
    </row>
    <row r="33" spans="1:11" ht="13.5" customHeight="1">
      <c r="A33" s="41" t="s">
        <v>21</v>
      </c>
      <c r="B33" s="42">
        <v>9263</v>
      </c>
      <c r="C33" s="30">
        <v>11929</v>
      </c>
      <c r="D33" s="9"/>
      <c r="E33" s="100">
        <v>-2666</v>
      </c>
      <c r="F33" s="39">
        <v>19184</v>
      </c>
      <c r="G33" s="30">
        <v>21642</v>
      </c>
      <c r="H33" s="10"/>
      <c r="I33" s="122">
        <v>-2458</v>
      </c>
      <c r="J33" s="10"/>
      <c r="K33" s="122">
        <v>-5124</v>
      </c>
    </row>
    <row r="34" spans="1:13" ht="13.5" customHeight="1">
      <c r="A34" s="45" t="s">
        <v>22</v>
      </c>
      <c r="B34" s="46">
        <v>9095</v>
      </c>
      <c r="C34" s="47">
        <v>12011</v>
      </c>
      <c r="D34" s="9"/>
      <c r="E34" s="100">
        <v>-2916</v>
      </c>
      <c r="F34" s="46">
        <v>18837</v>
      </c>
      <c r="G34" s="47">
        <v>21379</v>
      </c>
      <c r="H34" s="10"/>
      <c r="I34" s="122">
        <v>-2542</v>
      </c>
      <c r="J34" s="10"/>
      <c r="K34" s="122">
        <v>-5458</v>
      </c>
      <c r="L34" s="43"/>
      <c r="M34" s="34"/>
    </row>
    <row r="35" spans="1:12" ht="13.5" customHeight="1">
      <c r="A35" s="45" t="s">
        <v>23</v>
      </c>
      <c r="B35" s="46">
        <v>8778</v>
      </c>
      <c r="C35" s="47">
        <v>11948</v>
      </c>
      <c r="D35" s="9"/>
      <c r="E35" s="100">
        <v>-3170</v>
      </c>
      <c r="F35" s="46">
        <v>18817</v>
      </c>
      <c r="G35" s="47">
        <v>21546</v>
      </c>
      <c r="H35" s="10"/>
      <c r="I35" s="122">
        <v>-2729</v>
      </c>
      <c r="J35" s="10"/>
      <c r="K35" s="122">
        <v>-5899</v>
      </c>
      <c r="L35" s="7"/>
    </row>
    <row r="36" spans="1:12" ht="13.5" customHeight="1">
      <c r="A36" s="41" t="s">
        <v>41</v>
      </c>
      <c r="B36" s="39">
        <v>8619</v>
      </c>
      <c r="C36" s="30">
        <v>12131</v>
      </c>
      <c r="D36" s="42"/>
      <c r="E36" s="101">
        <v>-3512</v>
      </c>
      <c r="F36" s="39">
        <v>17944</v>
      </c>
      <c r="G36" s="30">
        <v>21902</v>
      </c>
      <c r="H36" s="38"/>
      <c r="I36" s="121">
        <v>-3958</v>
      </c>
      <c r="J36" s="38"/>
      <c r="K36" s="121">
        <v>-7470</v>
      </c>
      <c r="L36" s="7"/>
    </row>
    <row r="37" spans="1:11" ht="13.5" customHeight="1">
      <c r="A37" s="41" t="s">
        <v>42</v>
      </c>
      <c r="B37" s="39">
        <v>8307</v>
      </c>
      <c r="C37" s="30">
        <v>12503</v>
      </c>
      <c r="D37" s="42"/>
      <c r="E37" s="101">
        <v>-4196</v>
      </c>
      <c r="F37" s="39">
        <v>17562</v>
      </c>
      <c r="G37" s="30">
        <v>21911</v>
      </c>
      <c r="H37" s="38"/>
      <c r="I37" s="121">
        <v>-4349</v>
      </c>
      <c r="J37" s="38"/>
      <c r="K37" s="121">
        <v>-8545</v>
      </c>
    </row>
    <row r="38" spans="1:11" ht="13.5" customHeight="1">
      <c r="A38" s="384" t="s">
        <v>256</v>
      </c>
      <c r="B38" s="50">
        <v>7962</v>
      </c>
      <c r="C38" s="49">
        <v>12723</v>
      </c>
      <c r="D38" s="6"/>
      <c r="E38" s="102">
        <v>-4761</v>
      </c>
      <c r="F38" s="50">
        <v>17715</v>
      </c>
      <c r="G38" s="49">
        <v>21090</v>
      </c>
      <c r="H38" s="385"/>
      <c r="I38" s="386">
        <v>-3375</v>
      </c>
      <c r="J38" s="385"/>
      <c r="K38" s="386">
        <v>-8136</v>
      </c>
    </row>
    <row r="39" spans="1:11" ht="13.5" customHeight="1" thickBot="1">
      <c r="A39" s="387" t="s">
        <v>257</v>
      </c>
      <c r="B39" s="388">
        <v>7851</v>
      </c>
      <c r="C39" s="389">
        <v>13027</v>
      </c>
      <c r="D39" s="390"/>
      <c r="E39" s="391">
        <f>+B39-C39</f>
        <v>-5176</v>
      </c>
      <c r="F39" s="388">
        <v>16987</v>
      </c>
      <c r="G39" s="389">
        <v>21438</v>
      </c>
      <c r="H39" s="392"/>
      <c r="I39" s="393">
        <f>+F39-G39</f>
        <v>-4451</v>
      </c>
      <c r="J39" s="392"/>
      <c r="K39" s="393">
        <f>+I39+E39</f>
        <v>-9627</v>
      </c>
    </row>
    <row r="40" spans="1:13" ht="13.5" customHeight="1" thickTop="1">
      <c r="A40" s="163" t="s">
        <v>335</v>
      </c>
      <c r="B40" s="164">
        <v>642</v>
      </c>
      <c r="C40" s="87">
        <v>1074</v>
      </c>
      <c r="D40" s="165"/>
      <c r="E40" s="106">
        <v>-432</v>
      </c>
      <c r="F40" s="166">
        <v>1174</v>
      </c>
      <c r="G40" s="167">
        <v>1196</v>
      </c>
      <c r="H40" s="165"/>
      <c r="I40" s="168">
        <v>-22</v>
      </c>
      <c r="J40" s="169"/>
      <c r="K40" s="168">
        <v>-454</v>
      </c>
      <c r="M40" s="6"/>
    </row>
    <row r="41" spans="1:13" ht="13.5" customHeight="1">
      <c r="A41" s="163" t="s">
        <v>100</v>
      </c>
      <c r="B41" s="164">
        <v>654</v>
      </c>
      <c r="C41" s="87">
        <v>1091</v>
      </c>
      <c r="D41" s="165"/>
      <c r="E41" s="106">
        <v>-437</v>
      </c>
      <c r="F41" s="166">
        <v>917</v>
      </c>
      <c r="G41" s="167">
        <v>1043</v>
      </c>
      <c r="H41" s="165"/>
      <c r="I41" s="168">
        <v>-126</v>
      </c>
      <c r="J41" s="169"/>
      <c r="K41" s="168">
        <v>-563</v>
      </c>
      <c r="M41" s="6"/>
    </row>
    <row r="42" spans="1:13" ht="13.5" customHeight="1">
      <c r="A42" s="163" t="s">
        <v>101</v>
      </c>
      <c r="B42" s="164">
        <v>589</v>
      </c>
      <c r="C42" s="87">
        <v>1188</v>
      </c>
      <c r="D42" s="165"/>
      <c r="E42" s="106">
        <v>-599</v>
      </c>
      <c r="F42" s="166">
        <v>789</v>
      </c>
      <c r="G42" s="167">
        <v>904</v>
      </c>
      <c r="H42" s="165"/>
      <c r="I42" s="168">
        <v>-115</v>
      </c>
      <c r="J42" s="169"/>
      <c r="K42" s="168">
        <v>-714</v>
      </c>
      <c r="M42" s="6"/>
    </row>
    <row r="43" spans="1:13" ht="13.5" customHeight="1">
      <c r="A43" s="66" t="s">
        <v>265</v>
      </c>
      <c r="B43" s="164">
        <v>606</v>
      </c>
      <c r="C43" s="87">
        <v>1331</v>
      </c>
      <c r="D43" s="165"/>
      <c r="E43" s="106">
        <v>-725</v>
      </c>
      <c r="F43" s="166">
        <v>787</v>
      </c>
      <c r="G43" s="167">
        <v>1003</v>
      </c>
      <c r="H43" s="165"/>
      <c r="I43" s="168">
        <v>-216</v>
      </c>
      <c r="J43" s="379"/>
      <c r="K43" s="380">
        <v>-941</v>
      </c>
      <c r="M43" s="6"/>
    </row>
    <row r="44" spans="1:13" ht="13.5" customHeight="1">
      <c r="A44" s="66" t="s">
        <v>271</v>
      </c>
      <c r="B44" s="164">
        <v>563</v>
      </c>
      <c r="C44" s="87">
        <v>1211</v>
      </c>
      <c r="D44" s="165"/>
      <c r="E44" s="106">
        <v>-648</v>
      </c>
      <c r="F44" s="166">
        <v>848</v>
      </c>
      <c r="G44" s="167">
        <v>1099</v>
      </c>
      <c r="H44" s="165"/>
      <c r="I44" s="168">
        <v>-251</v>
      </c>
      <c r="J44" s="379"/>
      <c r="K44" s="380">
        <v>-899</v>
      </c>
      <c r="M44" s="6"/>
    </row>
    <row r="45" spans="1:13" ht="13.5" customHeight="1">
      <c r="A45" s="66" t="s">
        <v>274</v>
      </c>
      <c r="B45" s="164">
        <v>657</v>
      </c>
      <c r="C45" s="87">
        <v>1228</v>
      </c>
      <c r="D45" s="165"/>
      <c r="E45" s="106">
        <v>-571</v>
      </c>
      <c r="F45" s="166">
        <v>2725</v>
      </c>
      <c r="G45" s="167">
        <v>6721</v>
      </c>
      <c r="H45" s="165"/>
      <c r="I45" s="168">
        <v>-3996</v>
      </c>
      <c r="J45" s="379"/>
      <c r="K45" s="380">
        <v>-4567</v>
      </c>
      <c r="M45" s="6"/>
    </row>
    <row r="46" spans="1:13" ht="13.5" customHeight="1">
      <c r="A46" s="66" t="s">
        <v>289</v>
      </c>
      <c r="B46" s="164">
        <v>638</v>
      </c>
      <c r="C46" s="87">
        <v>1076</v>
      </c>
      <c r="D46" s="165"/>
      <c r="E46" s="106">
        <v>-438</v>
      </c>
      <c r="F46" s="166">
        <v>2934</v>
      </c>
      <c r="G46" s="167">
        <v>2819</v>
      </c>
      <c r="H46" s="165"/>
      <c r="I46" s="168">
        <v>115</v>
      </c>
      <c r="J46" s="379"/>
      <c r="K46" s="380">
        <v>-323</v>
      </c>
      <c r="M46" s="6"/>
    </row>
    <row r="47" spans="1:13" ht="13.5" customHeight="1">
      <c r="A47" s="66" t="s">
        <v>291</v>
      </c>
      <c r="B47" s="164">
        <v>722</v>
      </c>
      <c r="C47" s="87">
        <v>1153</v>
      </c>
      <c r="D47" s="165"/>
      <c r="E47" s="106">
        <v>-431</v>
      </c>
      <c r="F47" s="166">
        <v>1118</v>
      </c>
      <c r="G47" s="167">
        <v>1293</v>
      </c>
      <c r="H47" s="165"/>
      <c r="I47" s="168">
        <v>-175</v>
      </c>
      <c r="J47" s="379"/>
      <c r="K47" s="380">
        <v>-606</v>
      </c>
      <c r="M47" s="6"/>
    </row>
    <row r="48" spans="1:13" ht="13.5" customHeight="1">
      <c r="A48" s="66" t="s">
        <v>294</v>
      </c>
      <c r="B48" s="164">
        <v>604</v>
      </c>
      <c r="C48" s="87">
        <v>1131</v>
      </c>
      <c r="D48" s="165"/>
      <c r="E48" s="106">
        <v>-527</v>
      </c>
      <c r="F48" s="166">
        <v>875</v>
      </c>
      <c r="G48" s="167">
        <v>1128</v>
      </c>
      <c r="H48" s="165"/>
      <c r="I48" s="168">
        <v>-253</v>
      </c>
      <c r="J48" s="379"/>
      <c r="K48" s="380">
        <v>-780</v>
      </c>
      <c r="M48" s="6"/>
    </row>
    <row r="49" spans="1:13" ht="13.5" customHeight="1">
      <c r="A49" s="66" t="s">
        <v>302</v>
      </c>
      <c r="B49" s="164">
        <v>687</v>
      </c>
      <c r="C49" s="87">
        <v>1047</v>
      </c>
      <c r="D49" s="165"/>
      <c r="E49" s="106">
        <v>-360</v>
      </c>
      <c r="F49" s="166">
        <v>1233</v>
      </c>
      <c r="G49" s="167">
        <v>1341</v>
      </c>
      <c r="H49" s="165"/>
      <c r="I49" s="168">
        <v>-108</v>
      </c>
      <c r="J49" s="379"/>
      <c r="K49" s="380">
        <v>-468</v>
      </c>
      <c r="M49" s="6"/>
    </row>
    <row r="50" spans="1:13" ht="13.5" customHeight="1">
      <c r="A50" s="66" t="s">
        <v>336</v>
      </c>
      <c r="B50" s="164">
        <v>676</v>
      </c>
      <c r="C50" s="87">
        <v>1017</v>
      </c>
      <c r="D50" s="165"/>
      <c r="E50" s="106">
        <v>-341</v>
      </c>
      <c r="F50" s="166">
        <v>1196</v>
      </c>
      <c r="G50" s="167">
        <v>1213</v>
      </c>
      <c r="H50" s="165"/>
      <c r="I50" s="168">
        <v>-17</v>
      </c>
      <c r="J50" s="379"/>
      <c r="K50" s="380">
        <v>-358</v>
      </c>
      <c r="M50" s="6"/>
    </row>
    <row r="51" spans="1:13" ht="13.5" customHeight="1">
      <c r="A51" s="66" t="s">
        <v>337</v>
      </c>
      <c r="B51" s="164">
        <v>617</v>
      </c>
      <c r="C51" s="87">
        <v>1033</v>
      </c>
      <c r="D51" s="165"/>
      <c r="E51" s="106">
        <f>B51-C51</f>
        <v>-416</v>
      </c>
      <c r="F51" s="166">
        <v>965</v>
      </c>
      <c r="G51" s="167">
        <v>1341</v>
      </c>
      <c r="H51" s="165"/>
      <c r="I51" s="168">
        <f>F51-G51</f>
        <v>-376</v>
      </c>
      <c r="J51" s="379"/>
      <c r="K51" s="380">
        <f>+I51+E51</f>
        <v>-792</v>
      </c>
      <c r="M51" s="6"/>
    </row>
    <row r="52" spans="1:13" ht="13.5" customHeight="1">
      <c r="A52" s="138" t="s">
        <v>24</v>
      </c>
      <c r="B52" s="136">
        <f>SUM(B40:B51)</f>
        <v>7655</v>
      </c>
      <c r="C52" s="136">
        <f>SUM(C40:C51)</f>
        <v>13580</v>
      </c>
      <c r="D52" s="135"/>
      <c r="E52" s="137">
        <f>+B52-C52</f>
        <v>-5925</v>
      </c>
      <c r="F52" s="136">
        <f>SUM(F40:F51)</f>
        <v>15561</v>
      </c>
      <c r="G52" s="136">
        <f>SUM(G40:G51)</f>
        <v>21101</v>
      </c>
      <c r="H52" s="139"/>
      <c r="I52" s="137">
        <f>+F52-G52</f>
        <v>-5540</v>
      </c>
      <c r="J52" s="140"/>
      <c r="K52" s="141">
        <f>+I52+E52</f>
        <v>-11465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51" t="s">
        <v>25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6" t="s">
        <v>334</v>
      </c>
      <c r="B55" s="67">
        <v>664</v>
      </c>
      <c r="C55" s="68">
        <v>977</v>
      </c>
      <c r="D55" s="9"/>
      <c r="E55" s="100">
        <v>-313</v>
      </c>
      <c r="F55" s="13">
        <v>1111</v>
      </c>
      <c r="G55" s="16">
        <v>1328</v>
      </c>
      <c r="H55" s="9"/>
      <c r="I55" s="121">
        <v>-217</v>
      </c>
      <c r="J55" s="10"/>
      <c r="K55" s="122">
        <v>-530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54" customWidth="1"/>
    <col min="2" max="2" width="8.875" style="253" customWidth="1"/>
    <col min="3" max="4" width="7.625" style="253" customWidth="1"/>
    <col min="5" max="7" width="6.375" style="253" customWidth="1"/>
    <col min="8" max="10" width="4.375" style="253" customWidth="1"/>
    <col min="11" max="11" width="5.125" style="253" customWidth="1"/>
    <col min="12" max="13" width="4.375" style="253" customWidth="1"/>
    <col min="14" max="16" width="4.625" style="253" customWidth="1"/>
    <col min="17" max="17" width="6.625" style="253" customWidth="1"/>
    <col min="18" max="21" width="6.125" style="253" customWidth="1"/>
    <col min="22" max="22" width="6.625" style="253" customWidth="1"/>
    <col min="23" max="26" width="6.125" style="253" customWidth="1"/>
    <col min="27" max="27" width="6.50390625" style="253" customWidth="1"/>
    <col min="28" max="28" width="6.75390625" style="253" customWidth="1"/>
    <col min="29" max="29" width="6.875" style="253" customWidth="1"/>
    <col min="30" max="30" width="8.50390625" style="254" customWidth="1"/>
    <col min="31" max="31" width="4.50390625" style="253" hidden="1" customWidth="1"/>
    <col min="32" max="39" width="6.625" style="253" hidden="1" customWidth="1"/>
    <col min="40" max="40" width="9.375" style="258" hidden="1" customWidth="1"/>
    <col min="41" max="41" width="8.50390625" style="258" hidden="1" customWidth="1"/>
    <col min="42" max="16384" width="9.00390625" style="253" customWidth="1"/>
  </cols>
  <sheetData>
    <row r="1" spans="1:30" s="252" customFormat="1" ht="24" customHeight="1">
      <c r="A1" s="249" t="s">
        <v>131</v>
      </c>
      <c r="B1" s="250"/>
      <c r="C1" s="250"/>
      <c r="D1" s="250"/>
      <c r="E1" s="251"/>
      <c r="F1" s="251"/>
      <c r="G1" s="251"/>
      <c r="H1" s="250"/>
      <c r="I1" s="250"/>
      <c r="J1" s="250"/>
      <c r="K1" s="250"/>
      <c r="L1" s="250"/>
      <c r="M1" s="250"/>
      <c r="N1" s="250"/>
      <c r="O1" s="250"/>
      <c r="P1" s="250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49"/>
    </row>
    <row r="2" spans="2:28" ht="15" customHeight="1">
      <c r="B2" s="255"/>
      <c r="P2" s="256"/>
      <c r="Q2" s="257"/>
      <c r="AB2" s="253" t="s">
        <v>133</v>
      </c>
    </row>
    <row r="3" spans="1:41" ht="13.5" customHeight="1">
      <c r="A3" s="259"/>
      <c r="B3" s="260" t="s">
        <v>135</v>
      </c>
      <c r="C3" s="261"/>
      <c r="D3" s="260" t="s">
        <v>136</v>
      </c>
      <c r="E3" s="262" t="s">
        <v>137</v>
      </c>
      <c r="F3" s="260"/>
      <c r="G3" s="263"/>
      <c r="H3" s="262" t="s">
        <v>138</v>
      </c>
      <c r="I3" s="261"/>
      <c r="J3" s="263" t="s">
        <v>139</v>
      </c>
      <c r="K3" s="260" t="s">
        <v>140</v>
      </c>
      <c r="L3" s="261"/>
      <c r="M3" s="263" t="s">
        <v>141</v>
      </c>
      <c r="N3" s="260" t="s">
        <v>142</v>
      </c>
      <c r="O3" s="260"/>
      <c r="P3" s="263"/>
      <c r="Q3" s="264" t="s">
        <v>143</v>
      </c>
      <c r="R3" s="265"/>
      <c r="S3" s="265"/>
      <c r="T3" s="265"/>
      <c r="U3" s="266"/>
      <c r="V3" s="265" t="s">
        <v>144</v>
      </c>
      <c r="W3" s="265"/>
      <c r="X3" s="265"/>
      <c r="Y3" s="265"/>
      <c r="Z3" s="266"/>
      <c r="AA3" s="260" t="s">
        <v>145</v>
      </c>
      <c r="AB3" s="260"/>
      <c r="AC3" s="263"/>
      <c r="AD3" s="259"/>
      <c r="AF3" s="267" t="s">
        <v>146</v>
      </c>
      <c r="AG3" s="256"/>
      <c r="AH3" s="256"/>
      <c r="AI3" s="268" t="s">
        <v>147</v>
      </c>
      <c r="AJ3" s="267" t="s">
        <v>146</v>
      </c>
      <c r="AK3" s="256"/>
      <c r="AL3" s="256"/>
      <c r="AM3" s="268" t="s">
        <v>138</v>
      </c>
      <c r="AN3" s="269" t="s">
        <v>148</v>
      </c>
      <c r="AO3" s="270" t="s">
        <v>149</v>
      </c>
    </row>
    <row r="4" spans="1:41" ht="13.5" customHeight="1">
      <c r="A4" s="271" t="s">
        <v>150</v>
      </c>
      <c r="B4" s="257"/>
      <c r="C4" s="257"/>
      <c r="D4" s="272"/>
      <c r="E4" s="273"/>
      <c r="F4" s="257"/>
      <c r="G4" s="274"/>
      <c r="H4" s="275"/>
      <c r="I4" s="257"/>
      <c r="J4" s="274"/>
      <c r="K4" s="257"/>
      <c r="L4" s="257"/>
      <c r="M4" s="274"/>
      <c r="N4" s="257"/>
      <c r="O4" s="257"/>
      <c r="P4" s="276"/>
      <c r="Q4" s="273"/>
      <c r="R4" s="277" t="s">
        <v>94</v>
      </c>
      <c r="S4" s="276"/>
      <c r="T4" s="272" t="s">
        <v>151</v>
      </c>
      <c r="U4" s="278" t="s">
        <v>152</v>
      </c>
      <c r="V4" s="256"/>
      <c r="W4" s="277" t="s">
        <v>94</v>
      </c>
      <c r="X4" s="256"/>
      <c r="Y4" s="279" t="s">
        <v>151</v>
      </c>
      <c r="Z4" s="278" t="s">
        <v>152</v>
      </c>
      <c r="AA4" s="257"/>
      <c r="AB4" s="257"/>
      <c r="AC4" s="274"/>
      <c r="AD4" s="271" t="s">
        <v>150</v>
      </c>
      <c r="AF4" s="267" t="s">
        <v>153</v>
      </c>
      <c r="AG4" s="268" t="s">
        <v>154</v>
      </c>
      <c r="AH4" s="267" t="s">
        <v>155</v>
      </c>
      <c r="AI4" s="268" t="s">
        <v>156</v>
      </c>
      <c r="AJ4" s="267" t="s">
        <v>153</v>
      </c>
      <c r="AK4" s="268" t="s">
        <v>154</v>
      </c>
      <c r="AL4" s="267" t="s">
        <v>155</v>
      </c>
      <c r="AM4" s="268" t="s">
        <v>156</v>
      </c>
      <c r="AN4" s="269" t="s">
        <v>157</v>
      </c>
      <c r="AO4" s="270" t="s">
        <v>158</v>
      </c>
    </row>
    <row r="5" spans="1:41" ht="13.5" customHeight="1">
      <c r="A5" s="280"/>
      <c r="B5" s="281" t="s">
        <v>160</v>
      </c>
      <c r="C5" s="282" t="s">
        <v>84</v>
      </c>
      <c r="D5" s="281" t="s">
        <v>85</v>
      </c>
      <c r="E5" s="283" t="s">
        <v>94</v>
      </c>
      <c r="F5" s="283" t="s">
        <v>84</v>
      </c>
      <c r="G5" s="284" t="s">
        <v>85</v>
      </c>
      <c r="H5" s="285" t="s">
        <v>94</v>
      </c>
      <c r="I5" s="283" t="s">
        <v>84</v>
      </c>
      <c r="J5" s="284" t="s">
        <v>85</v>
      </c>
      <c r="K5" s="286" t="s">
        <v>94</v>
      </c>
      <c r="L5" s="283" t="s">
        <v>84</v>
      </c>
      <c r="M5" s="284" t="s">
        <v>85</v>
      </c>
      <c r="N5" s="286" t="s">
        <v>94</v>
      </c>
      <c r="O5" s="283" t="s">
        <v>84</v>
      </c>
      <c r="P5" s="284" t="s">
        <v>85</v>
      </c>
      <c r="Q5" s="283" t="s">
        <v>94</v>
      </c>
      <c r="R5" s="287" t="s">
        <v>84</v>
      </c>
      <c r="S5" s="288" t="s">
        <v>85</v>
      </c>
      <c r="T5" s="256"/>
      <c r="U5" s="289"/>
      <c r="V5" s="277" t="s">
        <v>94</v>
      </c>
      <c r="W5" s="287" t="s">
        <v>84</v>
      </c>
      <c r="X5" s="288" t="s">
        <v>85</v>
      </c>
      <c r="Y5" s="256"/>
      <c r="Z5" s="289"/>
      <c r="AA5" s="286" t="s">
        <v>94</v>
      </c>
      <c r="AB5" s="283" t="s">
        <v>84</v>
      </c>
      <c r="AC5" s="283" t="s">
        <v>85</v>
      </c>
      <c r="AD5" s="280"/>
      <c r="AF5" s="267" t="s">
        <v>161</v>
      </c>
      <c r="AG5" s="267" t="s">
        <v>162</v>
      </c>
      <c r="AH5" s="267" t="s">
        <v>161</v>
      </c>
      <c r="AI5" s="267" t="s">
        <v>162</v>
      </c>
      <c r="AJ5" s="267" t="s">
        <v>161</v>
      </c>
      <c r="AK5" s="267" t="s">
        <v>162</v>
      </c>
      <c r="AL5" s="267" t="s">
        <v>161</v>
      </c>
      <c r="AM5" s="267" t="s">
        <v>162</v>
      </c>
      <c r="AN5" s="269" t="s">
        <v>163</v>
      </c>
      <c r="AO5" s="290" t="s">
        <v>164</v>
      </c>
    </row>
    <row r="6" spans="1:41" ht="19.5" customHeight="1">
      <c r="A6" s="291" t="s">
        <v>165</v>
      </c>
      <c r="B6" s="292">
        <f>C6+D6</f>
        <v>1134036</v>
      </c>
      <c r="C6" s="292">
        <f>+F6+AN6</f>
        <v>534576</v>
      </c>
      <c r="D6" s="292">
        <f>+G6+AO6</f>
        <v>599460</v>
      </c>
      <c r="E6" s="292">
        <f aca="true" t="shared" si="0" ref="E6:E40">N6+AA6</f>
        <v>-792</v>
      </c>
      <c r="F6" s="292">
        <f aca="true" t="shared" si="1" ref="F6:F40">O6+AB6</f>
        <v>-419</v>
      </c>
      <c r="G6" s="292">
        <f aca="true" t="shared" si="2" ref="G6:G40">P6+AC6</f>
        <v>-373</v>
      </c>
      <c r="H6" s="292">
        <f aca="true" t="shared" si="3" ref="H6:P6">H7</f>
        <v>617</v>
      </c>
      <c r="I6" s="292">
        <f t="shared" si="3"/>
        <v>321</v>
      </c>
      <c r="J6" s="292">
        <f t="shared" si="3"/>
        <v>296</v>
      </c>
      <c r="K6" s="292">
        <f t="shared" si="3"/>
        <v>1033</v>
      </c>
      <c r="L6" s="292">
        <f t="shared" si="3"/>
        <v>541</v>
      </c>
      <c r="M6" s="292">
        <f t="shared" si="3"/>
        <v>492</v>
      </c>
      <c r="N6" s="292">
        <f t="shared" si="3"/>
        <v>-416</v>
      </c>
      <c r="O6" s="292">
        <f t="shared" si="3"/>
        <v>-220</v>
      </c>
      <c r="P6" s="292">
        <f t="shared" si="3"/>
        <v>-196</v>
      </c>
      <c r="Q6" s="292">
        <f>+U7</f>
        <v>965</v>
      </c>
      <c r="R6" s="292">
        <f>+AH7</f>
        <v>539</v>
      </c>
      <c r="S6" s="292">
        <f>+AI7</f>
        <v>426</v>
      </c>
      <c r="T6" s="293" t="s">
        <v>166</v>
      </c>
      <c r="U6" s="292">
        <f>U7</f>
        <v>965</v>
      </c>
      <c r="V6" s="292">
        <f>Z7</f>
        <v>1341</v>
      </c>
      <c r="W6" s="292">
        <f>+AL7</f>
        <v>738</v>
      </c>
      <c r="X6" s="292">
        <f>+AM7</f>
        <v>603</v>
      </c>
      <c r="Y6" s="293" t="s">
        <v>166</v>
      </c>
      <c r="Z6" s="292">
        <f>Z7</f>
        <v>1341</v>
      </c>
      <c r="AA6" s="292">
        <f aca="true" t="shared" si="4" ref="AA6:AC9">Q6-V6</f>
        <v>-376</v>
      </c>
      <c r="AB6" s="292">
        <f t="shared" si="4"/>
        <v>-199</v>
      </c>
      <c r="AC6" s="292">
        <f t="shared" si="4"/>
        <v>-177</v>
      </c>
      <c r="AD6" s="291" t="s">
        <v>165</v>
      </c>
      <c r="AF6" s="273"/>
      <c r="AG6" s="273"/>
      <c r="AH6" s="273"/>
      <c r="AI6" s="273"/>
      <c r="AJ6" s="273"/>
      <c r="AK6" s="273"/>
      <c r="AL6" s="273"/>
      <c r="AM6" s="273"/>
      <c r="AN6" s="294">
        <v>534995</v>
      </c>
      <c r="AO6" s="295">
        <v>599833</v>
      </c>
    </row>
    <row r="7" spans="1:41" ht="14.25" customHeight="1">
      <c r="A7" s="296" t="s">
        <v>167</v>
      </c>
      <c r="B7" s="297">
        <f>B8+B9</f>
        <v>1134033</v>
      </c>
      <c r="C7" s="298">
        <f>C8+C9</f>
        <v>534597</v>
      </c>
      <c r="D7" s="298">
        <f>D8+D9</f>
        <v>599436</v>
      </c>
      <c r="E7" s="298">
        <f t="shared" si="0"/>
        <v>-860</v>
      </c>
      <c r="F7" s="298">
        <f t="shared" si="1"/>
        <v>-452</v>
      </c>
      <c r="G7" s="298">
        <f t="shared" si="2"/>
        <v>-408</v>
      </c>
      <c r="H7" s="298">
        <f aca="true" t="shared" si="5" ref="H7:H20">I7+J7</f>
        <v>617</v>
      </c>
      <c r="I7" s="298">
        <f>I8+I9</f>
        <v>321</v>
      </c>
      <c r="J7" s="298">
        <f>J8+J9</f>
        <v>296</v>
      </c>
      <c r="K7" s="298">
        <f aca="true" t="shared" si="6" ref="K7:K35">L7+M7</f>
        <v>1033</v>
      </c>
      <c r="L7" s="298">
        <f>L8+L9</f>
        <v>541</v>
      </c>
      <c r="M7" s="298">
        <f>M8+M9</f>
        <v>492</v>
      </c>
      <c r="N7" s="298">
        <f aca="true" t="shared" si="7" ref="N7:N40">H7-K7</f>
        <v>-416</v>
      </c>
      <c r="O7" s="298">
        <f aca="true" t="shared" si="8" ref="O7:O40">I7-L7</f>
        <v>-220</v>
      </c>
      <c r="P7" s="298">
        <f aca="true" t="shared" si="9" ref="P7:P40">J7-M7</f>
        <v>-196</v>
      </c>
      <c r="Q7" s="298">
        <f aca="true" t="shared" si="10" ref="Q7:Q35">+R7+S7</f>
        <v>1697</v>
      </c>
      <c r="R7" s="298">
        <f aca="true" t="shared" si="11" ref="R7:Z7">+R8+R9</f>
        <v>877</v>
      </c>
      <c r="S7" s="298">
        <f t="shared" si="11"/>
        <v>820</v>
      </c>
      <c r="T7" s="298">
        <f t="shared" si="11"/>
        <v>732</v>
      </c>
      <c r="U7" s="298">
        <f t="shared" si="11"/>
        <v>965</v>
      </c>
      <c r="V7" s="298">
        <f t="shared" si="11"/>
        <v>2141</v>
      </c>
      <c r="W7" s="298">
        <f t="shared" si="11"/>
        <v>1109</v>
      </c>
      <c r="X7" s="298">
        <f t="shared" si="11"/>
        <v>1032</v>
      </c>
      <c r="Y7" s="298">
        <f t="shared" si="11"/>
        <v>800</v>
      </c>
      <c r="Z7" s="298">
        <f t="shared" si="11"/>
        <v>1341</v>
      </c>
      <c r="AA7" s="298">
        <f t="shared" si="4"/>
        <v>-444</v>
      </c>
      <c r="AB7" s="298">
        <f t="shared" si="4"/>
        <v>-232</v>
      </c>
      <c r="AC7" s="298">
        <f t="shared" si="4"/>
        <v>-212</v>
      </c>
      <c r="AD7" s="296" t="s">
        <v>167</v>
      </c>
      <c r="AF7" s="299">
        <f aca="true" t="shared" si="12" ref="AF7:AM7">AF8+AF9</f>
        <v>338</v>
      </c>
      <c r="AG7" s="299">
        <f t="shared" si="12"/>
        <v>394</v>
      </c>
      <c r="AH7" s="299">
        <f t="shared" si="12"/>
        <v>539</v>
      </c>
      <c r="AI7" s="299">
        <f t="shared" si="12"/>
        <v>426</v>
      </c>
      <c r="AJ7" s="299">
        <f t="shared" si="12"/>
        <v>371</v>
      </c>
      <c r="AK7" s="299">
        <f t="shared" si="12"/>
        <v>429</v>
      </c>
      <c r="AL7" s="299">
        <f t="shared" si="12"/>
        <v>738</v>
      </c>
      <c r="AM7" s="299">
        <f t="shared" si="12"/>
        <v>603</v>
      </c>
      <c r="AN7" s="300">
        <v>535049</v>
      </c>
      <c r="AO7" s="301">
        <v>599844</v>
      </c>
    </row>
    <row r="8" spans="1:41" ht="14.25" customHeight="1">
      <c r="A8" s="302" t="s">
        <v>168</v>
      </c>
      <c r="B8" s="298">
        <f aca="true" t="shared" si="13" ref="B8:B35">C8+D8</f>
        <v>1020012</v>
      </c>
      <c r="C8" s="298">
        <f>SUM(C10:C22)</f>
        <v>480934</v>
      </c>
      <c r="D8" s="298">
        <f>SUM(D10:D22)</f>
        <v>539078</v>
      </c>
      <c r="E8" s="298">
        <f t="shared" si="0"/>
        <v>-706</v>
      </c>
      <c r="F8" s="298">
        <f t="shared" si="1"/>
        <v>-383</v>
      </c>
      <c r="G8" s="298">
        <f t="shared" si="2"/>
        <v>-323</v>
      </c>
      <c r="H8" s="298">
        <f t="shared" si="5"/>
        <v>568</v>
      </c>
      <c r="I8" s="298">
        <f>SUM(I10:I22)</f>
        <v>294</v>
      </c>
      <c r="J8" s="298">
        <f>SUM(J10:J22)</f>
        <v>274</v>
      </c>
      <c r="K8" s="298">
        <f t="shared" si="6"/>
        <v>901</v>
      </c>
      <c r="L8" s="298">
        <f>SUM(L10:L22)</f>
        <v>478</v>
      </c>
      <c r="M8" s="298">
        <f>SUM(M10:M22)</f>
        <v>423</v>
      </c>
      <c r="N8" s="298">
        <f t="shared" si="7"/>
        <v>-333</v>
      </c>
      <c r="O8" s="298">
        <f t="shared" si="8"/>
        <v>-184</v>
      </c>
      <c r="P8" s="298">
        <f t="shared" si="9"/>
        <v>-149</v>
      </c>
      <c r="Q8" s="298">
        <f t="shared" si="10"/>
        <v>1552</v>
      </c>
      <c r="R8" s="298">
        <f aca="true" t="shared" si="14" ref="R8:R35">AF8+AH8</f>
        <v>807</v>
      </c>
      <c r="S8" s="298">
        <f aca="true" t="shared" si="15" ref="S8:S35">+AG8+AI8</f>
        <v>745</v>
      </c>
      <c r="T8" s="298">
        <f aca="true" t="shared" si="16" ref="T8:T35">+AF8+AG8</f>
        <v>664</v>
      </c>
      <c r="U8" s="298">
        <f aca="true" t="shared" si="17" ref="U8:U35">+AH8+AI8</f>
        <v>888</v>
      </c>
      <c r="V8" s="298">
        <f aca="true" t="shared" si="18" ref="V8:V35">+W8+X8</f>
        <v>1925</v>
      </c>
      <c r="W8" s="298">
        <f aca="true" t="shared" si="19" ref="W8:W35">+AJ8+AL8</f>
        <v>1006</v>
      </c>
      <c r="X8" s="298">
        <f aca="true" t="shared" si="20" ref="X8:X35">+AK8+AM8</f>
        <v>919</v>
      </c>
      <c r="Y8" s="298">
        <f aca="true" t="shared" si="21" ref="Y8:Y35">+AJ8+AK8</f>
        <v>668</v>
      </c>
      <c r="Z8" s="298">
        <f aca="true" t="shared" si="22" ref="Z8:Z35">+AL8+AM8</f>
        <v>1257</v>
      </c>
      <c r="AA8" s="298">
        <f t="shared" si="4"/>
        <v>-373</v>
      </c>
      <c r="AB8" s="298">
        <f t="shared" si="4"/>
        <v>-199</v>
      </c>
      <c r="AC8" s="298">
        <f t="shared" si="4"/>
        <v>-174</v>
      </c>
      <c r="AD8" s="302" t="s">
        <v>168</v>
      </c>
      <c r="AF8" s="299">
        <f aca="true" t="shared" si="23" ref="AF8:AM8">SUM(AF10:AF22)</f>
        <v>305</v>
      </c>
      <c r="AG8" s="299">
        <f t="shared" si="23"/>
        <v>359</v>
      </c>
      <c r="AH8" s="299">
        <f t="shared" si="23"/>
        <v>502</v>
      </c>
      <c r="AI8" s="299">
        <f t="shared" si="23"/>
        <v>386</v>
      </c>
      <c r="AJ8" s="299">
        <f t="shared" si="23"/>
        <v>316</v>
      </c>
      <c r="AK8" s="299">
        <f t="shared" si="23"/>
        <v>352</v>
      </c>
      <c r="AL8" s="299">
        <f t="shared" si="23"/>
        <v>690</v>
      </c>
      <c r="AM8" s="299">
        <f t="shared" si="23"/>
        <v>567</v>
      </c>
      <c r="AN8" s="300">
        <v>481317</v>
      </c>
      <c r="AO8" s="301">
        <v>539401</v>
      </c>
    </row>
    <row r="9" spans="1:41" ht="14.25" customHeight="1">
      <c r="A9" s="303" t="s">
        <v>170</v>
      </c>
      <c r="B9" s="304">
        <f>C9+D9</f>
        <v>114021</v>
      </c>
      <c r="C9" s="304">
        <f>C23+C25+C27+C31+C36+C38</f>
        <v>53663</v>
      </c>
      <c r="D9" s="304">
        <f>D23+D25+D27+D31+D36+D38</f>
        <v>60358</v>
      </c>
      <c r="E9" s="304">
        <f t="shared" si="0"/>
        <v>-154</v>
      </c>
      <c r="F9" s="304">
        <f t="shared" si="1"/>
        <v>-69</v>
      </c>
      <c r="G9" s="304">
        <f t="shared" si="2"/>
        <v>-85</v>
      </c>
      <c r="H9" s="304">
        <f t="shared" si="5"/>
        <v>49</v>
      </c>
      <c r="I9" s="304">
        <f>I23+I25+I27+I31+I36+I38</f>
        <v>27</v>
      </c>
      <c r="J9" s="304">
        <f>J23+J25+J27+J31+J36+J38</f>
        <v>22</v>
      </c>
      <c r="K9" s="304">
        <f t="shared" si="6"/>
        <v>132</v>
      </c>
      <c r="L9" s="304">
        <f>L23+L25+L27+L31+L36+L38</f>
        <v>63</v>
      </c>
      <c r="M9" s="304">
        <f>M23+M25+M27+M31+M36+M38</f>
        <v>69</v>
      </c>
      <c r="N9" s="304">
        <f t="shared" si="7"/>
        <v>-83</v>
      </c>
      <c r="O9" s="304">
        <f t="shared" si="8"/>
        <v>-36</v>
      </c>
      <c r="P9" s="304">
        <f t="shared" si="9"/>
        <v>-47</v>
      </c>
      <c r="Q9" s="304">
        <f t="shared" si="10"/>
        <v>145</v>
      </c>
      <c r="R9" s="304">
        <f t="shared" si="14"/>
        <v>70</v>
      </c>
      <c r="S9" s="304">
        <f t="shared" si="15"/>
        <v>75</v>
      </c>
      <c r="T9" s="304">
        <f t="shared" si="16"/>
        <v>68</v>
      </c>
      <c r="U9" s="304">
        <f t="shared" si="17"/>
        <v>77</v>
      </c>
      <c r="V9" s="304">
        <f t="shared" si="18"/>
        <v>216</v>
      </c>
      <c r="W9" s="304">
        <f t="shared" si="19"/>
        <v>103</v>
      </c>
      <c r="X9" s="304">
        <f>+AK9+AM9</f>
        <v>113</v>
      </c>
      <c r="Y9" s="304">
        <f t="shared" si="21"/>
        <v>132</v>
      </c>
      <c r="Z9" s="304">
        <f t="shared" si="22"/>
        <v>84</v>
      </c>
      <c r="AA9" s="304">
        <f t="shared" si="4"/>
        <v>-71</v>
      </c>
      <c r="AB9" s="304">
        <f t="shared" si="4"/>
        <v>-33</v>
      </c>
      <c r="AC9" s="304">
        <f t="shared" si="4"/>
        <v>-38</v>
      </c>
      <c r="AD9" s="303" t="s">
        <v>170</v>
      </c>
      <c r="AF9" s="299">
        <f aca="true" t="shared" si="24" ref="AF9:AM9">AF23+AF25+AF27+AF31+AF36+AF38</f>
        <v>33</v>
      </c>
      <c r="AG9" s="299">
        <f t="shared" si="24"/>
        <v>35</v>
      </c>
      <c r="AH9" s="299">
        <f t="shared" si="24"/>
        <v>37</v>
      </c>
      <c r="AI9" s="299">
        <f t="shared" si="24"/>
        <v>40</v>
      </c>
      <c r="AJ9" s="299">
        <f t="shared" si="24"/>
        <v>55</v>
      </c>
      <c r="AK9" s="299">
        <f t="shared" si="24"/>
        <v>77</v>
      </c>
      <c r="AL9" s="299">
        <f t="shared" si="24"/>
        <v>48</v>
      </c>
      <c r="AM9" s="299">
        <f t="shared" si="24"/>
        <v>36</v>
      </c>
      <c r="AN9" s="300">
        <v>53732</v>
      </c>
      <c r="AO9" s="301">
        <v>60443</v>
      </c>
    </row>
    <row r="10" spans="1:41" ht="14.25" customHeight="1">
      <c r="A10" s="302" t="s">
        <v>245</v>
      </c>
      <c r="B10" s="298">
        <f t="shared" si="13"/>
        <v>331834</v>
      </c>
      <c r="C10" s="298">
        <f aca="true" t="shared" si="25" ref="C10:C20">+F10+AN10</f>
        <v>157255</v>
      </c>
      <c r="D10" s="298">
        <f aca="true" t="shared" si="26" ref="D10:D20">+G10+AO10</f>
        <v>174579</v>
      </c>
      <c r="E10" s="298">
        <f t="shared" si="0"/>
        <v>-164</v>
      </c>
      <c r="F10" s="298">
        <f t="shared" si="1"/>
        <v>-120</v>
      </c>
      <c r="G10" s="298">
        <f t="shared" si="2"/>
        <v>-44</v>
      </c>
      <c r="H10" s="298">
        <f t="shared" si="5"/>
        <v>218</v>
      </c>
      <c r="I10" s="305">
        <v>112</v>
      </c>
      <c r="J10" s="305">
        <v>106</v>
      </c>
      <c r="K10" s="298">
        <f t="shared" si="6"/>
        <v>231</v>
      </c>
      <c r="L10" s="306">
        <v>130</v>
      </c>
      <c r="M10" s="306">
        <v>101</v>
      </c>
      <c r="N10" s="298">
        <f t="shared" si="7"/>
        <v>-13</v>
      </c>
      <c r="O10" s="298">
        <f t="shared" si="8"/>
        <v>-18</v>
      </c>
      <c r="P10" s="298">
        <f t="shared" si="9"/>
        <v>5</v>
      </c>
      <c r="Q10" s="298">
        <f t="shared" si="10"/>
        <v>637</v>
      </c>
      <c r="R10" s="298">
        <f t="shared" si="14"/>
        <v>349</v>
      </c>
      <c r="S10" s="298">
        <f t="shared" si="15"/>
        <v>288</v>
      </c>
      <c r="T10" s="298">
        <f t="shared" si="16"/>
        <v>211</v>
      </c>
      <c r="U10" s="298">
        <f t="shared" si="17"/>
        <v>426</v>
      </c>
      <c r="V10" s="298">
        <f t="shared" si="18"/>
        <v>788</v>
      </c>
      <c r="W10" s="298">
        <f t="shared" si="19"/>
        <v>451</v>
      </c>
      <c r="X10" s="298">
        <f t="shared" si="20"/>
        <v>337</v>
      </c>
      <c r="Y10" s="298">
        <f t="shared" si="21"/>
        <v>194</v>
      </c>
      <c r="Z10" s="298">
        <f t="shared" si="22"/>
        <v>594</v>
      </c>
      <c r="AA10" s="298">
        <f aca="true" t="shared" si="27" ref="AA10:AA40">Q10-V10</f>
        <v>-151</v>
      </c>
      <c r="AB10" s="298">
        <f aca="true" t="shared" si="28" ref="AB10:AB40">R10-W10</f>
        <v>-102</v>
      </c>
      <c r="AC10" s="298">
        <f aca="true" t="shared" si="29" ref="AC10:AC35">+S10-X10</f>
        <v>-49</v>
      </c>
      <c r="AD10" s="302" t="s">
        <v>171</v>
      </c>
      <c r="AF10" s="307">
        <v>101</v>
      </c>
      <c r="AG10" s="307">
        <v>110</v>
      </c>
      <c r="AH10" s="307">
        <v>248</v>
      </c>
      <c r="AI10" s="307">
        <v>178</v>
      </c>
      <c r="AJ10" s="307">
        <v>98</v>
      </c>
      <c r="AK10" s="307">
        <v>96</v>
      </c>
      <c r="AL10" s="307">
        <v>353</v>
      </c>
      <c r="AM10" s="307">
        <v>241</v>
      </c>
      <c r="AN10" s="294">
        <v>157375</v>
      </c>
      <c r="AO10" s="295">
        <v>174623</v>
      </c>
    </row>
    <row r="11" spans="1:45" ht="14.25" customHeight="1">
      <c r="A11" s="302" t="s">
        <v>173</v>
      </c>
      <c r="B11" s="298">
        <f t="shared" si="13"/>
        <v>62287</v>
      </c>
      <c r="C11" s="298">
        <f t="shared" si="25"/>
        <v>28865</v>
      </c>
      <c r="D11" s="298">
        <f t="shared" si="26"/>
        <v>33422</v>
      </c>
      <c r="E11" s="298">
        <f t="shared" si="0"/>
        <v>-20</v>
      </c>
      <c r="F11" s="298">
        <f t="shared" si="1"/>
        <v>-6</v>
      </c>
      <c r="G11" s="298">
        <f t="shared" si="2"/>
        <v>-14</v>
      </c>
      <c r="H11" s="298">
        <f t="shared" si="5"/>
        <v>43</v>
      </c>
      <c r="I11" s="308">
        <v>21</v>
      </c>
      <c r="J11" s="308">
        <v>22</v>
      </c>
      <c r="K11" s="298">
        <f t="shared" si="6"/>
        <v>69</v>
      </c>
      <c r="L11" s="308">
        <v>26</v>
      </c>
      <c r="M11" s="308">
        <v>43</v>
      </c>
      <c r="N11" s="298">
        <f t="shared" si="7"/>
        <v>-26</v>
      </c>
      <c r="O11" s="298">
        <f t="shared" si="8"/>
        <v>-5</v>
      </c>
      <c r="P11" s="298">
        <f t="shared" si="9"/>
        <v>-21</v>
      </c>
      <c r="Q11" s="298">
        <f t="shared" si="10"/>
        <v>106</v>
      </c>
      <c r="R11" s="298">
        <f t="shared" si="14"/>
        <v>52</v>
      </c>
      <c r="S11" s="298">
        <f t="shared" si="15"/>
        <v>54</v>
      </c>
      <c r="T11" s="298">
        <f t="shared" si="16"/>
        <v>64</v>
      </c>
      <c r="U11" s="298">
        <f t="shared" si="17"/>
        <v>42</v>
      </c>
      <c r="V11" s="298">
        <f t="shared" si="18"/>
        <v>100</v>
      </c>
      <c r="W11" s="298">
        <f t="shared" si="19"/>
        <v>53</v>
      </c>
      <c r="X11" s="298">
        <f t="shared" si="20"/>
        <v>47</v>
      </c>
      <c r="Y11" s="298">
        <f t="shared" si="21"/>
        <v>47</v>
      </c>
      <c r="Z11" s="298">
        <f t="shared" si="22"/>
        <v>53</v>
      </c>
      <c r="AA11" s="298">
        <f t="shared" si="27"/>
        <v>6</v>
      </c>
      <c r="AB11" s="298">
        <f t="shared" si="28"/>
        <v>-1</v>
      </c>
      <c r="AC11" s="298">
        <f t="shared" si="29"/>
        <v>7</v>
      </c>
      <c r="AD11" s="302" t="s">
        <v>173</v>
      </c>
      <c r="AF11" s="307">
        <v>31</v>
      </c>
      <c r="AG11" s="307">
        <v>33</v>
      </c>
      <c r="AH11" s="307">
        <v>21</v>
      </c>
      <c r="AI11" s="307">
        <v>21</v>
      </c>
      <c r="AJ11" s="307">
        <v>24</v>
      </c>
      <c r="AK11" s="307">
        <v>23</v>
      </c>
      <c r="AL11" s="307">
        <v>29</v>
      </c>
      <c r="AM11" s="307">
        <v>24</v>
      </c>
      <c r="AN11" s="294">
        <v>28871</v>
      </c>
      <c r="AO11" s="295">
        <v>33436</v>
      </c>
      <c r="AS11" s="309"/>
    </row>
    <row r="12" spans="1:41" ht="14.25" customHeight="1">
      <c r="A12" s="302" t="s">
        <v>252</v>
      </c>
      <c r="B12" s="298">
        <f t="shared" si="13"/>
        <v>102548</v>
      </c>
      <c r="C12" s="298">
        <f t="shared" si="25"/>
        <v>48255</v>
      </c>
      <c r="D12" s="298">
        <f t="shared" si="26"/>
        <v>54293</v>
      </c>
      <c r="E12" s="298">
        <f t="shared" si="0"/>
        <v>-67</v>
      </c>
      <c r="F12" s="298">
        <f t="shared" si="1"/>
        <v>-38</v>
      </c>
      <c r="G12" s="298">
        <f t="shared" si="2"/>
        <v>-29</v>
      </c>
      <c r="H12" s="298">
        <f t="shared" si="5"/>
        <v>45</v>
      </c>
      <c r="I12" s="308">
        <v>21</v>
      </c>
      <c r="J12" s="308">
        <v>24</v>
      </c>
      <c r="K12" s="298">
        <f t="shared" si="6"/>
        <v>90</v>
      </c>
      <c r="L12" s="308">
        <v>42</v>
      </c>
      <c r="M12" s="308">
        <v>48</v>
      </c>
      <c r="N12" s="298">
        <f t="shared" si="7"/>
        <v>-45</v>
      </c>
      <c r="O12" s="298">
        <f t="shared" si="8"/>
        <v>-21</v>
      </c>
      <c r="P12" s="298">
        <f t="shared" si="9"/>
        <v>-24</v>
      </c>
      <c r="Q12" s="298">
        <f t="shared" si="10"/>
        <v>132</v>
      </c>
      <c r="R12" s="298">
        <f t="shared" si="14"/>
        <v>66</v>
      </c>
      <c r="S12" s="298">
        <f t="shared" si="15"/>
        <v>66</v>
      </c>
      <c r="T12" s="298">
        <f t="shared" si="16"/>
        <v>73</v>
      </c>
      <c r="U12" s="298">
        <f t="shared" si="17"/>
        <v>59</v>
      </c>
      <c r="V12" s="298">
        <f t="shared" si="18"/>
        <v>154</v>
      </c>
      <c r="W12" s="298">
        <f t="shared" si="19"/>
        <v>83</v>
      </c>
      <c r="X12" s="298">
        <f t="shared" si="20"/>
        <v>71</v>
      </c>
      <c r="Y12" s="298">
        <f t="shared" si="21"/>
        <v>61</v>
      </c>
      <c r="Z12" s="298">
        <f t="shared" si="22"/>
        <v>93</v>
      </c>
      <c r="AA12" s="298">
        <f t="shared" si="27"/>
        <v>-22</v>
      </c>
      <c r="AB12" s="298">
        <f t="shared" si="28"/>
        <v>-17</v>
      </c>
      <c r="AC12" s="298">
        <f t="shared" si="29"/>
        <v>-5</v>
      </c>
      <c r="AD12" s="302" t="s">
        <v>252</v>
      </c>
      <c r="AF12" s="307">
        <v>32</v>
      </c>
      <c r="AG12" s="307">
        <v>41</v>
      </c>
      <c r="AH12" s="307">
        <v>34</v>
      </c>
      <c r="AI12" s="307">
        <v>25</v>
      </c>
      <c r="AJ12" s="307">
        <v>28</v>
      </c>
      <c r="AK12" s="307">
        <v>33</v>
      </c>
      <c r="AL12" s="307">
        <v>55</v>
      </c>
      <c r="AM12" s="307">
        <v>38</v>
      </c>
      <c r="AN12" s="294">
        <v>48293</v>
      </c>
      <c r="AO12" s="295">
        <v>54322</v>
      </c>
    </row>
    <row r="13" spans="1:41" ht="14.25" customHeight="1">
      <c r="A13" s="302" t="s">
        <v>174</v>
      </c>
      <c r="B13" s="298">
        <f t="shared" si="13"/>
        <v>81714</v>
      </c>
      <c r="C13" s="298">
        <f t="shared" si="25"/>
        <v>37988</v>
      </c>
      <c r="D13" s="298">
        <f t="shared" si="26"/>
        <v>43726</v>
      </c>
      <c r="E13" s="298">
        <f t="shared" si="0"/>
        <v>-86</v>
      </c>
      <c r="F13" s="298">
        <f t="shared" si="1"/>
        <v>-67</v>
      </c>
      <c r="G13" s="298">
        <f t="shared" si="2"/>
        <v>-19</v>
      </c>
      <c r="H13" s="298">
        <f t="shared" si="5"/>
        <v>47</v>
      </c>
      <c r="I13" s="308">
        <v>17</v>
      </c>
      <c r="J13" s="308">
        <v>30</v>
      </c>
      <c r="K13" s="298">
        <f t="shared" si="6"/>
        <v>76</v>
      </c>
      <c r="L13" s="308">
        <v>42</v>
      </c>
      <c r="M13" s="308">
        <v>34</v>
      </c>
      <c r="N13" s="298">
        <f t="shared" si="7"/>
        <v>-29</v>
      </c>
      <c r="O13" s="298">
        <f t="shared" si="8"/>
        <v>-25</v>
      </c>
      <c r="P13" s="298">
        <f t="shared" si="9"/>
        <v>-4</v>
      </c>
      <c r="Q13" s="298">
        <f t="shared" si="10"/>
        <v>101</v>
      </c>
      <c r="R13" s="298">
        <f t="shared" si="14"/>
        <v>43</v>
      </c>
      <c r="S13" s="298">
        <f t="shared" si="15"/>
        <v>58</v>
      </c>
      <c r="T13" s="298">
        <f t="shared" si="16"/>
        <v>19</v>
      </c>
      <c r="U13" s="298">
        <f t="shared" si="17"/>
        <v>82</v>
      </c>
      <c r="V13" s="298">
        <f t="shared" si="18"/>
        <v>158</v>
      </c>
      <c r="W13" s="298">
        <f t="shared" si="19"/>
        <v>85</v>
      </c>
      <c r="X13" s="298">
        <f t="shared" si="20"/>
        <v>73</v>
      </c>
      <c r="Y13" s="298">
        <f t="shared" si="21"/>
        <v>41</v>
      </c>
      <c r="Z13" s="298">
        <f t="shared" si="22"/>
        <v>117</v>
      </c>
      <c r="AA13" s="298">
        <f t="shared" si="27"/>
        <v>-57</v>
      </c>
      <c r="AB13" s="298">
        <f t="shared" si="28"/>
        <v>-42</v>
      </c>
      <c r="AC13" s="298">
        <f t="shared" si="29"/>
        <v>-15</v>
      </c>
      <c r="AD13" s="302" t="s">
        <v>174</v>
      </c>
      <c r="AF13" s="307">
        <v>5</v>
      </c>
      <c r="AG13" s="307">
        <v>14</v>
      </c>
      <c r="AH13" s="307">
        <v>38</v>
      </c>
      <c r="AI13" s="307">
        <v>44</v>
      </c>
      <c r="AJ13" s="307">
        <v>20</v>
      </c>
      <c r="AK13" s="307">
        <v>21</v>
      </c>
      <c r="AL13" s="307">
        <v>65</v>
      </c>
      <c r="AM13" s="307">
        <v>52</v>
      </c>
      <c r="AN13" s="294">
        <v>38055</v>
      </c>
      <c r="AO13" s="295">
        <v>43745</v>
      </c>
    </row>
    <row r="14" spans="1:41" ht="14.25" customHeight="1">
      <c r="A14" s="302" t="s">
        <v>175</v>
      </c>
      <c r="B14" s="298">
        <f t="shared" si="13"/>
        <v>34968</v>
      </c>
      <c r="C14" s="298">
        <f t="shared" si="25"/>
        <v>16452</v>
      </c>
      <c r="D14" s="298">
        <f t="shared" si="26"/>
        <v>18516</v>
      </c>
      <c r="E14" s="298">
        <f t="shared" si="0"/>
        <v>-37</v>
      </c>
      <c r="F14" s="298">
        <f t="shared" si="1"/>
        <v>-23</v>
      </c>
      <c r="G14" s="298">
        <f t="shared" si="2"/>
        <v>-14</v>
      </c>
      <c r="H14" s="298">
        <f t="shared" si="5"/>
        <v>22</v>
      </c>
      <c r="I14" s="308">
        <v>11</v>
      </c>
      <c r="J14" s="308">
        <v>11</v>
      </c>
      <c r="K14" s="298">
        <f t="shared" si="6"/>
        <v>39</v>
      </c>
      <c r="L14" s="308">
        <v>24</v>
      </c>
      <c r="M14" s="308">
        <v>15</v>
      </c>
      <c r="N14" s="298">
        <f t="shared" si="7"/>
        <v>-17</v>
      </c>
      <c r="O14" s="298">
        <f t="shared" si="8"/>
        <v>-13</v>
      </c>
      <c r="P14" s="298">
        <f t="shared" si="9"/>
        <v>-4</v>
      </c>
      <c r="Q14" s="298">
        <f t="shared" si="10"/>
        <v>48</v>
      </c>
      <c r="R14" s="298">
        <f t="shared" si="14"/>
        <v>22</v>
      </c>
      <c r="S14" s="298">
        <f t="shared" si="15"/>
        <v>26</v>
      </c>
      <c r="T14" s="298">
        <f t="shared" si="16"/>
        <v>33</v>
      </c>
      <c r="U14" s="298">
        <f t="shared" si="17"/>
        <v>15</v>
      </c>
      <c r="V14" s="298">
        <f t="shared" si="18"/>
        <v>68</v>
      </c>
      <c r="W14" s="298">
        <f t="shared" si="19"/>
        <v>32</v>
      </c>
      <c r="X14" s="298">
        <f t="shared" si="20"/>
        <v>36</v>
      </c>
      <c r="Y14" s="298">
        <f t="shared" si="21"/>
        <v>32</v>
      </c>
      <c r="Z14" s="298">
        <f t="shared" si="22"/>
        <v>36</v>
      </c>
      <c r="AA14" s="298">
        <f t="shared" si="27"/>
        <v>-20</v>
      </c>
      <c r="AB14" s="298">
        <f t="shared" si="28"/>
        <v>-10</v>
      </c>
      <c r="AC14" s="298">
        <f t="shared" si="29"/>
        <v>-10</v>
      </c>
      <c r="AD14" s="302" t="s">
        <v>175</v>
      </c>
      <c r="AF14" s="307">
        <v>12</v>
      </c>
      <c r="AG14" s="307">
        <v>21</v>
      </c>
      <c r="AH14" s="307">
        <v>10</v>
      </c>
      <c r="AI14" s="307">
        <v>5</v>
      </c>
      <c r="AJ14" s="307">
        <v>16</v>
      </c>
      <c r="AK14" s="307">
        <v>16</v>
      </c>
      <c r="AL14" s="307">
        <v>16</v>
      </c>
      <c r="AM14" s="307">
        <v>20</v>
      </c>
      <c r="AN14" s="294">
        <v>16475</v>
      </c>
      <c r="AO14" s="295">
        <v>18530</v>
      </c>
    </row>
    <row r="15" spans="1:41" ht="14.25" customHeight="1">
      <c r="A15" s="302" t="s">
        <v>176</v>
      </c>
      <c r="B15" s="298">
        <f t="shared" si="13"/>
        <v>54489</v>
      </c>
      <c r="C15" s="298">
        <f t="shared" si="25"/>
        <v>25790</v>
      </c>
      <c r="D15" s="298">
        <f t="shared" si="26"/>
        <v>28699</v>
      </c>
      <c r="E15" s="298">
        <f t="shared" si="0"/>
        <v>-116</v>
      </c>
      <c r="F15" s="298">
        <f t="shared" si="1"/>
        <v>-56</v>
      </c>
      <c r="G15" s="298">
        <f t="shared" si="2"/>
        <v>-60</v>
      </c>
      <c r="H15" s="298">
        <f t="shared" si="5"/>
        <v>16</v>
      </c>
      <c r="I15" s="308">
        <v>7</v>
      </c>
      <c r="J15" s="308">
        <v>9</v>
      </c>
      <c r="K15" s="298">
        <f t="shared" si="6"/>
        <v>67</v>
      </c>
      <c r="L15" s="308">
        <v>34</v>
      </c>
      <c r="M15" s="308">
        <v>33</v>
      </c>
      <c r="N15" s="298">
        <f t="shared" si="7"/>
        <v>-51</v>
      </c>
      <c r="O15" s="298">
        <f t="shared" si="8"/>
        <v>-27</v>
      </c>
      <c r="P15" s="298">
        <f t="shared" si="9"/>
        <v>-24</v>
      </c>
      <c r="Q15" s="298">
        <f t="shared" si="10"/>
        <v>54</v>
      </c>
      <c r="R15" s="298">
        <f t="shared" si="14"/>
        <v>24</v>
      </c>
      <c r="S15" s="298">
        <f t="shared" si="15"/>
        <v>30</v>
      </c>
      <c r="T15" s="298">
        <f t="shared" si="16"/>
        <v>21</v>
      </c>
      <c r="U15" s="298">
        <f t="shared" si="17"/>
        <v>33</v>
      </c>
      <c r="V15" s="298">
        <f t="shared" si="18"/>
        <v>119</v>
      </c>
      <c r="W15" s="298">
        <f t="shared" si="19"/>
        <v>53</v>
      </c>
      <c r="X15" s="298">
        <f t="shared" si="20"/>
        <v>66</v>
      </c>
      <c r="Y15" s="298">
        <f t="shared" si="21"/>
        <v>49</v>
      </c>
      <c r="Z15" s="298">
        <f t="shared" si="22"/>
        <v>70</v>
      </c>
      <c r="AA15" s="298">
        <f t="shared" si="27"/>
        <v>-65</v>
      </c>
      <c r="AB15" s="298">
        <f t="shared" si="28"/>
        <v>-29</v>
      </c>
      <c r="AC15" s="298">
        <f t="shared" si="29"/>
        <v>-36</v>
      </c>
      <c r="AD15" s="302" t="s">
        <v>176</v>
      </c>
      <c r="AF15" s="307">
        <v>7</v>
      </c>
      <c r="AG15" s="307">
        <v>14</v>
      </c>
      <c r="AH15" s="307">
        <v>17</v>
      </c>
      <c r="AI15" s="307">
        <v>16</v>
      </c>
      <c r="AJ15" s="307">
        <v>23</v>
      </c>
      <c r="AK15" s="307">
        <v>26</v>
      </c>
      <c r="AL15" s="307">
        <v>30</v>
      </c>
      <c r="AM15" s="307">
        <v>40</v>
      </c>
      <c r="AN15" s="294">
        <v>25846</v>
      </c>
      <c r="AO15" s="295">
        <v>28759</v>
      </c>
    </row>
    <row r="16" spans="1:41" ht="14.25" customHeight="1">
      <c r="A16" s="302" t="s">
        <v>177</v>
      </c>
      <c r="B16" s="298">
        <f>C16+D16</f>
        <v>36160</v>
      </c>
      <c r="C16" s="298">
        <f aca="true" t="shared" si="30" ref="C16:D18">+F16+AN16</f>
        <v>16846</v>
      </c>
      <c r="D16" s="298">
        <f t="shared" si="30"/>
        <v>19314</v>
      </c>
      <c r="E16" s="298">
        <f aca="true" t="shared" si="31" ref="E16:G18">N16+AA16</f>
        <v>-13</v>
      </c>
      <c r="F16" s="298">
        <f t="shared" si="31"/>
        <v>-16</v>
      </c>
      <c r="G16" s="298">
        <f t="shared" si="31"/>
        <v>3</v>
      </c>
      <c r="H16" s="298">
        <f>I16+J16</f>
        <v>19</v>
      </c>
      <c r="I16" s="308">
        <v>9</v>
      </c>
      <c r="J16" s="308">
        <v>10</v>
      </c>
      <c r="K16" s="298">
        <f>L16+M16</f>
        <v>37</v>
      </c>
      <c r="L16" s="308">
        <v>23</v>
      </c>
      <c r="M16" s="308">
        <v>14</v>
      </c>
      <c r="N16" s="298">
        <f aca="true" t="shared" si="32" ref="N16:P18">H16-K16</f>
        <v>-18</v>
      </c>
      <c r="O16" s="298">
        <f t="shared" si="32"/>
        <v>-14</v>
      </c>
      <c r="P16" s="298">
        <f t="shared" si="32"/>
        <v>-4</v>
      </c>
      <c r="Q16" s="298">
        <f>+R16+S16</f>
        <v>57</v>
      </c>
      <c r="R16" s="298">
        <f>AF16+AH16</f>
        <v>27</v>
      </c>
      <c r="S16" s="298">
        <f>+AG16+AI16</f>
        <v>30</v>
      </c>
      <c r="T16" s="298">
        <f>+AF16+AG16</f>
        <v>16</v>
      </c>
      <c r="U16" s="298">
        <f>+AH16+AI16</f>
        <v>41</v>
      </c>
      <c r="V16" s="298">
        <f>+W16+X16</f>
        <v>52</v>
      </c>
      <c r="W16" s="298">
        <f aca="true" t="shared" si="33" ref="W16:X18">+AJ16+AL16</f>
        <v>29</v>
      </c>
      <c r="X16" s="298">
        <f t="shared" si="33"/>
        <v>23</v>
      </c>
      <c r="Y16" s="298">
        <f>+AJ16+AK16</f>
        <v>16</v>
      </c>
      <c r="Z16" s="298">
        <f>+AL16+AM16</f>
        <v>36</v>
      </c>
      <c r="AA16" s="298">
        <f aca="true" t="shared" si="34" ref="AA16:AB18">Q16-V16</f>
        <v>5</v>
      </c>
      <c r="AB16" s="298">
        <f t="shared" si="34"/>
        <v>-2</v>
      </c>
      <c r="AC16" s="298">
        <f>+S16-X16</f>
        <v>7</v>
      </c>
      <c r="AD16" s="302" t="s">
        <v>177</v>
      </c>
      <c r="AF16" s="307">
        <v>9</v>
      </c>
      <c r="AG16" s="307">
        <v>7</v>
      </c>
      <c r="AH16" s="307">
        <v>18</v>
      </c>
      <c r="AI16" s="307">
        <v>23</v>
      </c>
      <c r="AJ16" s="307">
        <v>11</v>
      </c>
      <c r="AK16" s="307">
        <v>5</v>
      </c>
      <c r="AL16" s="307">
        <v>18</v>
      </c>
      <c r="AM16" s="307">
        <v>18</v>
      </c>
      <c r="AN16" s="294">
        <v>16862</v>
      </c>
      <c r="AO16" s="295">
        <v>19311</v>
      </c>
    </row>
    <row r="17" spans="1:41" ht="14.25" customHeight="1">
      <c r="A17" s="407" t="s">
        <v>246</v>
      </c>
      <c r="B17" s="298">
        <f>C17+D17</f>
        <v>88594</v>
      </c>
      <c r="C17" s="298">
        <f t="shared" si="30"/>
        <v>42364</v>
      </c>
      <c r="D17" s="298">
        <f t="shared" si="30"/>
        <v>46230</v>
      </c>
      <c r="E17" s="298">
        <f t="shared" si="31"/>
        <v>-82</v>
      </c>
      <c r="F17" s="298">
        <f t="shared" si="31"/>
        <v>-19</v>
      </c>
      <c r="G17" s="298">
        <f t="shared" si="31"/>
        <v>-63</v>
      </c>
      <c r="H17" s="298">
        <f>I17+J17</f>
        <v>54</v>
      </c>
      <c r="I17" s="308">
        <v>36</v>
      </c>
      <c r="J17" s="308">
        <v>18</v>
      </c>
      <c r="K17" s="298">
        <f>L17+M17</f>
        <v>81</v>
      </c>
      <c r="L17" s="308">
        <v>47</v>
      </c>
      <c r="M17" s="308">
        <v>34</v>
      </c>
      <c r="N17" s="298">
        <f t="shared" si="32"/>
        <v>-27</v>
      </c>
      <c r="O17" s="298">
        <f t="shared" si="32"/>
        <v>-11</v>
      </c>
      <c r="P17" s="298">
        <f t="shared" si="32"/>
        <v>-16</v>
      </c>
      <c r="Q17" s="298">
        <f>+R17+S17</f>
        <v>96</v>
      </c>
      <c r="R17" s="298">
        <f>AF17+AH17</f>
        <v>51</v>
      </c>
      <c r="S17" s="298">
        <f>+AG17+AI17</f>
        <v>45</v>
      </c>
      <c r="T17" s="298">
        <f>+AF17+AG17</f>
        <v>44</v>
      </c>
      <c r="U17" s="298">
        <f>+AH17+AI17</f>
        <v>52</v>
      </c>
      <c r="V17" s="298">
        <f>+W17+X17</f>
        <v>151</v>
      </c>
      <c r="W17" s="298">
        <f t="shared" si="33"/>
        <v>59</v>
      </c>
      <c r="X17" s="298">
        <f t="shared" si="33"/>
        <v>92</v>
      </c>
      <c r="Y17" s="298">
        <f>+AJ17+AK17</f>
        <v>41</v>
      </c>
      <c r="Z17" s="298">
        <f>+AL17+AM17</f>
        <v>110</v>
      </c>
      <c r="AA17" s="298">
        <f t="shared" si="34"/>
        <v>-55</v>
      </c>
      <c r="AB17" s="298">
        <f t="shared" si="34"/>
        <v>-8</v>
      </c>
      <c r="AC17" s="298">
        <f>+S17-X17</f>
        <v>-47</v>
      </c>
      <c r="AD17" s="302" t="s">
        <v>238</v>
      </c>
      <c r="AF17" s="307">
        <v>18</v>
      </c>
      <c r="AG17" s="307">
        <v>26</v>
      </c>
      <c r="AH17" s="307">
        <v>33</v>
      </c>
      <c r="AI17" s="307">
        <v>19</v>
      </c>
      <c r="AJ17" s="307">
        <v>21</v>
      </c>
      <c r="AK17" s="307">
        <v>20</v>
      </c>
      <c r="AL17" s="307">
        <v>38</v>
      </c>
      <c r="AM17" s="307">
        <v>72</v>
      </c>
      <c r="AN17" s="294">
        <v>42383</v>
      </c>
      <c r="AO17" s="295">
        <v>46293</v>
      </c>
    </row>
    <row r="18" spans="1:41" ht="14.25" customHeight="1">
      <c r="A18" s="302" t="s">
        <v>247</v>
      </c>
      <c r="B18" s="298">
        <f>C18+D18</f>
        <v>35560</v>
      </c>
      <c r="C18" s="298">
        <f t="shared" si="30"/>
        <v>16784</v>
      </c>
      <c r="D18" s="298">
        <f t="shared" si="30"/>
        <v>18776</v>
      </c>
      <c r="E18" s="298">
        <f t="shared" si="31"/>
        <v>-11</v>
      </c>
      <c r="F18" s="298">
        <f t="shared" si="31"/>
        <v>7</v>
      </c>
      <c r="G18" s="298">
        <f t="shared" si="31"/>
        <v>-18</v>
      </c>
      <c r="H18" s="298">
        <f>I18+J18</f>
        <v>19</v>
      </c>
      <c r="I18" s="308">
        <v>11</v>
      </c>
      <c r="J18" s="308">
        <v>8</v>
      </c>
      <c r="K18" s="298">
        <f>L18+M18</f>
        <v>28</v>
      </c>
      <c r="L18" s="308">
        <v>13</v>
      </c>
      <c r="M18" s="308">
        <v>15</v>
      </c>
      <c r="N18" s="298">
        <f t="shared" si="32"/>
        <v>-9</v>
      </c>
      <c r="O18" s="298">
        <f t="shared" si="32"/>
        <v>-2</v>
      </c>
      <c r="P18" s="298">
        <f t="shared" si="32"/>
        <v>-7</v>
      </c>
      <c r="Q18" s="298">
        <f>+R18+S18</f>
        <v>61</v>
      </c>
      <c r="R18" s="298">
        <f>AF18+AH18</f>
        <v>35</v>
      </c>
      <c r="S18" s="298">
        <f>+AG18+AI18</f>
        <v>26</v>
      </c>
      <c r="T18" s="298">
        <f>+AF18+AG18</f>
        <v>40</v>
      </c>
      <c r="U18" s="298">
        <f>+AH18+AI18</f>
        <v>21</v>
      </c>
      <c r="V18" s="298">
        <f>+W18+X18</f>
        <v>63</v>
      </c>
      <c r="W18" s="298">
        <f t="shared" si="33"/>
        <v>26</v>
      </c>
      <c r="X18" s="298">
        <f t="shared" si="33"/>
        <v>37</v>
      </c>
      <c r="Y18" s="298">
        <f>+AJ18+AK18</f>
        <v>49</v>
      </c>
      <c r="Z18" s="298">
        <f>+AL18+AM18</f>
        <v>14</v>
      </c>
      <c r="AA18" s="298">
        <f t="shared" si="34"/>
        <v>-2</v>
      </c>
      <c r="AB18" s="298">
        <f t="shared" si="34"/>
        <v>9</v>
      </c>
      <c r="AC18" s="298">
        <f>+S18-X18</f>
        <v>-11</v>
      </c>
      <c r="AD18" s="302" t="s">
        <v>247</v>
      </c>
      <c r="AF18" s="307">
        <v>21</v>
      </c>
      <c r="AG18" s="307">
        <v>19</v>
      </c>
      <c r="AH18" s="307">
        <v>14</v>
      </c>
      <c r="AI18" s="307">
        <v>7</v>
      </c>
      <c r="AJ18" s="307">
        <v>16</v>
      </c>
      <c r="AK18" s="307">
        <v>33</v>
      </c>
      <c r="AL18" s="307">
        <v>10</v>
      </c>
      <c r="AM18" s="307">
        <v>4</v>
      </c>
      <c r="AN18" s="294">
        <v>16777</v>
      </c>
      <c r="AO18" s="295">
        <v>18794</v>
      </c>
    </row>
    <row r="19" spans="1:41" ht="14.25" customHeight="1">
      <c r="A19" s="302" t="s">
        <v>248</v>
      </c>
      <c r="B19" s="298">
        <f t="shared" si="13"/>
        <v>92295</v>
      </c>
      <c r="C19" s="298">
        <f t="shared" si="25"/>
        <v>43371</v>
      </c>
      <c r="D19" s="298">
        <f t="shared" si="26"/>
        <v>48924</v>
      </c>
      <c r="E19" s="298">
        <f t="shared" si="0"/>
        <v>-33</v>
      </c>
      <c r="F19" s="298">
        <f t="shared" si="1"/>
        <v>-12</v>
      </c>
      <c r="G19" s="298">
        <f t="shared" si="2"/>
        <v>-21</v>
      </c>
      <c r="H19" s="298">
        <f t="shared" si="5"/>
        <v>46</v>
      </c>
      <c r="I19" s="308">
        <v>30</v>
      </c>
      <c r="J19" s="308">
        <v>16</v>
      </c>
      <c r="K19" s="298">
        <f t="shared" si="6"/>
        <v>79</v>
      </c>
      <c r="L19" s="308">
        <v>36</v>
      </c>
      <c r="M19" s="308">
        <v>43</v>
      </c>
      <c r="N19" s="298">
        <f t="shared" si="7"/>
        <v>-33</v>
      </c>
      <c r="O19" s="298">
        <f t="shared" si="8"/>
        <v>-6</v>
      </c>
      <c r="P19" s="298">
        <f t="shared" si="9"/>
        <v>-27</v>
      </c>
      <c r="Q19" s="298">
        <f t="shared" si="10"/>
        <v>144</v>
      </c>
      <c r="R19" s="298">
        <f t="shared" si="14"/>
        <v>73</v>
      </c>
      <c r="S19" s="298">
        <f t="shared" si="15"/>
        <v>71</v>
      </c>
      <c r="T19" s="298">
        <f t="shared" si="16"/>
        <v>87</v>
      </c>
      <c r="U19" s="298">
        <f t="shared" si="17"/>
        <v>57</v>
      </c>
      <c r="V19" s="298">
        <f t="shared" si="18"/>
        <v>144</v>
      </c>
      <c r="W19" s="298">
        <f t="shared" si="19"/>
        <v>79</v>
      </c>
      <c r="X19" s="298">
        <f t="shared" si="20"/>
        <v>65</v>
      </c>
      <c r="Y19" s="298">
        <f t="shared" si="21"/>
        <v>73</v>
      </c>
      <c r="Z19" s="298">
        <f t="shared" si="22"/>
        <v>71</v>
      </c>
      <c r="AA19" s="298">
        <f t="shared" si="27"/>
        <v>0</v>
      </c>
      <c r="AB19" s="298">
        <f t="shared" si="28"/>
        <v>-6</v>
      </c>
      <c r="AC19" s="298">
        <f t="shared" si="29"/>
        <v>6</v>
      </c>
      <c r="AD19" s="302" t="s">
        <v>248</v>
      </c>
      <c r="AF19" s="307">
        <v>39</v>
      </c>
      <c r="AG19" s="307">
        <v>48</v>
      </c>
      <c r="AH19" s="307">
        <v>34</v>
      </c>
      <c r="AI19" s="307">
        <v>23</v>
      </c>
      <c r="AJ19" s="307">
        <v>37</v>
      </c>
      <c r="AK19" s="307">
        <v>36</v>
      </c>
      <c r="AL19" s="307">
        <v>42</v>
      </c>
      <c r="AM19" s="307">
        <v>29</v>
      </c>
      <c r="AN19" s="294">
        <v>43383</v>
      </c>
      <c r="AO19" s="295">
        <v>48945</v>
      </c>
    </row>
    <row r="20" spans="1:41" ht="14.25" customHeight="1">
      <c r="A20" s="302" t="s">
        <v>240</v>
      </c>
      <c r="B20" s="298">
        <f>C20+D20</f>
        <v>39441</v>
      </c>
      <c r="C20" s="298">
        <f t="shared" si="25"/>
        <v>18633</v>
      </c>
      <c r="D20" s="298">
        <f t="shared" si="26"/>
        <v>20808</v>
      </c>
      <c r="E20" s="298">
        <f aca="true" t="shared" si="35" ref="E20:G22">N20+AA20</f>
        <v>-27</v>
      </c>
      <c r="F20" s="298">
        <f t="shared" si="35"/>
        <v>-14</v>
      </c>
      <c r="G20" s="298">
        <f t="shared" si="35"/>
        <v>-13</v>
      </c>
      <c r="H20" s="298">
        <f t="shared" si="5"/>
        <v>7</v>
      </c>
      <c r="I20" s="308">
        <v>4</v>
      </c>
      <c r="J20" s="308">
        <v>3</v>
      </c>
      <c r="K20" s="298">
        <f>L20+M20</f>
        <v>43</v>
      </c>
      <c r="L20" s="308">
        <v>27</v>
      </c>
      <c r="M20" s="308">
        <v>16</v>
      </c>
      <c r="N20" s="298">
        <f aca="true" t="shared" si="36" ref="N20:P22">H20-K20</f>
        <v>-36</v>
      </c>
      <c r="O20" s="298">
        <f t="shared" si="36"/>
        <v>-23</v>
      </c>
      <c r="P20" s="298">
        <f t="shared" si="36"/>
        <v>-13</v>
      </c>
      <c r="Q20" s="298">
        <f>+R20+S20</f>
        <v>44</v>
      </c>
      <c r="R20" s="298">
        <f>AF20+AH20</f>
        <v>24</v>
      </c>
      <c r="S20" s="298">
        <f>+AG20+AI20</f>
        <v>20</v>
      </c>
      <c r="T20" s="298">
        <f>+AF20+AG20</f>
        <v>29</v>
      </c>
      <c r="U20" s="298">
        <f>+AH20+AI20</f>
        <v>15</v>
      </c>
      <c r="V20" s="298">
        <f>+W20+X20</f>
        <v>35</v>
      </c>
      <c r="W20" s="298">
        <f aca="true" t="shared" si="37" ref="W20:X22">+AJ20+AL20</f>
        <v>15</v>
      </c>
      <c r="X20" s="298">
        <f t="shared" si="37"/>
        <v>20</v>
      </c>
      <c r="Y20" s="298">
        <f>+AJ20+AK20</f>
        <v>21</v>
      </c>
      <c r="Z20" s="298">
        <f>+AL20+AM20</f>
        <v>14</v>
      </c>
      <c r="AA20" s="298">
        <f aca="true" t="shared" si="38" ref="AA20:AB22">Q20-V20</f>
        <v>9</v>
      </c>
      <c r="AB20" s="298">
        <f t="shared" si="38"/>
        <v>9</v>
      </c>
      <c r="AC20" s="298">
        <f>+S20-X20</f>
        <v>0</v>
      </c>
      <c r="AD20" s="302" t="s">
        <v>239</v>
      </c>
      <c r="AF20" s="307">
        <v>17</v>
      </c>
      <c r="AG20" s="307">
        <v>12</v>
      </c>
      <c r="AH20" s="307">
        <v>7</v>
      </c>
      <c r="AI20" s="307">
        <v>8</v>
      </c>
      <c r="AJ20" s="307">
        <v>10</v>
      </c>
      <c r="AK20" s="307">
        <v>11</v>
      </c>
      <c r="AL20" s="307">
        <v>5</v>
      </c>
      <c r="AM20" s="307">
        <v>9</v>
      </c>
      <c r="AN20" s="294">
        <v>18647</v>
      </c>
      <c r="AO20" s="295">
        <v>20821</v>
      </c>
    </row>
    <row r="21" spans="1:41" ht="14.25" customHeight="1">
      <c r="A21" s="302" t="s">
        <v>251</v>
      </c>
      <c r="B21" s="298">
        <f>C21+D21</f>
        <v>28699</v>
      </c>
      <c r="C21" s="298">
        <f>+F21+AN21</f>
        <v>13691</v>
      </c>
      <c r="D21" s="298">
        <f>+G21+AO21</f>
        <v>15008</v>
      </c>
      <c r="E21" s="298">
        <f>N21+AA21</f>
        <v>-7</v>
      </c>
      <c r="F21" s="298">
        <f>O21+AB21</f>
        <v>-2</v>
      </c>
      <c r="G21" s="298">
        <f>P21+AC21</f>
        <v>-5</v>
      </c>
      <c r="H21" s="298">
        <f>I21+J21</f>
        <v>15</v>
      </c>
      <c r="I21" s="308">
        <v>9</v>
      </c>
      <c r="J21" s="308">
        <v>6</v>
      </c>
      <c r="K21" s="298">
        <f>L21+M21</f>
        <v>23</v>
      </c>
      <c r="L21" s="308">
        <v>12</v>
      </c>
      <c r="M21" s="308">
        <v>11</v>
      </c>
      <c r="N21" s="298">
        <f>H21-K21</f>
        <v>-8</v>
      </c>
      <c r="O21" s="298">
        <f>I21-L21</f>
        <v>-3</v>
      </c>
      <c r="P21" s="298">
        <f>J21-M21</f>
        <v>-5</v>
      </c>
      <c r="Q21" s="298">
        <f>+R21+S21</f>
        <v>35</v>
      </c>
      <c r="R21" s="298">
        <f>AF21+AH21</f>
        <v>18</v>
      </c>
      <c r="S21" s="298">
        <f>+AG21+AI21</f>
        <v>17</v>
      </c>
      <c r="T21" s="298">
        <f>+AF21+AG21</f>
        <v>12</v>
      </c>
      <c r="U21" s="298">
        <f>+AH21+AI21</f>
        <v>23</v>
      </c>
      <c r="V21" s="298">
        <f>+W21+X21</f>
        <v>34</v>
      </c>
      <c r="W21" s="298">
        <f t="shared" si="37"/>
        <v>17</v>
      </c>
      <c r="X21" s="298">
        <f t="shared" si="37"/>
        <v>17</v>
      </c>
      <c r="Y21" s="298">
        <f>+AJ21+AK21</f>
        <v>7</v>
      </c>
      <c r="Z21" s="298">
        <f>+AL21+AM21</f>
        <v>27</v>
      </c>
      <c r="AA21" s="298">
        <f t="shared" si="38"/>
        <v>1</v>
      </c>
      <c r="AB21" s="298">
        <f t="shared" si="38"/>
        <v>1</v>
      </c>
      <c r="AC21" s="298">
        <f>+S21-X21</f>
        <v>0</v>
      </c>
      <c r="AD21" s="302" t="s">
        <v>251</v>
      </c>
      <c r="AF21" s="307">
        <v>5</v>
      </c>
      <c r="AG21" s="307">
        <v>7</v>
      </c>
      <c r="AH21" s="307">
        <v>13</v>
      </c>
      <c r="AI21" s="307">
        <v>10</v>
      </c>
      <c r="AJ21" s="307">
        <v>1</v>
      </c>
      <c r="AK21" s="307">
        <v>6</v>
      </c>
      <c r="AL21" s="307">
        <v>16</v>
      </c>
      <c r="AM21" s="307">
        <v>11</v>
      </c>
      <c r="AN21" s="294">
        <v>13693</v>
      </c>
      <c r="AO21" s="295">
        <v>15013</v>
      </c>
    </row>
    <row r="22" spans="1:41" ht="14.25" customHeight="1">
      <c r="A22" s="302" t="s">
        <v>249</v>
      </c>
      <c r="B22" s="298">
        <f>C22+D22</f>
        <v>31423</v>
      </c>
      <c r="C22" s="298">
        <f>+F22+AN22</f>
        <v>14640</v>
      </c>
      <c r="D22" s="298">
        <f>+G22+AO22</f>
        <v>16783</v>
      </c>
      <c r="E22" s="298">
        <f t="shared" si="35"/>
        <v>-43</v>
      </c>
      <c r="F22" s="298">
        <f t="shared" si="35"/>
        <v>-17</v>
      </c>
      <c r="G22" s="298">
        <f t="shared" si="35"/>
        <v>-26</v>
      </c>
      <c r="H22" s="298">
        <f>I22+J22</f>
        <v>17</v>
      </c>
      <c r="I22" s="308">
        <v>6</v>
      </c>
      <c r="J22" s="308">
        <v>11</v>
      </c>
      <c r="K22" s="298">
        <f>L22+M22</f>
        <v>38</v>
      </c>
      <c r="L22" s="308">
        <v>22</v>
      </c>
      <c r="M22" s="308">
        <v>16</v>
      </c>
      <c r="N22" s="298">
        <f t="shared" si="36"/>
        <v>-21</v>
      </c>
      <c r="O22" s="298">
        <f t="shared" si="36"/>
        <v>-16</v>
      </c>
      <c r="P22" s="298">
        <f t="shared" si="36"/>
        <v>-5</v>
      </c>
      <c r="Q22" s="298">
        <f>+R22+S22</f>
        <v>37</v>
      </c>
      <c r="R22" s="298">
        <f>AF22+AH22</f>
        <v>23</v>
      </c>
      <c r="S22" s="298">
        <f>+AG22+AI22</f>
        <v>14</v>
      </c>
      <c r="T22" s="298">
        <f>+AF22+AG22</f>
        <v>15</v>
      </c>
      <c r="U22" s="298">
        <f>+AH22+AI22</f>
        <v>22</v>
      </c>
      <c r="V22" s="298">
        <f>+W22+X22</f>
        <v>59</v>
      </c>
      <c r="W22" s="298">
        <f t="shared" si="37"/>
        <v>24</v>
      </c>
      <c r="X22" s="298">
        <f t="shared" si="37"/>
        <v>35</v>
      </c>
      <c r="Y22" s="298">
        <f>+AJ22+AK22</f>
        <v>37</v>
      </c>
      <c r="Z22" s="298">
        <f>+AL22+AM22</f>
        <v>22</v>
      </c>
      <c r="AA22" s="298">
        <f t="shared" si="38"/>
        <v>-22</v>
      </c>
      <c r="AB22" s="298">
        <f t="shared" si="38"/>
        <v>-1</v>
      </c>
      <c r="AC22" s="298">
        <f>+S22-X22</f>
        <v>-21</v>
      </c>
      <c r="AD22" s="302" t="s">
        <v>249</v>
      </c>
      <c r="AF22" s="307">
        <v>8</v>
      </c>
      <c r="AG22" s="307">
        <v>7</v>
      </c>
      <c r="AH22" s="307">
        <v>15</v>
      </c>
      <c r="AI22" s="307">
        <v>7</v>
      </c>
      <c r="AJ22" s="307">
        <v>11</v>
      </c>
      <c r="AK22" s="307">
        <v>26</v>
      </c>
      <c r="AL22" s="307">
        <v>13</v>
      </c>
      <c r="AM22" s="307">
        <v>9</v>
      </c>
      <c r="AN22" s="294">
        <v>14657</v>
      </c>
      <c r="AO22" s="295">
        <v>16809</v>
      </c>
    </row>
    <row r="23" spans="1:41" ht="14.25" customHeight="1">
      <c r="A23" s="310" t="s">
        <v>178</v>
      </c>
      <c r="B23" s="311">
        <f t="shared" si="13"/>
        <v>6670</v>
      </c>
      <c r="C23" s="311">
        <f>C24</f>
        <v>3194</v>
      </c>
      <c r="D23" s="311">
        <f>D24</f>
        <v>3476</v>
      </c>
      <c r="E23" s="311">
        <f t="shared" si="0"/>
        <v>-12</v>
      </c>
      <c r="F23" s="311">
        <f t="shared" si="1"/>
        <v>-4</v>
      </c>
      <c r="G23" s="311">
        <f t="shared" si="2"/>
        <v>-8</v>
      </c>
      <c r="H23" s="311">
        <f>H24</f>
        <v>1</v>
      </c>
      <c r="I23" s="312">
        <f>I24</f>
        <v>1</v>
      </c>
      <c r="J23" s="312">
        <f>J24</f>
        <v>0</v>
      </c>
      <c r="K23" s="312">
        <f t="shared" si="6"/>
        <v>9</v>
      </c>
      <c r="L23" s="312">
        <f>L24</f>
        <v>4</v>
      </c>
      <c r="M23" s="312">
        <f>M24</f>
        <v>5</v>
      </c>
      <c r="N23" s="311">
        <f t="shared" si="7"/>
        <v>-8</v>
      </c>
      <c r="O23" s="311">
        <f t="shared" si="8"/>
        <v>-3</v>
      </c>
      <c r="P23" s="311">
        <f t="shared" si="9"/>
        <v>-5</v>
      </c>
      <c r="Q23" s="311">
        <f t="shared" si="10"/>
        <v>8</v>
      </c>
      <c r="R23" s="311">
        <f t="shared" si="14"/>
        <v>4</v>
      </c>
      <c r="S23" s="311">
        <f t="shared" si="15"/>
        <v>4</v>
      </c>
      <c r="T23" s="311">
        <f t="shared" si="16"/>
        <v>4</v>
      </c>
      <c r="U23" s="311">
        <f t="shared" si="17"/>
        <v>4</v>
      </c>
      <c r="V23" s="311">
        <f t="shared" si="18"/>
        <v>12</v>
      </c>
      <c r="W23" s="311">
        <f t="shared" si="19"/>
        <v>5</v>
      </c>
      <c r="X23" s="311">
        <f t="shared" si="20"/>
        <v>7</v>
      </c>
      <c r="Y23" s="311">
        <f t="shared" si="21"/>
        <v>6</v>
      </c>
      <c r="Z23" s="311">
        <f t="shared" si="22"/>
        <v>6</v>
      </c>
      <c r="AA23" s="311">
        <f t="shared" si="27"/>
        <v>-4</v>
      </c>
      <c r="AB23" s="311">
        <f t="shared" si="28"/>
        <v>-1</v>
      </c>
      <c r="AC23" s="311">
        <f t="shared" si="29"/>
        <v>-3</v>
      </c>
      <c r="AD23" s="310" t="s">
        <v>178</v>
      </c>
      <c r="AF23" s="299">
        <f aca="true" t="shared" si="39" ref="AF23:AM23">AF24</f>
        <v>2</v>
      </c>
      <c r="AG23" s="299">
        <f t="shared" si="39"/>
        <v>2</v>
      </c>
      <c r="AH23" s="299">
        <f t="shared" si="39"/>
        <v>2</v>
      </c>
      <c r="AI23" s="299">
        <f t="shared" si="39"/>
        <v>2</v>
      </c>
      <c r="AJ23" s="299">
        <f t="shared" si="39"/>
        <v>1</v>
      </c>
      <c r="AK23" s="299">
        <f t="shared" si="39"/>
        <v>5</v>
      </c>
      <c r="AL23" s="299">
        <f t="shared" si="39"/>
        <v>4</v>
      </c>
      <c r="AM23" s="299">
        <f t="shared" si="39"/>
        <v>2</v>
      </c>
      <c r="AN23" s="300">
        <v>3198</v>
      </c>
      <c r="AO23" s="301">
        <v>3484</v>
      </c>
    </row>
    <row r="24" spans="1:41" ht="14.25" customHeight="1">
      <c r="A24" s="302" t="s">
        <v>179</v>
      </c>
      <c r="B24" s="298">
        <f t="shared" si="13"/>
        <v>6670</v>
      </c>
      <c r="C24" s="304">
        <f>+F24+AN24</f>
        <v>3194</v>
      </c>
      <c r="D24" s="304">
        <f>+G24+AO24</f>
        <v>3476</v>
      </c>
      <c r="E24" s="313">
        <f t="shared" si="0"/>
        <v>-12</v>
      </c>
      <c r="F24" s="298">
        <f t="shared" si="1"/>
        <v>-4</v>
      </c>
      <c r="G24" s="298">
        <f t="shared" si="2"/>
        <v>-8</v>
      </c>
      <c r="H24" s="298">
        <f aca="true" t="shared" si="40" ref="H24:H35">I24+J24</f>
        <v>1</v>
      </c>
      <c r="I24" s="308">
        <v>1</v>
      </c>
      <c r="J24" s="308">
        <v>0</v>
      </c>
      <c r="K24" s="298">
        <f t="shared" si="6"/>
        <v>9</v>
      </c>
      <c r="L24" s="308">
        <v>4</v>
      </c>
      <c r="M24" s="308">
        <v>5</v>
      </c>
      <c r="N24" s="298">
        <f t="shared" si="7"/>
        <v>-8</v>
      </c>
      <c r="O24" s="298">
        <f t="shared" si="8"/>
        <v>-3</v>
      </c>
      <c r="P24" s="298">
        <f t="shared" si="9"/>
        <v>-5</v>
      </c>
      <c r="Q24" s="298">
        <f t="shared" si="10"/>
        <v>8</v>
      </c>
      <c r="R24" s="298">
        <f t="shared" si="14"/>
        <v>4</v>
      </c>
      <c r="S24" s="298">
        <f t="shared" si="15"/>
        <v>4</v>
      </c>
      <c r="T24" s="298">
        <f t="shared" si="16"/>
        <v>4</v>
      </c>
      <c r="U24" s="298">
        <f t="shared" si="17"/>
        <v>4</v>
      </c>
      <c r="V24" s="298">
        <f t="shared" si="18"/>
        <v>12</v>
      </c>
      <c r="W24" s="298">
        <f t="shared" si="19"/>
        <v>5</v>
      </c>
      <c r="X24" s="298">
        <f t="shared" si="20"/>
        <v>7</v>
      </c>
      <c r="Y24" s="298">
        <f t="shared" si="21"/>
        <v>6</v>
      </c>
      <c r="Z24" s="298">
        <f t="shared" si="22"/>
        <v>6</v>
      </c>
      <c r="AA24" s="298">
        <f t="shared" si="27"/>
        <v>-4</v>
      </c>
      <c r="AB24" s="298">
        <f t="shared" si="28"/>
        <v>-1</v>
      </c>
      <c r="AC24" s="298">
        <f t="shared" si="29"/>
        <v>-3</v>
      </c>
      <c r="AD24" s="302" t="s">
        <v>179</v>
      </c>
      <c r="AF24" s="307">
        <v>2</v>
      </c>
      <c r="AG24" s="307">
        <v>2</v>
      </c>
      <c r="AH24" s="307">
        <v>2</v>
      </c>
      <c r="AI24" s="307">
        <v>2</v>
      </c>
      <c r="AJ24" s="307">
        <v>1</v>
      </c>
      <c r="AK24" s="307">
        <v>5</v>
      </c>
      <c r="AL24" s="307">
        <v>4</v>
      </c>
      <c r="AM24" s="307">
        <v>2</v>
      </c>
      <c r="AN24" s="294">
        <v>3198</v>
      </c>
      <c r="AO24" s="295">
        <v>3484</v>
      </c>
    </row>
    <row r="25" spans="1:41" ht="14.25" customHeight="1">
      <c r="A25" s="310" t="s">
        <v>180</v>
      </c>
      <c r="B25" s="311">
        <f t="shared" si="13"/>
        <v>3023</v>
      </c>
      <c r="C25" s="311">
        <f>SUM(C26:C26)</f>
        <v>1413</v>
      </c>
      <c r="D25" s="311">
        <f>SUM(D26:D26)</f>
        <v>1610</v>
      </c>
      <c r="E25" s="311">
        <f t="shared" si="0"/>
        <v>-8</v>
      </c>
      <c r="F25" s="311">
        <f t="shared" si="1"/>
        <v>-5</v>
      </c>
      <c r="G25" s="311">
        <f t="shared" si="2"/>
        <v>-3</v>
      </c>
      <c r="H25" s="311">
        <f t="shared" si="40"/>
        <v>1</v>
      </c>
      <c r="I25" s="312">
        <f>SUM(I26:I26)</f>
        <v>1</v>
      </c>
      <c r="J25" s="312">
        <f>SUM(J26:J26)</f>
        <v>0</v>
      </c>
      <c r="K25" s="312">
        <f t="shared" si="6"/>
        <v>3</v>
      </c>
      <c r="L25" s="312">
        <f>SUM(L26:L26)</f>
        <v>2</v>
      </c>
      <c r="M25" s="312">
        <f>SUM(M26:M26)</f>
        <v>1</v>
      </c>
      <c r="N25" s="311">
        <f t="shared" si="7"/>
        <v>-2</v>
      </c>
      <c r="O25" s="311">
        <f t="shared" si="8"/>
        <v>-1</v>
      </c>
      <c r="P25" s="311">
        <f t="shared" si="9"/>
        <v>-1</v>
      </c>
      <c r="Q25" s="311">
        <f t="shared" si="10"/>
        <v>1</v>
      </c>
      <c r="R25" s="311">
        <f t="shared" si="14"/>
        <v>1</v>
      </c>
      <c r="S25" s="311">
        <f t="shared" si="15"/>
        <v>0</v>
      </c>
      <c r="T25" s="311">
        <f t="shared" si="16"/>
        <v>0</v>
      </c>
      <c r="U25" s="311">
        <f t="shared" si="17"/>
        <v>1</v>
      </c>
      <c r="V25" s="311">
        <f t="shared" si="18"/>
        <v>7</v>
      </c>
      <c r="W25" s="311">
        <f t="shared" si="19"/>
        <v>5</v>
      </c>
      <c r="X25" s="311">
        <f t="shared" si="20"/>
        <v>2</v>
      </c>
      <c r="Y25" s="311">
        <f t="shared" si="21"/>
        <v>7</v>
      </c>
      <c r="Z25" s="311">
        <f t="shared" si="22"/>
        <v>0</v>
      </c>
      <c r="AA25" s="311">
        <f t="shared" si="27"/>
        <v>-6</v>
      </c>
      <c r="AB25" s="311">
        <f t="shared" si="28"/>
        <v>-4</v>
      </c>
      <c r="AC25" s="311">
        <f t="shared" si="29"/>
        <v>-2</v>
      </c>
      <c r="AD25" s="310" t="s">
        <v>180</v>
      </c>
      <c r="AF25" s="299">
        <f aca="true" t="shared" si="41" ref="AF25:AM25">SUM(AF26:AF26)</f>
        <v>0</v>
      </c>
      <c r="AG25" s="299">
        <f t="shared" si="41"/>
        <v>0</v>
      </c>
      <c r="AH25" s="299">
        <f t="shared" si="41"/>
        <v>1</v>
      </c>
      <c r="AI25" s="299">
        <f t="shared" si="41"/>
        <v>0</v>
      </c>
      <c r="AJ25" s="299">
        <f t="shared" si="41"/>
        <v>5</v>
      </c>
      <c r="AK25" s="299">
        <f t="shared" si="41"/>
        <v>2</v>
      </c>
      <c r="AL25" s="299">
        <f t="shared" si="41"/>
        <v>0</v>
      </c>
      <c r="AM25" s="299">
        <f t="shared" si="41"/>
        <v>0</v>
      </c>
      <c r="AN25" s="300">
        <v>1418</v>
      </c>
      <c r="AO25" s="301">
        <v>1613</v>
      </c>
    </row>
    <row r="26" spans="1:41" ht="14.25" customHeight="1">
      <c r="A26" s="314" t="s">
        <v>181</v>
      </c>
      <c r="B26" s="298">
        <f t="shared" si="13"/>
        <v>3023</v>
      </c>
      <c r="C26" s="298">
        <f>+F26+AN26</f>
        <v>1413</v>
      </c>
      <c r="D26" s="298">
        <f>+G26+AO26</f>
        <v>1610</v>
      </c>
      <c r="E26" s="298">
        <f t="shared" si="0"/>
        <v>-8</v>
      </c>
      <c r="F26" s="298">
        <f t="shared" si="1"/>
        <v>-5</v>
      </c>
      <c r="G26" s="298">
        <f t="shared" si="2"/>
        <v>-3</v>
      </c>
      <c r="H26" s="298">
        <f t="shared" si="40"/>
        <v>1</v>
      </c>
      <c r="I26" s="308">
        <v>1</v>
      </c>
      <c r="J26" s="308">
        <v>0</v>
      </c>
      <c r="K26" s="298">
        <f t="shared" si="6"/>
        <v>3</v>
      </c>
      <c r="L26" s="308">
        <v>2</v>
      </c>
      <c r="M26" s="308">
        <v>1</v>
      </c>
      <c r="N26" s="298">
        <f t="shared" si="7"/>
        <v>-2</v>
      </c>
      <c r="O26" s="298">
        <f t="shared" si="8"/>
        <v>-1</v>
      </c>
      <c r="P26" s="298">
        <f t="shared" si="9"/>
        <v>-1</v>
      </c>
      <c r="Q26" s="298">
        <f t="shared" si="10"/>
        <v>1</v>
      </c>
      <c r="R26" s="298">
        <f t="shared" si="14"/>
        <v>1</v>
      </c>
      <c r="S26" s="298">
        <f t="shared" si="15"/>
        <v>0</v>
      </c>
      <c r="T26" s="298">
        <f t="shared" si="16"/>
        <v>0</v>
      </c>
      <c r="U26" s="298">
        <f t="shared" si="17"/>
        <v>1</v>
      </c>
      <c r="V26" s="298">
        <f t="shared" si="18"/>
        <v>7</v>
      </c>
      <c r="W26" s="298">
        <f t="shared" si="19"/>
        <v>5</v>
      </c>
      <c r="X26" s="298">
        <f t="shared" si="20"/>
        <v>2</v>
      </c>
      <c r="Y26" s="298">
        <f t="shared" si="21"/>
        <v>7</v>
      </c>
      <c r="Z26" s="298">
        <f t="shared" si="22"/>
        <v>0</v>
      </c>
      <c r="AA26" s="298">
        <f t="shared" si="27"/>
        <v>-6</v>
      </c>
      <c r="AB26" s="298">
        <f t="shared" si="28"/>
        <v>-4</v>
      </c>
      <c r="AC26" s="298">
        <f t="shared" si="29"/>
        <v>-2</v>
      </c>
      <c r="AD26" s="302" t="s">
        <v>243</v>
      </c>
      <c r="AF26" s="307">
        <v>0</v>
      </c>
      <c r="AG26" s="307">
        <v>0</v>
      </c>
      <c r="AH26" s="307">
        <v>1</v>
      </c>
      <c r="AI26" s="307">
        <v>0</v>
      </c>
      <c r="AJ26" s="307">
        <v>5</v>
      </c>
      <c r="AK26" s="307">
        <v>2</v>
      </c>
      <c r="AL26" s="307">
        <v>0</v>
      </c>
      <c r="AM26" s="307">
        <v>0</v>
      </c>
      <c r="AN26" s="294">
        <v>1418</v>
      </c>
      <c r="AO26" s="295">
        <v>1613</v>
      </c>
    </row>
    <row r="27" spans="1:41" ht="14.25" customHeight="1">
      <c r="A27" s="310" t="s">
        <v>182</v>
      </c>
      <c r="B27" s="311">
        <f t="shared" si="13"/>
        <v>33112</v>
      </c>
      <c r="C27" s="311">
        <f>SUM(C28:C30)</f>
        <v>15425</v>
      </c>
      <c r="D27" s="311">
        <f>SUM(D28:D30)</f>
        <v>17687</v>
      </c>
      <c r="E27" s="311">
        <f t="shared" si="0"/>
        <v>-56</v>
      </c>
      <c r="F27" s="311">
        <f t="shared" si="1"/>
        <v>-37</v>
      </c>
      <c r="G27" s="311">
        <f t="shared" si="2"/>
        <v>-19</v>
      </c>
      <c r="H27" s="311">
        <f t="shared" si="40"/>
        <v>17</v>
      </c>
      <c r="I27" s="312">
        <f>SUM(I28:I30)</f>
        <v>10</v>
      </c>
      <c r="J27" s="312">
        <f>SUM(J28:J30)</f>
        <v>7</v>
      </c>
      <c r="K27" s="312">
        <f t="shared" si="6"/>
        <v>38</v>
      </c>
      <c r="L27" s="312">
        <f>SUM(L28:L30)</f>
        <v>22</v>
      </c>
      <c r="M27" s="312">
        <f>SUM(M28:M30)</f>
        <v>16</v>
      </c>
      <c r="N27" s="311">
        <f t="shared" si="7"/>
        <v>-21</v>
      </c>
      <c r="O27" s="311">
        <f t="shared" si="8"/>
        <v>-12</v>
      </c>
      <c r="P27" s="311">
        <f t="shared" si="9"/>
        <v>-9</v>
      </c>
      <c r="Q27" s="311">
        <f t="shared" si="10"/>
        <v>39</v>
      </c>
      <c r="R27" s="311">
        <f t="shared" si="14"/>
        <v>17</v>
      </c>
      <c r="S27" s="311">
        <f t="shared" si="15"/>
        <v>22</v>
      </c>
      <c r="T27" s="311">
        <f t="shared" si="16"/>
        <v>15</v>
      </c>
      <c r="U27" s="311">
        <f t="shared" si="17"/>
        <v>24</v>
      </c>
      <c r="V27" s="311">
        <f t="shared" si="18"/>
        <v>74</v>
      </c>
      <c r="W27" s="311">
        <f t="shared" si="19"/>
        <v>42</v>
      </c>
      <c r="X27" s="311">
        <f t="shared" si="20"/>
        <v>32</v>
      </c>
      <c r="Y27" s="311">
        <f t="shared" si="21"/>
        <v>44</v>
      </c>
      <c r="Z27" s="311">
        <f t="shared" si="22"/>
        <v>30</v>
      </c>
      <c r="AA27" s="311">
        <f t="shared" si="27"/>
        <v>-35</v>
      </c>
      <c r="AB27" s="311">
        <f t="shared" si="28"/>
        <v>-25</v>
      </c>
      <c r="AC27" s="311">
        <f t="shared" si="29"/>
        <v>-10</v>
      </c>
      <c r="AD27" s="310" t="s">
        <v>182</v>
      </c>
      <c r="AF27" s="299">
        <f>SUM(AF28:AF30)</f>
        <v>8</v>
      </c>
      <c r="AG27" s="299">
        <f aca="true" t="shared" si="42" ref="AG27:AM27">SUM(AG28:AG30)</f>
        <v>7</v>
      </c>
      <c r="AH27" s="299">
        <f t="shared" si="42"/>
        <v>9</v>
      </c>
      <c r="AI27" s="299">
        <f t="shared" si="42"/>
        <v>15</v>
      </c>
      <c r="AJ27" s="299">
        <f t="shared" si="42"/>
        <v>21</v>
      </c>
      <c r="AK27" s="299">
        <f t="shared" si="42"/>
        <v>23</v>
      </c>
      <c r="AL27" s="299">
        <f t="shared" si="42"/>
        <v>21</v>
      </c>
      <c r="AM27" s="299">
        <f t="shared" si="42"/>
        <v>9</v>
      </c>
      <c r="AN27" s="300">
        <v>15462</v>
      </c>
      <c r="AO27" s="301">
        <v>17706</v>
      </c>
    </row>
    <row r="28" spans="1:41" ht="14.25" customHeight="1">
      <c r="A28" s="422" t="s">
        <v>183</v>
      </c>
      <c r="B28" s="298">
        <f>C28+D28</f>
        <v>4242</v>
      </c>
      <c r="C28" s="298">
        <f aca="true" t="shared" si="43" ref="C28:D30">+F28+AN28</f>
        <v>2036</v>
      </c>
      <c r="D28" s="298">
        <f t="shared" si="43"/>
        <v>2206</v>
      </c>
      <c r="E28" s="298">
        <f>N28+AA28</f>
        <v>-8</v>
      </c>
      <c r="F28" s="298">
        <f>O28+AB28</f>
        <v>-6</v>
      </c>
      <c r="G28" s="298">
        <f>P28+AC28</f>
        <v>-2</v>
      </c>
      <c r="H28" s="298">
        <f>I28+J28</f>
        <v>3</v>
      </c>
      <c r="I28" s="425">
        <v>2</v>
      </c>
      <c r="J28" s="425">
        <v>1</v>
      </c>
      <c r="K28" s="298">
        <f t="shared" si="6"/>
        <v>3</v>
      </c>
      <c r="L28" s="425">
        <v>2</v>
      </c>
      <c r="M28" s="425">
        <v>1</v>
      </c>
      <c r="N28" s="298">
        <f>H28-K28</f>
        <v>0</v>
      </c>
      <c r="O28" s="298">
        <f>I28-L28</f>
        <v>0</v>
      </c>
      <c r="P28" s="298">
        <f>J28-M28</f>
        <v>0</v>
      </c>
      <c r="Q28" s="298">
        <f>+R28+S28</f>
        <v>3</v>
      </c>
      <c r="R28" s="298">
        <f>AF28+AH28</f>
        <v>0</v>
      </c>
      <c r="S28" s="298">
        <f>+AG28+AI28</f>
        <v>3</v>
      </c>
      <c r="T28" s="298">
        <f>+AF28+AG28</f>
        <v>0</v>
      </c>
      <c r="U28" s="298">
        <f>+AH28+AI28</f>
        <v>3</v>
      </c>
      <c r="V28" s="298">
        <f>+W28+X28</f>
        <v>11</v>
      </c>
      <c r="W28" s="298">
        <f>+AJ28+AL28</f>
        <v>6</v>
      </c>
      <c r="X28" s="298">
        <f>+AK28+AM28</f>
        <v>5</v>
      </c>
      <c r="Y28" s="298">
        <f>+AJ28+AK28</f>
        <v>4</v>
      </c>
      <c r="Z28" s="298">
        <f>+AL28+AM28</f>
        <v>7</v>
      </c>
      <c r="AA28" s="298">
        <f>Q28-V28</f>
        <v>-8</v>
      </c>
      <c r="AB28" s="298">
        <f>R28-W28</f>
        <v>-6</v>
      </c>
      <c r="AC28" s="298">
        <f>+S28-X28</f>
        <v>-2</v>
      </c>
      <c r="AD28" s="422" t="s">
        <v>183</v>
      </c>
      <c r="AF28" s="423">
        <v>0</v>
      </c>
      <c r="AG28" s="423">
        <v>0</v>
      </c>
      <c r="AH28" s="423">
        <v>0</v>
      </c>
      <c r="AI28" s="423">
        <v>3</v>
      </c>
      <c r="AJ28" s="423">
        <v>2</v>
      </c>
      <c r="AK28" s="423">
        <v>2</v>
      </c>
      <c r="AL28" s="423">
        <v>4</v>
      </c>
      <c r="AM28" s="423">
        <v>3</v>
      </c>
      <c r="AN28" s="424">
        <v>2042</v>
      </c>
      <c r="AO28" s="397">
        <v>2208</v>
      </c>
    </row>
    <row r="29" spans="1:41" ht="14.25" customHeight="1">
      <c r="A29" s="302" t="s">
        <v>267</v>
      </c>
      <c r="B29" s="298">
        <f t="shared" si="13"/>
        <v>20046</v>
      </c>
      <c r="C29" s="298">
        <f t="shared" si="43"/>
        <v>9296</v>
      </c>
      <c r="D29" s="298">
        <f t="shared" si="43"/>
        <v>10750</v>
      </c>
      <c r="E29" s="298">
        <f t="shared" si="0"/>
        <v>-35</v>
      </c>
      <c r="F29" s="298">
        <f t="shared" si="1"/>
        <v>-24</v>
      </c>
      <c r="G29" s="298">
        <f t="shared" si="2"/>
        <v>-11</v>
      </c>
      <c r="H29" s="298">
        <f t="shared" si="40"/>
        <v>9</v>
      </c>
      <c r="I29" s="308">
        <v>5</v>
      </c>
      <c r="J29" s="308">
        <v>4</v>
      </c>
      <c r="K29" s="298">
        <f t="shared" si="6"/>
        <v>24</v>
      </c>
      <c r="L29" s="308">
        <v>18</v>
      </c>
      <c r="M29" s="308">
        <v>6</v>
      </c>
      <c r="N29" s="298">
        <f t="shared" si="7"/>
        <v>-15</v>
      </c>
      <c r="O29" s="298">
        <f t="shared" si="8"/>
        <v>-13</v>
      </c>
      <c r="P29" s="298">
        <f t="shared" si="9"/>
        <v>-2</v>
      </c>
      <c r="Q29" s="298">
        <f t="shared" si="10"/>
        <v>19</v>
      </c>
      <c r="R29" s="298">
        <f t="shared" si="14"/>
        <v>8</v>
      </c>
      <c r="S29" s="298">
        <f t="shared" si="15"/>
        <v>11</v>
      </c>
      <c r="T29" s="298">
        <f t="shared" si="16"/>
        <v>9</v>
      </c>
      <c r="U29" s="298">
        <f t="shared" si="17"/>
        <v>10</v>
      </c>
      <c r="V29" s="298">
        <f t="shared" si="18"/>
        <v>39</v>
      </c>
      <c r="W29" s="298">
        <f t="shared" si="19"/>
        <v>19</v>
      </c>
      <c r="X29" s="298">
        <f t="shared" si="20"/>
        <v>20</v>
      </c>
      <c r="Y29" s="298">
        <f t="shared" si="21"/>
        <v>25</v>
      </c>
      <c r="Z29" s="298">
        <f t="shared" si="22"/>
        <v>14</v>
      </c>
      <c r="AA29" s="298">
        <f t="shared" si="27"/>
        <v>-20</v>
      </c>
      <c r="AB29" s="298">
        <f t="shared" si="28"/>
        <v>-11</v>
      </c>
      <c r="AC29" s="298">
        <f t="shared" si="29"/>
        <v>-9</v>
      </c>
      <c r="AD29" s="302" t="s">
        <v>267</v>
      </c>
      <c r="AF29" s="307">
        <v>4</v>
      </c>
      <c r="AG29" s="307">
        <v>5</v>
      </c>
      <c r="AH29" s="307">
        <v>4</v>
      </c>
      <c r="AI29" s="307">
        <v>6</v>
      </c>
      <c r="AJ29" s="307">
        <v>9</v>
      </c>
      <c r="AK29" s="307">
        <v>16</v>
      </c>
      <c r="AL29" s="307">
        <v>10</v>
      </c>
      <c r="AM29" s="307">
        <v>4</v>
      </c>
      <c r="AN29" s="294">
        <v>9320</v>
      </c>
      <c r="AO29" s="295">
        <v>10761</v>
      </c>
    </row>
    <row r="30" spans="1:41" ht="14.25" customHeight="1">
      <c r="A30" s="302" t="s">
        <v>268</v>
      </c>
      <c r="B30" s="298">
        <f t="shared" si="13"/>
        <v>8824</v>
      </c>
      <c r="C30" s="298">
        <f t="shared" si="43"/>
        <v>4093</v>
      </c>
      <c r="D30" s="298">
        <f t="shared" si="43"/>
        <v>4731</v>
      </c>
      <c r="E30" s="298">
        <f t="shared" si="0"/>
        <v>-13</v>
      </c>
      <c r="F30" s="298">
        <f t="shared" si="1"/>
        <v>-7</v>
      </c>
      <c r="G30" s="298">
        <f t="shared" si="2"/>
        <v>-6</v>
      </c>
      <c r="H30" s="298">
        <f t="shared" si="40"/>
        <v>5</v>
      </c>
      <c r="I30" s="308">
        <v>3</v>
      </c>
      <c r="J30" s="308">
        <v>2</v>
      </c>
      <c r="K30" s="298">
        <f t="shared" si="6"/>
        <v>11</v>
      </c>
      <c r="L30" s="308">
        <v>2</v>
      </c>
      <c r="M30" s="308">
        <v>9</v>
      </c>
      <c r="N30" s="298">
        <f t="shared" si="7"/>
        <v>-6</v>
      </c>
      <c r="O30" s="298">
        <f t="shared" si="8"/>
        <v>1</v>
      </c>
      <c r="P30" s="298">
        <f t="shared" si="9"/>
        <v>-7</v>
      </c>
      <c r="Q30" s="298">
        <f t="shared" si="10"/>
        <v>17</v>
      </c>
      <c r="R30" s="298">
        <f t="shared" si="14"/>
        <v>9</v>
      </c>
      <c r="S30" s="298">
        <f t="shared" si="15"/>
        <v>8</v>
      </c>
      <c r="T30" s="298">
        <f t="shared" si="16"/>
        <v>6</v>
      </c>
      <c r="U30" s="298">
        <f t="shared" si="17"/>
        <v>11</v>
      </c>
      <c r="V30" s="298">
        <f t="shared" si="18"/>
        <v>24</v>
      </c>
      <c r="W30" s="298">
        <f t="shared" si="19"/>
        <v>17</v>
      </c>
      <c r="X30" s="298">
        <f t="shared" si="20"/>
        <v>7</v>
      </c>
      <c r="Y30" s="298">
        <f t="shared" si="21"/>
        <v>15</v>
      </c>
      <c r="Z30" s="298">
        <f t="shared" si="22"/>
        <v>9</v>
      </c>
      <c r="AA30" s="298">
        <f t="shared" si="27"/>
        <v>-7</v>
      </c>
      <c r="AB30" s="298">
        <f t="shared" si="28"/>
        <v>-8</v>
      </c>
      <c r="AC30" s="298">
        <f t="shared" si="29"/>
        <v>1</v>
      </c>
      <c r="AD30" s="302" t="s">
        <v>268</v>
      </c>
      <c r="AF30" s="307">
        <v>4</v>
      </c>
      <c r="AG30" s="307">
        <v>2</v>
      </c>
      <c r="AH30" s="307">
        <v>5</v>
      </c>
      <c r="AI30" s="307">
        <v>6</v>
      </c>
      <c r="AJ30" s="307">
        <v>10</v>
      </c>
      <c r="AK30" s="307">
        <v>5</v>
      </c>
      <c r="AL30" s="307">
        <v>7</v>
      </c>
      <c r="AM30" s="307">
        <v>2</v>
      </c>
      <c r="AN30" s="294">
        <v>4100</v>
      </c>
      <c r="AO30" s="295">
        <v>4737</v>
      </c>
    </row>
    <row r="31" spans="1:41" ht="14.25" customHeight="1">
      <c r="A31" s="310" t="s">
        <v>184</v>
      </c>
      <c r="B31" s="311">
        <f t="shared" si="13"/>
        <v>27434</v>
      </c>
      <c r="C31" s="311">
        <f>SUM(C32:C35)</f>
        <v>12852</v>
      </c>
      <c r="D31" s="311">
        <f>SUM(D32:D35)</f>
        <v>14582</v>
      </c>
      <c r="E31" s="311">
        <f t="shared" si="0"/>
        <v>-21</v>
      </c>
      <c r="F31" s="311">
        <f t="shared" si="1"/>
        <v>-6</v>
      </c>
      <c r="G31" s="311">
        <f t="shared" si="2"/>
        <v>-15</v>
      </c>
      <c r="H31" s="311">
        <f t="shared" si="40"/>
        <v>12</v>
      </c>
      <c r="I31" s="312">
        <f>SUM(I32:I35)</f>
        <v>4</v>
      </c>
      <c r="J31" s="312">
        <f>SUM(J32:J35)</f>
        <v>8</v>
      </c>
      <c r="K31" s="312">
        <f t="shared" si="6"/>
        <v>26</v>
      </c>
      <c r="L31" s="312">
        <f>SUM(L32:L35)</f>
        <v>9</v>
      </c>
      <c r="M31" s="312">
        <f>SUM(M32:M35)</f>
        <v>17</v>
      </c>
      <c r="N31" s="311">
        <f t="shared" si="7"/>
        <v>-14</v>
      </c>
      <c r="O31" s="311">
        <f t="shared" si="8"/>
        <v>-5</v>
      </c>
      <c r="P31" s="311">
        <f t="shared" si="9"/>
        <v>-9</v>
      </c>
      <c r="Q31" s="311">
        <f t="shared" si="10"/>
        <v>44</v>
      </c>
      <c r="R31" s="311">
        <f t="shared" si="14"/>
        <v>22</v>
      </c>
      <c r="S31" s="311">
        <f t="shared" si="15"/>
        <v>22</v>
      </c>
      <c r="T31" s="311">
        <f t="shared" si="16"/>
        <v>26</v>
      </c>
      <c r="U31" s="311">
        <f t="shared" si="17"/>
        <v>18</v>
      </c>
      <c r="V31" s="311">
        <f t="shared" si="18"/>
        <v>51</v>
      </c>
      <c r="W31" s="311">
        <f t="shared" si="19"/>
        <v>23</v>
      </c>
      <c r="X31" s="311">
        <f t="shared" si="20"/>
        <v>28</v>
      </c>
      <c r="Y31" s="311">
        <f t="shared" si="21"/>
        <v>35</v>
      </c>
      <c r="Z31" s="311">
        <f t="shared" si="22"/>
        <v>16</v>
      </c>
      <c r="AA31" s="311">
        <f t="shared" si="27"/>
        <v>-7</v>
      </c>
      <c r="AB31" s="311">
        <f t="shared" si="28"/>
        <v>-1</v>
      </c>
      <c r="AC31" s="311">
        <f t="shared" si="29"/>
        <v>-6</v>
      </c>
      <c r="AD31" s="310" t="s">
        <v>184</v>
      </c>
      <c r="AF31" s="299">
        <f aca="true" t="shared" si="44" ref="AF31:AM31">SUM(AF32:AF35)</f>
        <v>13</v>
      </c>
      <c r="AG31" s="299">
        <f t="shared" si="44"/>
        <v>13</v>
      </c>
      <c r="AH31" s="299">
        <f t="shared" si="44"/>
        <v>9</v>
      </c>
      <c r="AI31" s="299">
        <f t="shared" si="44"/>
        <v>9</v>
      </c>
      <c r="AJ31" s="299">
        <f t="shared" si="44"/>
        <v>14</v>
      </c>
      <c r="AK31" s="299">
        <f t="shared" si="44"/>
        <v>21</v>
      </c>
      <c r="AL31" s="299">
        <f t="shared" si="44"/>
        <v>9</v>
      </c>
      <c r="AM31" s="299">
        <f t="shared" si="44"/>
        <v>7</v>
      </c>
      <c r="AN31" s="300">
        <v>12858</v>
      </c>
      <c r="AO31" s="301">
        <v>14597</v>
      </c>
    </row>
    <row r="32" spans="1:41" ht="14.25" customHeight="1">
      <c r="A32" s="302" t="s">
        <v>185</v>
      </c>
      <c r="B32" s="298">
        <f t="shared" si="13"/>
        <v>11418</v>
      </c>
      <c r="C32" s="298">
        <f aca="true" t="shared" si="45" ref="C32:D35">+F32+AN32</f>
        <v>5347</v>
      </c>
      <c r="D32" s="298">
        <f t="shared" si="45"/>
        <v>6071</v>
      </c>
      <c r="E32" s="298">
        <f t="shared" si="0"/>
        <v>-12</v>
      </c>
      <c r="F32" s="298">
        <f t="shared" si="1"/>
        <v>-5</v>
      </c>
      <c r="G32" s="298">
        <f t="shared" si="2"/>
        <v>-7</v>
      </c>
      <c r="H32" s="298">
        <f t="shared" si="40"/>
        <v>7</v>
      </c>
      <c r="I32" s="306">
        <v>3</v>
      </c>
      <c r="J32" s="306">
        <v>4</v>
      </c>
      <c r="K32" s="298">
        <f t="shared" si="6"/>
        <v>13</v>
      </c>
      <c r="L32" s="306">
        <v>3</v>
      </c>
      <c r="M32" s="306">
        <v>10</v>
      </c>
      <c r="N32" s="298">
        <f t="shared" si="7"/>
        <v>-6</v>
      </c>
      <c r="O32" s="298">
        <f t="shared" si="8"/>
        <v>0</v>
      </c>
      <c r="P32" s="298">
        <f t="shared" si="9"/>
        <v>-6</v>
      </c>
      <c r="Q32" s="298">
        <f t="shared" si="10"/>
        <v>20</v>
      </c>
      <c r="R32" s="298">
        <f t="shared" si="14"/>
        <v>8</v>
      </c>
      <c r="S32" s="298">
        <f t="shared" si="15"/>
        <v>12</v>
      </c>
      <c r="T32" s="298">
        <f t="shared" si="16"/>
        <v>13</v>
      </c>
      <c r="U32" s="298">
        <f t="shared" si="17"/>
        <v>7</v>
      </c>
      <c r="V32" s="298">
        <f t="shared" si="18"/>
        <v>26</v>
      </c>
      <c r="W32" s="298">
        <f t="shared" si="19"/>
        <v>13</v>
      </c>
      <c r="X32" s="298">
        <f t="shared" si="20"/>
        <v>13</v>
      </c>
      <c r="Y32" s="298">
        <f t="shared" si="21"/>
        <v>15</v>
      </c>
      <c r="Z32" s="298">
        <f t="shared" si="22"/>
        <v>11</v>
      </c>
      <c r="AA32" s="298">
        <f t="shared" si="27"/>
        <v>-6</v>
      </c>
      <c r="AB32" s="298">
        <f t="shared" si="28"/>
        <v>-5</v>
      </c>
      <c r="AC32" s="298">
        <f t="shared" si="29"/>
        <v>-1</v>
      </c>
      <c r="AD32" s="302" t="s">
        <v>185</v>
      </c>
      <c r="AF32" s="307">
        <v>6</v>
      </c>
      <c r="AG32" s="307">
        <v>7</v>
      </c>
      <c r="AH32" s="307">
        <v>2</v>
      </c>
      <c r="AI32" s="307">
        <v>5</v>
      </c>
      <c r="AJ32" s="307">
        <v>6</v>
      </c>
      <c r="AK32" s="307">
        <v>9</v>
      </c>
      <c r="AL32" s="307">
        <v>7</v>
      </c>
      <c r="AM32" s="307">
        <v>4</v>
      </c>
      <c r="AN32" s="294">
        <v>5352</v>
      </c>
      <c r="AO32" s="295">
        <v>6078</v>
      </c>
    </row>
    <row r="33" spans="1:41" ht="14.25" customHeight="1">
      <c r="A33" s="302" t="s">
        <v>186</v>
      </c>
      <c r="B33" s="298">
        <f t="shared" si="13"/>
        <v>6996</v>
      </c>
      <c r="C33" s="298">
        <f t="shared" si="45"/>
        <v>3200</v>
      </c>
      <c r="D33" s="298">
        <f t="shared" si="45"/>
        <v>3796</v>
      </c>
      <c r="E33" s="298">
        <f t="shared" si="0"/>
        <v>-15</v>
      </c>
      <c r="F33" s="298">
        <f t="shared" si="1"/>
        <v>0</v>
      </c>
      <c r="G33" s="298">
        <f t="shared" si="2"/>
        <v>-15</v>
      </c>
      <c r="H33" s="298">
        <f t="shared" si="40"/>
        <v>2</v>
      </c>
      <c r="I33" s="308">
        <v>0</v>
      </c>
      <c r="J33" s="308">
        <v>2</v>
      </c>
      <c r="K33" s="298">
        <f t="shared" si="6"/>
        <v>6</v>
      </c>
      <c r="L33" s="308">
        <v>1</v>
      </c>
      <c r="M33" s="308">
        <v>5</v>
      </c>
      <c r="N33" s="298">
        <f t="shared" si="7"/>
        <v>-4</v>
      </c>
      <c r="O33" s="298">
        <f t="shared" si="8"/>
        <v>-1</v>
      </c>
      <c r="P33" s="298">
        <f t="shared" si="9"/>
        <v>-3</v>
      </c>
      <c r="Q33" s="298">
        <f t="shared" si="10"/>
        <v>9</v>
      </c>
      <c r="R33" s="298">
        <f t="shared" si="14"/>
        <v>7</v>
      </c>
      <c r="S33" s="298">
        <f t="shared" si="15"/>
        <v>2</v>
      </c>
      <c r="T33" s="298">
        <f t="shared" si="16"/>
        <v>4</v>
      </c>
      <c r="U33" s="298">
        <f t="shared" si="17"/>
        <v>5</v>
      </c>
      <c r="V33" s="298">
        <f t="shared" si="18"/>
        <v>20</v>
      </c>
      <c r="W33" s="298">
        <f t="shared" si="19"/>
        <v>6</v>
      </c>
      <c r="X33" s="298">
        <f t="shared" si="20"/>
        <v>14</v>
      </c>
      <c r="Y33" s="298">
        <f t="shared" si="21"/>
        <v>16</v>
      </c>
      <c r="Z33" s="298">
        <f t="shared" si="22"/>
        <v>4</v>
      </c>
      <c r="AA33" s="298">
        <f t="shared" si="27"/>
        <v>-11</v>
      </c>
      <c r="AB33" s="298">
        <f t="shared" si="28"/>
        <v>1</v>
      </c>
      <c r="AC33" s="298">
        <f t="shared" si="29"/>
        <v>-12</v>
      </c>
      <c r="AD33" s="302" t="s">
        <v>186</v>
      </c>
      <c r="AF33" s="307">
        <v>4</v>
      </c>
      <c r="AG33" s="307">
        <v>0</v>
      </c>
      <c r="AH33" s="307">
        <v>3</v>
      </c>
      <c r="AI33" s="307">
        <v>2</v>
      </c>
      <c r="AJ33" s="307">
        <v>5</v>
      </c>
      <c r="AK33" s="307">
        <v>11</v>
      </c>
      <c r="AL33" s="307">
        <v>1</v>
      </c>
      <c r="AM33" s="307">
        <v>3</v>
      </c>
      <c r="AN33" s="294">
        <v>3200</v>
      </c>
      <c r="AO33" s="295">
        <v>3811</v>
      </c>
    </row>
    <row r="34" spans="1:41" ht="14.25" customHeight="1">
      <c r="A34" s="302" t="s">
        <v>187</v>
      </c>
      <c r="B34" s="298">
        <f t="shared" si="13"/>
        <v>5802</v>
      </c>
      <c r="C34" s="298">
        <f t="shared" si="45"/>
        <v>2695</v>
      </c>
      <c r="D34" s="298">
        <f t="shared" si="45"/>
        <v>3107</v>
      </c>
      <c r="E34" s="298">
        <f t="shared" si="0"/>
        <v>-2</v>
      </c>
      <c r="F34" s="298">
        <f t="shared" si="1"/>
        <v>-4</v>
      </c>
      <c r="G34" s="298">
        <f t="shared" si="2"/>
        <v>2</v>
      </c>
      <c r="H34" s="298">
        <f t="shared" si="40"/>
        <v>1</v>
      </c>
      <c r="I34" s="308">
        <v>0</v>
      </c>
      <c r="J34" s="308">
        <v>1</v>
      </c>
      <c r="K34" s="298">
        <f t="shared" si="6"/>
        <v>7</v>
      </c>
      <c r="L34" s="308">
        <v>5</v>
      </c>
      <c r="M34" s="308">
        <v>2</v>
      </c>
      <c r="N34" s="298">
        <f t="shared" si="7"/>
        <v>-6</v>
      </c>
      <c r="O34" s="298">
        <f t="shared" si="8"/>
        <v>-5</v>
      </c>
      <c r="P34" s="298">
        <f t="shared" si="9"/>
        <v>-1</v>
      </c>
      <c r="Q34" s="298">
        <f t="shared" si="10"/>
        <v>8</v>
      </c>
      <c r="R34" s="298">
        <f t="shared" si="14"/>
        <v>4</v>
      </c>
      <c r="S34" s="298">
        <f t="shared" si="15"/>
        <v>4</v>
      </c>
      <c r="T34" s="298">
        <f t="shared" si="16"/>
        <v>6</v>
      </c>
      <c r="U34" s="298">
        <f t="shared" si="17"/>
        <v>2</v>
      </c>
      <c r="V34" s="298">
        <f t="shared" si="18"/>
        <v>4</v>
      </c>
      <c r="W34" s="298">
        <f t="shared" si="19"/>
        <v>3</v>
      </c>
      <c r="X34" s="298">
        <f t="shared" si="20"/>
        <v>1</v>
      </c>
      <c r="Y34" s="298">
        <f t="shared" si="21"/>
        <v>3</v>
      </c>
      <c r="Z34" s="298">
        <f t="shared" si="22"/>
        <v>1</v>
      </c>
      <c r="AA34" s="298">
        <f t="shared" si="27"/>
        <v>4</v>
      </c>
      <c r="AB34" s="298">
        <f t="shared" si="28"/>
        <v>1</v>
      </c>
      <c r="AC34" s="298">
        <f t="shared" si="29"/>
        <v>3</v>
      </c>
      <c r="AD34" s="302" t="s">
        <v>187</v>
      </c>
      <c r="AF34" s="307">
        <v>3</v>
      </c>
      <c r="AG34" s="307">
        <v>3</v>
      </c>
      <c r="AH34" s="307">
        <v>1</v>
      </c>
      <c r="AI34" s="307">
        <v>1</v>
      </c>
      <c r="AJ34" s="307">
        <v>2</v>
      </c>
      <c r="AK34" s="307">
        <v>1</v>
      </c>
      <c r="AL34" s="307">
        <v>1</v>
      </c>
      <c r="AM34" s="307">
        <v>0</v>
      </c>
      <c r="AN34" s="294">
        <v>2699</v>
      </c>
      <c r="AO34" s="295">
        <v>3105</v>
      </c>
    </row>
    <row r="35" spans="1:41" ht="14.25" customHeight="1">
      <c r="A35" s="303" t="s">
        <v>188</v>
      </c>
      <c r="B35" s="304">
        <f t="shared" si="13"/>
        <v>3218</v>
      </c>
      <c r="C35" s="304">
        <f t="shared" si="45"/>
        <v>1610</v>
      </c>
      <c r="D35" s="304">
        <f t="shared" si="45"/>
        <v>1608</v>
      </c>
      <c r="E35" s="304">
        <f t="shared" si="0"/>
        <v>8</v>
      </c>
      <c r="F35" s="304">
        <f t="shared" si="1"/>
        <v>3</v>
      </c>
      <c r="G35" s="304">
        <f t="shared" si="2"/>
        <v>5</v>
      </c>
      <c r="H35" s="304">
        <f t="shared" si="40"/>
        <v>2</v>
      </c>
      <c r="I35" s="315">
        <v>1</v>
      </c>
      <c r="J35" s="315">
        <v>1</v>
      </c>
      <c r="K35" s="304">
        <f t="shared" si="6"/>
        <v>0</v>
      </c>
      <c r="L35" s="315">
        <v>0</v>
      </c>
      <c r="M35" s="315">
        <v>0</v>
      </c>
      <c r="N35" s="304">
        <f t="shared" si="7"/>
        <v>2</v>
      </c>
      <c r="O35" s="304">
        <f t="shared" si="8"/>
        <v>1</v>
      </c>
      <c r="P35" s="304">
        <f t="shared" si="9"/>
        <v>1</v>
      </c>
      <c r="Q35" s="304">
        <f t="shared" si="10"/>
        <v>7</v>
      </c>
      <c r="R35" s="304">
        <f t="shared" si="14"/>
        <v>3</v>
      </c>
      <c r="S35" s="304">
        <f t="shared" si="15"/>
        <v>4</v>
      </c>
      <c r="T35" s="304">
        <f t="shared" si="16"/>
        <v>3</v>
      </c>
      <c r="U35" s="304">
        <f t="shared" si="17"/>
        <v>4</v>
      </c>
      <c r="V35" s="304">
        <f t="shared" si="18"/>
        <v>1</v>
      </c>
      <c r="W35" s="304">
        <f t="shared" si="19"/>
        <v>1</v>
      </c>
      <c r="X35" s="304">
        <f t="shared" si="20"/>
        <v>0</v>
      </c>
      <c r="Y35" s="304">
        <f t="shared" si="21"/>
        <v>1</v>
      </c>
      <c r="Z35" s="304">
        <f t="shared" si="22"/>
        <v>0</v>
      </c>
      <c r="AA35" s="304">
        <f t="shared" si="27"/>
        <v>6</v>
      </c>
      <c r="AB35" s="304">
        <f t="shared" si="28"/>
        <v>2</v>
      </c>
      <c r="AC35" s="304">
        <f t="shared" si="29"/>
        <v>4</v>
      </c>
      <c r="AD35" s="303" t="s">
        <v>188</v>
      </c>
      <c r="AF35" s="307">
        <v>0</v>
      </c>
      <c r="AG35" s="307">
        <v>3</v>
      </c>
      <c r="AH35" s="307">
        <v>3</v>
      </c>
      <c r="AI35" s="307">
        <v>1</v>
      </c>
      <c r="AJ35" s="307">
        <v>1</v>
      </c>
      <c r="AK35" s="307">
        <v>0</v>
      </c>
      <c r="AL35" s="307">
        <v>0</v>
      </c>
      <c r="AM35" s="307">
        <v>0</v>
      </c>
      <c r="AN35" s="294">
        <v>1607</v>
      </c>
      <c r="AO35" s="295">
        <v>1603</v>
      </c>
    </row>
    <row r="36" spans="1:41" ht="14.25" customHeight="1">
      <c r="A36" s="310" t="s">
        <v>189</v>
      </c>
      <c r="B36" s="311">
        <f>C36+D36</f>
        <v>22760</v>
      </c>
      <c r="C36" s="311">
        <f>SUM(C37:C37)</f>
        <v>10733</v>
      </c>
      <c r="D36" s="311">
        <f>SUM(D37:D37)</f>
        <v>12027</v>
      </c>
      <c r="E36" s="311">
        <f t="shared" si="0"/>
        <v>-24</v>
      </c>
      <c r="F36" s="311">
        <f t="shared" si="1"/>
        <v>-4</v>
      </c>
      <c r="G36" s="311">
        <f t="shared" si="2"/>
        <v>-20</v>
      </c>
      <c r="H36" s="312">
        <f>I36+J36</f>
        <v>14</v>
      </c>
      <c r="I36" s="312">
        <f>SUM(I37:I37)</f>
        <v>8</v>
      </c>
      <c r="J36" s="312">
        <f>SUM(J37:J37)</f>
        <v>6</v>
      </c>
      <c r="K36" s="312">
        <f>L36+M36</f>
        <v>26</v>
      </c>
      <c r="L36" s="312">
        <f>SUM(L37:L37)</f>
        <v>10</v>
      </c>
      <c r="M36" s="312">
        <f>SUM(M37:M37)</f>
        <v>16</v>
      </c>
      <c r="N36" s="311">
        <f t="shared" si="7"/>
        <v>-12</v>
      </c>
      <c r="O36" s="311">
        <f t="shared" si="8"/>
        <v>-2</v>
      </c>
      <c r="P36" s="311">
        <f t="shared" si="9"/>
        <v>-10</v>
      </c>
      <c r="Q36" s="311">
        <f>T36+U36</f>
        <v>22</v>
      </c>
      <c r="R36" s="311">
        <f>AF36+AH36</f>
        <v>11</v>
      </c>
      <c r="S36" s="311">
        <f>+AG36+AI36</f>
        <v>11</v>
      </c>
      <c r="T36" s="311">
        <f>+AF36+AG36</f>
        <v>13</v>
      </c>
      <c r="U36" s="311">
        <f>+AH36+AI36</f>
        <v>9</v>
      </c>
      <c r="V36" s="311">
        <f>+W36+X36</f>
        <v>34</v>
      </c>
      <c r="W36" s="311">
        <f aca="true" t="shared" si="46" ref="W36:X40">+AJ36+AL36</f>
        <v>13</v>
      </c>
      <c r="X36" s="311">
        <f t="shared" si="46"/>
        <v>21</v>
      </c>
      <c r="Y36" s="311">
        <f>+AJ36+AK36</f>
        <v>24</v>
      </c>
      <c r="Z36" s="311">
        <f>+AL36+AM36</f>
        <v>10</v>
      </c>
      <c r="AA36" s="311">
        <f t="shared" si="27"/>
        <v>-12</v>
      </c>
      <c r="AB36" s="311">
        <f t="shared" si="28"/>
        <v>-2</v>
      </c>
      <c r="AC36" s="311">
        <f>S36-X36</f>
        <v>-10</v>
      </c>
      <c r="AD36" s="310" t="s">
        <v>189</v>
      </c>
      <c r="AF36" s="299">
        <f aca="true" t="shared" si="47" ref="AF36:AM36">SUM(AF37:AF37)</f>
        <v>6</v>
      </c>
      <c r="AG36" s="299">
        <f t="shared" si="47"/>
        <v>7</v>
      </c>
      <c r="AH36" s="299">
        <f t="shared" si="47"/>
        <v>5</v>
      </c>
      <c r="AI36" s="299">
        <f t="shared" si="47"/>
        <v>4</v>
      </c>
      <c r="AJ36" s="299">
        <f t="shared" si="47"/>
        <v>7</v>
      </c>
      <c r="AK36" s="299">
        <f t="shared" si="47"/>
        <v>17</v>
      </c>
      <c r="AL36" s="299">
        <f t="shared" si="47"/>
        <v>6</v>
      </c>
      <c r="AM36" s="299">
        <f t="shared" si="47"/>
        <v>4</v>
      </c>
      <c r="AN36" s="300">
        <v>10737</v>
      </c>
      <c r="AO36" s="301">
        <v>12047</v>
      </c>
    </row>
    <row r="37" spans="1:41" ht="14.25" customHeight="1">
      <c r="A37" s="303" t="s">
        <v>228</v>
      </c>
      <c r="B37" s="304">
        <f>C37+D37</f>
        <v>22760</v>
      </c>
      <c r="C37" s="304">
        <f>+F37+AN37</f>
        <v>10733</v>
      </c>
      <c r="D37" s="304">
        <f>+G37+AO37</f>
        <v>12027</v>
      </c>
      <c r="E37" s="304">
        <f t="shared" si="0"/>
        <v>-24</v>
      </c>
      <c r="F37" s="304">
        <f t="shared" si="1"/>
        <v>-4</v>
      </c>
      <c r="G37" s="304">
        <f t="shared" si="2"/>
        <v>-20</v>
      </c>
      <c r="H37" s="304">
        <f>I37+J37</f>
        <v>14</v>
      </c>
      <c r="I37" s="400">
        <v>8</v>
      </c>
      <c r="J37" s="400">
        <v>6</v>
      </c>
      <c r="K37" s="304">
        <f>L37+M37</f>
        <v>26</v>
      </c>
      <c r="L37" s="400">
        <v>10</v>
      </c>
      <c r="M37" s="400">
        <v>16</v>
      </c>
      <c r="N37" s="304">
        <f t="shared" si="7"/>
        <v>-12</v>
      </c>
      <c r="O37" s="304">
        <f t="shared" si="8"/>
        <v>-2</v>
      </c>
      <c r="P37" s="304">
        <f t="shared" si="9"/>
        <v>-10</v>
      </c>
      <c r="Q37" s="304">
        <f>T37+U37</f>
        <v>22</v>
      </c>
      <c r="R37" s="304">
        <f>AF37+AH37</f>
        <v>11</v>
      </c>
      <c r="S37" s="304">
        <f>+AG37+AI37</f>
        <v>11</v>
      </c>
      <c r="T37" s="304">
        <f>+AF37+AG37</f>
        <v>13</v>
      </c>
      <c r="U37" s="304">
        <f>+AH37+AI37</f>
        <v>9</v>
      </c>
      <c r="V37" s="304">
        <f>+W37+X37</f>
        <v>34</v>
      </c>
      <c r="W37" s="304">
        <f t="shared" si="46"/>
        <v>13</v>
      </c>
      <c r="X37" s="304">
        <f t="shared" si="46"/>
        <v>21</v>
      </c>
      <c r="Y37" s="304">
        <f>+AJ37+AK37</f>
        <v>24</v>
      </c>
      <c r="Z37" s="304">
        <f>+AL37+AM37</f>
        <v>10</v>
      </c>
      <c r="AA37" s="304">
        <f t="shared" si="27"/>
        <v>-12</v>
      </c>
      <c r="AB37" s="304">
        <f t="shared" si="28"/>
        <v>-2</v>
      </c>
      <c r="AC37" s="304">
        <f>S37-X37</f>
        <v>-10</v>
      </c>
      <c r="AD37" s="303" t="s">
        <v>230</v>
      </c>
      <c r="AF37" s="307">
        <v>6</v>
      </c>
      <c r="AG37" s="307">
        <v>7</v>
      </c>
      <c r="AH37" s="307">
        <v>5</v>
      </c>
      <c r="AI37" s="307">
        <v>4</v>
      </c>
      <c r="AJ37" s="307">
        <v>7</v>
      </c>
      <c r="AK37" s="307">
        <v>17</v>
      </c>
      <c r="AL37" s="307">
        <v>6</v>
      </c>
      <c r="AM37" s="307">
        <v>4</v>
      </c>
      <c r="AN37" s="294">
        <v>10737</v>
      </c>
      <c r="AO37" s="295">
        <v>12047</v>
      </c>
    </row>
    <row r="38" spans="1:41" ht="14.25" customHeight="1">
      <c r="A38" s="310" t="s">
        <v>190</v>
      </c>
      <c r="B38" s="311">
        <f>C38+D38</f>
        <v>21022</v>
      </c>
      <c r="C38" s="311">
        <f>SUM(C39:C40)</f>
        <v>10046</v>
      </c>
      <c r="D38" s="311">
        <f>SUM(D39:D40)</f>
        <v>10976</v>
      </c>
      <c r="E38" s="311">
        <f t="shared" si="0"/>
        <v>-33</v>
      </c>
      <c r="F38" s="311">
        <f t="shared" si="1"/>
        <v>-13</v>
      </c>
      <c r="G38" s="311">
        <f t="shared" si="2"/>
        <v>-20</v>
      </c>
      <c r="H38" s="312">
        <f>I38+J38</f>
        <v>4</v>
      </c>
      <c r="I38" s="312">
        <f>SUM(I39:I40)</f>
        <v>3</v>
      </c>
      <c r="J38" s="312">
        <f>SUM(J39:J40)</f>
        <v>1</v>
      </c>
      <c r="K38" s="312">
        <f>L38+M38</f>
        <v>30</v>
      </c>
      <c r="L38" s="312">
        <f>SUM(L39:L40)</f>
        <v>16</v>
      </c>
      <c r="M38" s="312">
        <f>SUM(M39:M40)</f>
        <v>14</v>
      </c>
      <c r="N38" s="311">
        <f t="shared" si="7"/>
        <v>-26</v>
      </c>
      <c r="O38" s="311">
        <f t="shared" si="8"/>
        <v>-13</v>
      </c>
      <c r="P38" s="311">
        <f t="shared" si="9"/>
        <v>-13</v>
      </c>
      <c r="Q38" s="311">
        <f>T38+U38</f>
        <v>31</v>
      </c>
      <c r="R38" s="311">
        <f>AF38+AH38</f>
        <v>15</v>
      </c>
      <c r="S38" s="311">
        <f>+AG38+AI38</f>
        <v>16</v>
      </c>
      <c r="T38" s="311">
        <f>+AF38+AG38</f>
        <v>10</v>
      </c>
      <c r="U38" s="311">
        <f>+AH38+AI38</f>
        <v>21</v>
      </c>
      <c r="V38" s="311">
        <f>+W38+X38</f>
        <v>38</v>
      </c>
      <c r="W38" s="311">
        <f t="shared" si="46"/>
        <v>15</v>
      </c>
      <c r="X38" s="311">
        <f t="shared" si="46"/>
        <v>23</v>
      </c>
      <c r="Y38" s="311">
        <f>+AJ38+AK38</f>
        <v>16</v>
      </c>
      <c r="Z38" s="311">
        <f>+AL38+AM38</f>
        <v>22</v>
      </c>
      <c r="AA38" s="311">
        <f t="shared" si="27"/>
        <v>-7</v>
      </c>
      <c r="AB38" s="311">
        <f t="shared" si="28"/>
        <v>0</v>
      </c>
      <c r="AC38" s="311">
        <f>S38-X38</f>
        <v>-7</v>
      </c>
      <c r="AD38" s="310" t="s">
        <v>190</v>
      </c>
      <c r="AF38" s="299">
        <f aca="true" t="shared" si="48" ref="AF38:AM38">SUM(AF39:AF40)</f>
        <v>4</v>
      </c>
      <c r="AG38" s="299">
        <f t="shared" si="48"/>
        <v>6</v>
      </c>
      <c r="AH38" s="299">
        <f t="shared" si="48"/>
        <v>11</v>
      </c>
      <c r="AI38" s="299">
        <f t="shared" si="48"/>
        <v>10</v>
      </c>
      <c r="AJ38" s="299">
        <f t="shared" si="48"/>
        <v>7</v>
      </c>
      <c r="AK38" s="299">
        <f t="shared" si="48"/>
        <v>9</v>
      </c>
      <c r="AL38" s="299">
        <f t="shared" si="48"/>
        <v>8</v>
      </c>
      <c r="AM38" s="299">
        <f t="shared" si="48"/>
        <v>14</v>
      </c>
      <c r="AN38" s="300">
        <v>10059</v>
      </c>
      <c r="AO38" s="301">
        <v>10996</v>
      </c>
    </row>
    <row r="39" spans="1:41" ht="14.25" customHeight="1">
      <c r="A39" s="302" t="s">
        <v>191</v>
      </c>
      <c r="B39" s="298">
        <f>C39+D39</f>
        <v>17912</v>
      </c>
      <c r="C39" s="298">
        <f>+F39+AN39</f>
        <v>8561</v>
      </c>
      <c r="D39" s="298">
        <f>+G39+AO39</f>
        <v>9351</v>
      </c>
      <c r="E39" s="298">
        <f t="shared" si="0"/>
        <v>-20</v>
      </c>
      <c r="F39" s="298">
        <f t="shared" si="1"/>
        <v>-7</v>
      </c>
      <c r="G39" s="298">
        <f t="shared" si="2"/>
        <v>-13</v>
      </c>
      <c r="H39" s="298">
        <f>I39+J39</f>
        <v>3</v>
      </c>
      <c r="I39" s="306">
        <v>3</v>
      </c>
      <c r="J39" s="306">
        <v>0</v>
      </c>
      <c r="K39" s="298">
        <f>L39+M39</f>
        <v>22</v>
      </c>
      <c r="L39" s="306">
        <v>11</v>
      </c>
      <c r="M39" s="306">
        <v>11</v>
      </c>
      <c r="N39" s="298">
        <f t="shared" si="7"/>
        <v>-19</v>
      </c>
      <c r="O39" s="298">
        <f t="shared" si="8"/>
        <v>-8</v>
      </c>
      <c r="P39" s="298">
        <f t="shared" si="9"/>
        <v>-11</v>
      </c>
      <c r="Q39" s="298">
        <f>T39+U39</f>
        <v>29</v>
      </c>
      <c r="R39" s="298">
        <f>AF39+AH39</f>
        <v>14</v>
      </c>
      <c r="S39" s="298">
        <f>+AG39+AI39</f>
        <v>15</v>
      </c>
      <c r="T39" s="298">
        <f>+AF39+AG39</f>
        <v>10</v>
      </c>
      <c r="U39" s="298">
        <f>+AH39+AI39</f>
        <v>19</v>
      </c>
      <c r="V39" s="298">
        <f>+W39+X39</f>
        <v>30</v>
      </c>
      <c r="W39" s="298">
        <f t="shared" si="46"/>
        <v>13</v>
      </c>
      <c r="X39" s="298">
        <f t="shared" si="46"/>
        <v>17</v>
      </c>
      <c r="Y39" s="298">
        <f>+AJ39+AK39</f>
        <v>15</v>
      </c>
      <c r="Z39" s="298">
        <f>+AL39+AM39</f>
        <v>15</v>
      </c>
      <c r="AA39" s="298">
        <f t="shared" si="27"/>
        <v>-1</v>
      </c>
      <c r="AB39" s="298">
        <f t="shared" si="28"/>
        <v>1</v>
      </c>
      <c r="AC39" s="298">
        <f>S39-X39</f>
        <v>-2</v>
      </c>
      <c r="AD39" s="302" t="s">
        <v>191</v>
      </c>
      <c r="AF39" s="307">
        <v>4</v>
      </c>
      <c r="AG39" s="307">
        <v>6</v>
      </c>
      <c r="AH39" s="307">
        <v>10</v>
      </c>
      <c r="AI39" s="307">
        <v>9</v>
      </c>
      <c r="AJ39" s="307">
        <v>7</v>
      </c>
      <c r="AK39" s="307">
        <v>8</v>
      </c>
      <c r="AL39" s="307">
        <v>6</v>
      </c>
      <c r="AM39" s="307">
        <v>9</v>
      </c>
      <c r="AN39" s="294">
        <v>8568</v>
      </c>
      <c r="AO39" s="295">
        <v>9364</v>
      </c>
    </row>
    <row r="40" spans="1:41" ht="14.25" customHeight="1">
      <c r="A40" s="303" t="s">
        <v>250</v>
      </c>
      <c r="B40" s="304">
        <f>C40+D40</f>
        <v>3110</v>
      </c>
      <c r="C40" s="304">
        <f>+F40+AN40</f>
        <v>1485</v>
      </c>
      <c r="D40" s="304">
        <f>+G40+AO40</f>
        <v>1625</v>
      </c>
      <c r="E40" s="304">
        <f t="shared" si="0"/>
        <v>-13</v>
      </c>
      <c r="F40" s="304">
        <f t="shared" si="1"/>
        <v>-6</v>
      </c>
      <c r="G40" s="304">
        <f t="shared" si="2"/>
        <v>-7</v>
      </c>
      <c r="H40" s="304">
        <f>I40+J40</f>
        <v>1</v>
      </c>
      <c r="I40" s="320">
        <v>0</v>
      </c>
      <c r="J40" s="320">
        <v>1</v>
      </c>
      <c r="K40" s="304">
        <f>L40+M40</f>
        <v>8</v>
      </c>
      <c r="L40" s="320">
        <v>5</v>
      </c>
      <c r="M40" s="320">
        <v>3</v>
      </c>
      <c r="N40" s="304">
        <f t="shared" si="7"/>
        <v>-7</v>
      </c>
      <c r="O40" s="304">
        <f t="shared" si="8"/>
        <v>-5</v>
      </c>
      <c r="P40" s="304">
        <f t="shared" si="9"/>
        <v>-2</v>
      </c>
      <c r="Q40" s="304">
        <f>T40+U40</f>
        <v>2</v>
      </c>
      <c r="R40" s="304">
        <f>AF40+AH40</f>
        <v>1</v>
      </c>
      <c r="S40" s="304">
        <f>+AG40+AI40</f>
        <v>1</v>
      </c>
      <c r="T40" s="304">
        <f>+AF40+AG40</f>
        <v>0</v>
      </c>
      <c r="U40" s="304">
        <f>+AH40+AI40</f>
        <v>2</v>
      </c>
      <c r="V40" s="304">
        <f>+W40+X40</f>
        <v>8</v>
      </c>
      <c r="W40" s="304">
        <f t="shared" si="46"/>
        <v>2</v>
      </c>
      <c r="X40" s="304">
        <f t="shared" si="46"/>
        <v>6</v>
      </c>
      <c r="Y40" s="304">
        <f>+AJ40+AK40</f>
        <v>1</v>
      </c>
      <c r="Z40" s="304">
        <f>+AL40+AM40</f>
        <v>7</v>
      </c>
      <c r="AA40" s="304">
        <f t="shared" si="27"/>
        <v>-6</v>
      </c>
      <c r="AB40" s="304">
        <f t="shared" si="28"/>
        <v>-1</v>
      </c>
      <c r="AC40" s="304">
        <f>S40-X40</f>
        <v>-5</v>
      </c>
      <c r="AD40" s="303" t="s">
        <v>192</v>
      </c>
      <c r="AF40" s="307">
        <v>0</v>
      </c>
      <c r="AG40" s="307">
        <v>0</v>
      </c>
      <c r="AH40" s="307">
        <v>1</v>
      </c>
      <c r="AI40" s="307">
        <v>1</v>
      </c>
      <c r="AJ40" s="307">
        <v>0</v>
      </c>
      <c r="AK40" s="307">
        <v>1</v>
      </c>
      <c r="AL40" s="307">
        <v>2</v>
      </c>
      <c r="AM40" s="307">
        <v>5</v>
      </c>
      <c r="AN40" s="294">
        <v>1491</v>
      </c>
      <c r="AO40" s="295">
        <v>1632</v>
      </c>
    </row>
    <row r="41" spans="17:26" ht="14.25" customHeight="1">
      <c r="Q41" s="401"/>
      <c r="R41" s="401"/>
      <c r="S41" s="401"/>
      <c r="T41" s="401"/>
      <c r="U41" s="401"/>
      <c r="V41" s="401"/>
      <c r="W41" s="401"/>
      <c r="X41" s="401"/>
      <c r="Y41" s="401"/>
      <c r="Z41" s="401"/>
    </row>
    <row r="42" spans="1:26" ht="14.25" customHeight="1">
      <c r="A42" s="254" t="s">
        <v>297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</row>
    <row r="43" spans="2:26" ht="14.25" customHeight="1"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R43" s="401"/>
      <c r="S43" s="401"/>
      <c r="T43" s="401"/>
      <c r="U43" s="401"/>
      <c r="V43" s="401"/>
      <c r="W43" s="401"/>
      <c r="X43" s="401"/>
      <c r="Y43" s="401"/>
      <c r="Z43" s="401"/>
    </row>
    <row r="44" spans="2:26" ht="14.25" customHeight="1"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R44" s="401"/>
      <c r="S44" s="401"/>
      <c r="T44" s="401"/>
      <c r="U44" s="401"/>
      <c r="V44" s="401"/>
      <c r="W44" s="401"/>
      <c r="X44" s="401"/>
      <c r="Y44" s="401"/>
      <c r="Z44" s="401"/>
    </row>
    <row r="45" spans="2:41" ht="14.25" customHeight="1"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5"/>
      <c r="AF45" s="397"/>
      <c r="AG45" s="397"/>
      <c r="AH45" s="397"/>
      <c r="AI45" s="397"/>
      <c r="AJ45" s="397"/>
      <c r="AK45" s="397"/>
      <c r="AL45" s="397"/>
      <c r="AM45" s="397"/>
      <c r="AN45" s="295"/>
      <c r="AO45" s="295"/>
    </row>
    <row r="46" ht="13.5" customHeight="1">
      <c r="AD46" s="316"/>
    </row>
    <row r="47" spans="1:41" ht="13.5" customHeight="1">
      <c r="A47" s="316"/>
      <c r="I47" s="317"/>
      <c r="J47" s="317"/>
      <c r="L47" s="317"/>
      <c r="M47" s="317"/>
      <c r="AD47" s="316"/>
      <c r="AF47" s="309"/>
      <c r="AG47" s="309"/>
      <c r="AH47" s="309"/>
      <c r="AI47" s="309"/>
      <c r="AJ47" s="309"/>
      <c r="AK47" s="309"/>
      <c r="AL47" s="309"/>
      <c r="AM47" s="309"/>
      <c r="AN47" s="318"/>
      <c r="AO47" s="319"/>
    </row>
    <row r="48" spans="2:16" ht="13.5" customHeight="1"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25" customWidth="1"/>
    <col min="2" max="10" width="7.625" style="325" customWidth="1"/>
    <col min="11" max="11" width="7.50390625" style="325" customWidth="1"/>
    <col min="12" max="12" width="7.625" style="325" customWidth="1"/>
    <col min="13" max="13" width="11.00390625" style="325" customWidth="1"/>
    <col min="14" max="16384" width="9.00390625" style="325" customWidth="1"/>
  </cols>
  <sheetData>
    <row r="1" spans="1:13" s="323" customFormat="1" ht="31.5" customHeight="1">
      <c r="A1" s="321" t="s">
        <v>193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s="323" customFormat="1" ht="31.5" customHeight="1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4.2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 t="s">
        <v>194</v>
      </c>
      <c r="M3" s="324"/>
    </row>
    <row r="4" spans="1:13" ht="18" customHeight="1">
      <c r="A4" s="326"/>
      <c r="B4" s="326"/>
      <c r="C4" s="327" t="s">
        <v>195</v>
      </c>
      <c r="D4" s="328" t="s">
        <v>196</v>
      </c>
      <c r="E4" s="328" t="s">
        <v>197</v>
      </c>
      <c r="F4" s="328" t="s">
        <v>198</v>
      </c>
      <c r="G4" s="327" t="s">
        <v>199</v>
      </c>
      <c r="H4" s="328" t="s">
        <v>200</v>
      </c>
      <c r="I4" s="328" t="s">
        <v>197</v>
      </c>
      <c r="J4" s="328" t="s">
        <v>198</v>
      </c>
      <c r="K4" s="326"/>
      <c r="L4" s="376" t="s">
        <v>201</v>
      </c>
      <c r="M4" s="329"/>
    </row>
    <row r="5" spans="1:13" ht="18" customHeight="1">
      <c r="A5" s="330" t="s">
        <v>202</v>
      </c>
      <c r="B5" s="331" t="s">
        <v>4</v>
      </c>
      <c r="C5" s="331" t="s">
        <v>203</v>
      </c>
      <c r="D5" s="331" t="s">
        <v>204</v>
      </c>
      <c r="E5" s="331" t="s">
        <v>205</v>
      </c>
      <c r="F5" s="331" t="s">
        <v>94</v>
      </c>
      <c r="G5" s="331" t="s">
        <v>206</v>
      </c>
      <c r="H5" s="331" t="s">
        <v>207</v>
      </c>
      <c r="I5" s="331" t="s">
        <v>208</v>
      </c>
      <c r="J5" s="331" t="s">
        <v>94</v>
      </c>
      <c r="K5" s="378" t="s">
        <v>209</v>
      </c>
      <c r="L5" s="377" t="s">
        <v>210</v>
      </c>
      <c r="M5" s="332" t="s">
        <v>211</v>
      </c>
    </row>
    <row r="6" spans="1:13" ht="18" customHeight="1">
      <c r="A6" s="333" t="s">
        <v>212</v>
      </c>
      <c r="B6" s="334">
        <f aca="true" t="shared" si="0" ref="B6:B31">L6+K6</f>
        <v>394911</v>
      </c>
      <c r="C6" s="334">
        <f aca="true" t="shared" si="1" ref="C6:J6">C7+C8</f>
        <v>308</v>
      </c>
      <c r="D6" s="334">
        <f t="shared" si="1"/>
        <v>341</v>
      </c>
      <c r="E6" s="334">
        <f t="shared" si="1"/>
        <v>514</v>
      </c>
      <c r="F6" s="334">
        <f t="shared" si="1"/>
        <v>1163</v>
      </c>
      <c r="G6" s="334">
        <f t="shared" si="1"/>
        <v>289</v>
      </c>
      <c r="H6" s="334">
        <f t="shared" si="1"/>
        <v>452</v>
      </c>
      <c r="I6" s="334">
        <f t="shared" si="1"/>
        <v>468</v>
      </c>
      <c r="J6" s="334">
        <f t="shared" si="1"/>
        <v>1209</v>
      </c>
      <c r="K6" s="334">
        <f aca="true" t="shared" si="2" ref="K6:K31">F6-J6</f>
        <v>-46</v>
      </c>
      <c r="L6" s="335">
        <v>394957</v>
      </c>
      <c r="M6" s="336" t="s">
        <v>212</v>
      </c>
    </row>
    <row r="7" spans="1:14" ht="18" customHeight="1">
      <c r="A7" s="337" t="s">
        <v>132</v>
      </c>
      <c r="B7" s="338">
        <f t="shared" si="0"/>
        <v>359718</v>
      </c>
      <c r="C7" s="338">
        <f aca="true" t="shared" si="3" ref="C7:J7">SUM(C9:C21)</f>
        <v>283</v>
      </c>
      <c r="D7" s="338">
        <f t="shared" si="3"/>
        <v>332</v>
      </c>
      <c r="E7" s="338">
        <f t="shared" si="3"/>
        <v>466</v>
      </c>
      <c r="F7" s="338">
        <f t="shared" si="3"/>
        <v>1081</v>
      </c>
      <c r="G7" s="338">
        <f t="shared" si="3"/>
        <v>252</v>
      </c>
      <c r="H7" s="338">
        <f t="shared" si="3"/>
        <v>435</v>
      </c>
      <c r="I7" s="338">
        <f t="shared" si="3"/>
        <v>406</v>
      </c>
      <c r="J7" s="338">
        <f t="shared" si="3"/>
        <v>1093</v>
      </c>
      <c r="K7" s="338">
        <f t="shared" si="2"/>
        <v>-12</v>
      </c>
      <c r="L7" s="339">
        <v>359730</v>
      </c>
      <c r="M7" s="340" t="s">
        <v>132</v>
      </c>
      <c r="N7" s="399"/>
    </row>
    <row r="8" spans="1:14" ht="18" customHeight="1">
      <c r="A8" s="330" t="s">
        <v>213</v>
      </c>
      <c r="B8" s="341">
        <f t="shared" si="0"/>
        <v>35193</v>
      </c>
      <c r="C8" s="341">
        <f aca="true" t="shared" si="4" ref="C8:J8">C22+C24+C26+C30+C35+C37</f>
        <v>25</v>
      </c>
      <c r="D8" s="341">
        <f t="shared" si="4"/>
        <v>9</v>
      </c>
      <c r="E8" s="341">
        <f t="shared" si="4"/>
        <v>48</v>
      </c>
      <c r="F8" s="341">
        <f t="shared" si="4"/>
        <v>82</v>
      </c>
      <c r="G8" s="341">
        <f t="shared" si="4"/>
        <v>37</v>
      </c>
      <c r="H8" s="341">
        <f t="shared" si="4"/>
        <v>17</v>
      </c>
      <c r="I8" s="341">
        <f t="shared" si="4"/>
        <v>62</v>
      </c>
      <c r="J8" s="341">
        <f t="shared" si="4"/>
        <v>116</v>
      </c>
      <c r="K8" s="342">
        <f t="shared" si="2"/>
        <v>-34</v>
      </c>
      <c r="L8" s="342">
        <v>35227</v>
      </c>
      <c r="M8" s="343" t="s">
        <v>213</v>
      </c>
      <c r="N8" s="399"/>
    </row>
    <row r="9" spans="1:14" ht="18" customHeight="1">
      <c r="A9" s="337" t="s">
        <v>214</v>
      </c>
      <c r="B9" s="338">
        <f t="shared" si="0"/>
        <v>131989</v>
      </c>
      <c r="C9" s="344">
        <v>115</v>
      </c>
      <c r="D9" s="345">
        <v>184</v>
      </c>
      <c r="E9" s="344">
        <v>150</v>
      </c>
      <c r="F9" s="338">
        <f aca="true" t="shared" si="5" ref="F9:F14">SUM(C9:E9)</f>
        <v>449</v>
      </c>
      <c r="G9" s="344">
        <v>108</v>
      </c>
      <c r="H9" s="345">
        <v>256</v>
      </c>
      <c r="I9" s="344">
        <v>133</v>
      </c>
      <c r="J9" s="338">
        <f aca="true" t="shared" si="6" ref="J9:J14">SUM(G9:I9)</f>
        <v>497</v>
      </c>
      <c r="K9" s="338">
        <f t="shared" si="2"/>
        <v>-48</v>
      </c>
      <c r="L9" s="339">
        <v>132037</v>
      </c>
      <c r="M9" s="340" t="s">
        <v>214</v>
      </c>
      <c r="N9" s="399"/>
    </row>
    <row r="10" spans="1:13" ht="18" customHeight="1">
      <c r="A10" s="337" t="s">
        <v>215</v>
      </c>
      <c r="B10" s="338">
        <f t="shared" si="0"/>
        <v>23282</v>
      </c>
      <c r="C10" s="344">
        <v>24</v>
      </c>
      <c r="D10" s="344">
        <v>16</v>
      </c>
      <c r="E10" s="344">
        <v>32</v>
      </c>
      <c r="F10" s="338">
        <f t="shared" si="5"/>
        <v>72</v>
      </c>
      <c r="G10" s="346">
        <v>17</v>
      </c>
      <c r="H10" s="346">
        <v>10</v>
      </c>
      <c r="I10" s="346">
        <v>22</v>
      </c>
      <c r="J10" s="338">
        <f t="shared" si="6"/>
        <v>49</v>
      </c>
      <c r="K10" s="338">
        <f t="shared" si="2"/>
        <v>23</v>
      </c>
      <c r="L10" s="339">
        <v>23259</v>
      </c>
      <c r="M10" s="340" t="s">
        <v>215</v>
      </c>
    </row>
    <row r="11" spans="1:13" ht="18" customHeight="1">
      <c r="A11" s="337" t="s">
        <v>253</v>
      </c>
      <c r="B11" s="338">
        <f t="shared" si="0"/>
        <v>31902</v>
      </c>
      <c r="C11" s="344">
        <v>27</v>
      </c>
      <c r="D11" s="344">
        <v>16</v>
      </c>
      <c r="E11" s="344">
        <v>42</v>
      </c>
      <c r="F11" s="338">
        <f t="shared" si="5"/>
        <v>85</v>
      </c>
      <c r="G11" s="346">
        <v>12</v>
      </c>
      <c r="H11" s="346">
        <v>23</v>
      </c>
      <c r="I11" s="346">
        <v>28</v>
      </c>
      <c r="J11" s="338">
        <f t="shared" si="6"/>
        <v>63</v>
      </c>
      <c r="K11" s="338">
        <f t="shared" si="2"/>
        <v>22</v>
      </c>
      <c r="L11" s="339">
        <v>31880</v>
      </c>
      <c r="M11" s="340" t="s">
        <v>253</v>
      </c>
    </row>
    <row r="12" spans="1:13" ht="18" customHeight="1">
      <c r="A12" s="337" t="s">
        <v>216</v>
      </c>
      <c r="B12" s="338">
        <f t="shared" si="0"/>
        <v>28594</v>
      </c>
      <c r="C12" s="344">
        <v>11</v>
      </c>
      <c r="D12" s="344">
        <v>19</v>
      </c>
      <c r="E12" s="344">
        <v>44</v>
      </c>
      <c r="F12" s="338">
        <f t="shared" si="5"/>
        <v>74</v>
      </c>
      <c r="G12" s="346">
        <v>13</v>
      </c>
      <c r="H12" s="346">
        <v>43</v>
      </c>
      <c r="I12" s="346">
        <v>30</v>
      </c>
      <c r="J12" s="338">
        <f t="shared" si="6"/>
        <v>86</v>
      </c>
      <c r="K12" s="338">
        <f t="shared" si="2"/>
        <v>-12</v>
      </c>
      <c r="L12" s="339">
        <v>28606</v>
      </c>
      <c r="M12" s="340" t="s">
        <v>216</v>
      </c>
    </row>
    <row r="13" spans="1:14" ht="18" customHeight="1">
      <c r="A13" s="337" t="s">
        <v>217</v>
      </c>
      <c r="B13" s="338">
        <f t="shared" si="0"/>
        <v>11975</v>
      </c>
      <c r="C13" s="344">
        <v>7</v>
      </c>
      <c r="D13" s="344">
        <v>7</v>
      </c>
      <c r="E13" s="344">
        <v>21</v>
      </c>
      <c r="F13" s="338">
        <f t="shared" si="5"/>
        <v>35</v>
      </c>
      <c r="G13" s="346">
        <v>10</v>
      </c>
      <c r="H13" s="346">
        <v>3</v>
      </c>
      <c r="I13" s="346">
        <v>19</v>
      </c>
      <c r="J13" s="338">
        <f t="shared" si="6"/>
        <v>32</v>
      </c>
      <c r="K13" s="338">
        <f t="shared" si="2"/>
        <v>3</v>
      </c>
      <c r="L13" s="339">
        <v>11972</v>
      </c>
      <c r="M13" s="340" t="s">
        <v>217</v>
      </c>
      <c r="N13" s="399"/>
    </row>
    <row r="14" spans="1:14" ht="18" customHeight="1">
      <c r="A14" s="337" t="s">
        <v>218</v>
      </c>
      <c r="B14" s="338">
        <f t="shared" si="0"/>
        <v>17363</v>
      </c>
      <c r="C14" s="344">
        <v>3</v>
      </c>
      <c r="D14" s="344">
        <v>12</v>
      </c>
      <c r="E14" s="344">
        <v>48</v>
      </c>
      <c r="F14" s="338">
        <f t="shared" si="5"/>
        <v>63</v>
      </c>
      <c r="G14" s="346">
        <v>11</v>
      </c>
      <c r="H14" s="346">
        <v>23</v>
      </c>
      <c r="I14" s="346">
        <v>40</v>
      </c>
      <c r="J14" s="338">
        <f t="shared" si="6"/>
        <v>74</v>
      </c>
      <c r="K14" s="338">
        <f t="shared" si="2"/>
        <v>-11</v>
      </c>
      <c r="L14" s="339">
        <v>17374</v>
      </c>
      <c r="M14" s="340" t="s">
        <v>218</v>
      </c>
      <c r="N14" s="399"/>
    </row>
    <row r="15" spans="1:14" ht="18" customHeight="1">
      <c r="A15" s="337" t="s">
        <v>219</v>
      </c>
      <c r="B15" s="338">
        <f aca="true" t="shared" si="7" ref="B15:B21">L15+K15</f>
        <v>12142</v>
      </c>
      <c r="C15" s="344">
        <v>8</v>
      </c>
      <c r="D15" s="344">
        <v>10</v>
      </c>
      <c r="E15" s="344">
        <v>17</v>
      </c>
      <c r="F15" s="338">
        <f aca="true" t="shared" si="8" ref="F15:F21">SUM(C15:E15)</f>
        <v>35</v>
      </c>
      <c r="G15" s="346">
        <v>7</v>
      </c>
      <c r="H15" s="346">
        <v>6</v>
      </c>
      <c r="I15" s="346">
        <v>16</v>
      </c>
      <c r="J15" s="338">
        <f aca="true" t="shared" si="9" ref="J15:J21">SUM(G15:I15)</f>
        <v>29</v>
      </c>
      <c r="K15" s="338">
        <f aca="true" t="shared" si="10" ref="K15:K21">F15-J15</f>
        <v>6</v>
      </c>
      <c r="L15" s="339">
        <v>12136</v>
      </c>
      <c r="M15" s="340" t="s">
        <v>219</v>
      </c>
      <c r="N15" s="399"/>
    </row>
    <row r="16" spans="1:14" ht="18" customHeight="1">
      <c r="A16" s="337" t="s">
        <v>232</v>
      </c>
      <c r="B16" s="338">
        <f t="shared" si="7"/>
        <v>28795</v>
      </c>
      <c r="C16" s="344">
        <v>26</v>
      </c>
      <c r="D16" s="344">
        <v>22</v>
      </c>
      <c r="E16" s="344">
        <v>25</v>
      </c>
      <c r="F16" s="338">
        <f t="shared" si="8"/>
        <v>73</v>
      </c>
      <c r="G16" s="346">
        <v>18</v>
      </c>
      <c r="H16" s="346">
        <v>26</v>
      </c>
      <c r="I16" s="346">
        <v>40</v>
      </c>
      <c r="J16" s="338">
        <f t="shared" si="9"/>
        <v>84</v>
      </c>
      <c r="K16" s="338">
        <f t="shared" si="10"/>
        <v>-11</v>
      </c>
      <c r="L16" s="339">
        <v>28806</v>
      </c>
      <c r="M16" s="340" t="s">
        <v>232</v>
      </c>
      <c r="N16" s="399"/>
    </row>
    <row r="17" spans="1:14" ht="18" customHeight="1">
      <c r="A17" s="337" t="s">
        <v>234</v>
      </c>
      <c r="B17" s="338">
        <f t="shared" si="7"/>
        <v>12063</v>
      </c>
      <c r="C17" s="344">
        <v>13</v>
      </c>
      <c r="D17" s="344">
        <v>6</v>
      </c>
      <c r="E17" s="344">
        <v>11</v>
      </c>
      <c r="F17" s="338">
        <f t="shared" si="8"/>
        <v>30</v>
      </c>
      <c r="G17" s="346">
        <v>11</v>
      </c>
      <c r="H17" s="346">
        <v>3</v>
      </c>
      <c r="I17" s="346">
        <v>9</v>
      </c>
      <c r="J17" s="338">
        <f t="shared" si="9"/>
        <v>23</v>
      </c>
      <c r="K17" s="338">
        <f t="shared" si="10"/>
        <v>7</v>
      </c>
      <c r="L17" s="339">
        <v>12056</v>
      </c>
      <c r="M17" s="340" t="s">
        <v>233</v>
      </c>
      <c r="N17" s="399"/>
    </row>
    <row r="18" spans="1:14" ht="18" customHeight="1">
      <c r="A18" s="337" t="s">
        <v>236</v>
      </c>
      <c r="B18" s="338">
        <f t="shared" si="7"/>
        <v>28492</v>
      </c>
      <c r="C18" s="344">
        <v>26</v>
      </c>
      <c r="D18" s="344">
        <v>19</v>
      </c>
      <c r="E18" s="344">
        <v>29</v>
      </c>
      <c r="F18" s="338">
        <f t="shared" si="8"/>
        <v>74</v>
      </c>
      <c r="G18" s="346">
        <v>25</v>
      </c>
      <c r="H18" s="346">
        <v>22</v>
      </c>
      <c r="I18" s="346">
        <v>31</v>
      </c>
      <c r="J18" s="338">
        <f t="shared" si="9"/>
        <v>78</v>
      </c>
      <c r="K18" s="338">
        <f t="shared" si="10"/>
        <v>-4</v>
      </c>
      <c r="L18" s="339">
        <v>28496</v>
      </c>
      <c r="M18" s="340" t="s">
        <v>235</v>
      </c>
      <c r="N18" s="399"/>
    </row>
    <row r="19" spans="1:13" ht="18" customHeight="1">
      <c r="A19" s="337" t="s">
        <v>237</v>
      </c>
      <c r="B19" s="338">
        <f t="shared" si="7"/>
        <v>13650</v>
      </c>
      <c r="C19" s="344">
        <v>10</v>
      </c>
      <c r="D19" s="344">
        <v>4</v>
      </c>
      <c r="E19" s="344">
        <v>31</v>
      </c>
      <c r="F19" s="338">
        <f t="shared" si="8"/>
        <v>45</v>
      </c>
      <c r="G19" s="346">
        <v>7</v>
      </c>
      <c r="H19" s="346">
        <v>2</v>
      </c>
      <c r="I19" s="346">
        <v>25</v>
      </c>
      <c r="J19" s="338">
        <f t="shared" si="9"/>
        <v>34</v>
      </c>
      <c r="K19" s="338">
        <f t="shared" si="10"/>
        <v>11</v>
      </c>
      <c r="L19" s="339">
        <v>13639</v>
      </c>
      <c r="M19" s="340" t="s">
        <v>237</v>
      </c>
    </row>
    <row r="20" spans="1:13" ht="18" customHeight="1">
      <c r="A20" s="337" t="s">
        <v>251</v>
      </c>
      <c r="B20" s="338">
        <f>L20+K20</f>
        <v>9148</v>
      </c>
      <c r="C20" s="344">
        <v>5</v>
      </c>
      <c r="D20" s="344">
        <v>10</v>
      </c>
      <c r="E20" s="344">
        <v>6</v>
      </c>
      <c r="F20" s="338">
        <f>SUM(C20:E20)</f>
        <v>21</v>
      </c>
      <c r="G20" s="346">
        <v>0</v>
      </c>
      <c r="H20" s="346">
        <v>9</v>
      </c>
      <c r="I20" s="346">
        <v>7</v>
      </c>
      <c r="J20" s="338">
        <f>SUM(G20:I20)</f>
        <v>16</v>
      </c>
      <c r="K20" s="338">
        <f>F20-J20</f>
        <v>5</v>
      </c>
      <c r="L20" s="339">
        <v>9143</v>
      </c>
      <c r="M20" s="340" t="s">
        <v>251</v>
      </c>
    </row>
    <row r="21" spans="1:13" ht="18" customHeight="1">
      <c r="A21" s="330" t="s">
        <v>244</v>
      </c>
      <c r="B21" s="338">
        <f t="shared" si="7"/>
        <v>10323</v>
      </c>
      <c r="C21" s="344">
        <v>8</v>
      </c>
      <c r="D21" s="344">
        <v>7</v>
      </c>
      <c r="E21" s="344">
        <v>10</v>
      </c>
      <c r="F21" s="338">
        <f t="shared" si="8"/>
        <v>25</v>
      </c>
      <c r="G21" s="346">
        <v>13</v>
      </c>
      <c r="H21" s="346">
        <v>9</v>
      </c>
      <c r="I21" s="346">
        <v>6</v>
      </c>
      <c r="J21" s="338">
        <f t="shared" si="9"/>
        <v>28</v>
      </c>
      <c r="K21" s="338">
        <f t="shared" si="10"/>
        <v>-3</v>
      </c>
      <c r="L21" s="342">
        <v>10326</v>
      </c>
      <c r="M21" s="343" t="s">
        <v>244</v>
      </c>
    </row>
    <row r="22" spans="1:13" ht="18" customHeight="1">
      <c r="A22" s="349" t="s">
        <v>134</v>
      </c>
      <c r="B22" s="404">
        <f t="shared" si="0"/>
        <v>2571</v>
      </c>
      <c r="C22" s="412">
        <f aca="true" t="shared" si="11" ref="C22:J22">C23</f>
        <v>3</v>
      </c>
      <c r="D22" s="412">
        <f t="shared" si="11"/>
        <v>0</v>
      </c>
      <c r="E22" s="412">
        <f t="shared" si="11"/>
        <v>6</v>
      </c>
      <c r="F22" s="405">
        <f t="shared" si="11"/>
        <v>9</v>
      </c>
      <c r="G22" s="412">
        <f t="shared" si="11"/>
        <v>2</v>
      </c>
      <c r="H22" s="412">
        <f t="shared" si="11"/>
        <v>0</v>
      </c>
      <c r="I22" s="412">
        <f t="shared" si="11"/>
        <v>6</v>
      </c>
      <c r="J22" s="404">
        <f t="shared" si="11"/>
        <v>8</v>
      </c>
      <c r="K22" s="372">
        <f t="shared" si="2"/>
        <v>1</v>
      </c>
      <c r="L22" s="352">
        <v>2570</v>
      </c>
      <c r="M22" s="353" t="s">
        <v>134</v>
      </c>
    </row>
    <row r="23" spans="1:13" ht="18" customHeight="1">
      <c r="A23" s="354" t="s">
        <v>220</v>
      </c>
      <c r="B23" s="355">
        <f t="shared" si="0"/>
        <v>2571</v>
      </c>
      <c r="C23" s="356">
        <v>3</v>
      </c>
      <c r="D23" s="356">
        <v>0</v>
      </c>
      <c r="E23" s="356">
        <v>6</v>
      </c>
      <c r="F23" s="357">
        <f>SUM(C23:E23)</f>
        <v>9</v>
      </c>
      <c r="G23" s="358">
        <v>2</v>
      </c>
      <c r="H23" s="358">
        <v>0</v>
      </c>
      <c r="I23" s="358">
        <v>6</v>
      </c>
      <c r="J23" s="355">
        <f>SUM(G23:I23)</f>
        <v>8</v>
      </c>
      <c r="K23" s="355">
        <f t="shared" si="2"/>
        <v>1</v>
      </c>
      <c r="L23" s="359">
        <v>2570</v>
      </c>
      <c r="M23" s="360" t="s">
        <v>220</v>
      </c>
    </row>
    <row r="24" spans="1:13" ht="18" customHeight="1">
      <c r="A24" s="349" t="s">
        <v>180</v>
      </c>
      <c r="B24" s="350">
        <f t="shared" si="0"/>
        <v>1079</v>
      </c>
      <c r="C24" s="351">
        <f aca="true" t="shared" si="12" ref="C24:J24">SUM(C25:C25)</f>
        <v>0</v>
      </c>
      <c r="D24" s="351">
        <f t="shared" si="12"/>
        <v>0</v>
      </c>
      <c r="E24" s="351">
        <f t="shared" si="12"/>
        <v>2</v>
      </c>
      <c r="F24" s="361">
        <f t="shared" si="12"/>
        <v>2</v>
      </c>
      <c r="G24" s="351">
        <f t="shared" si="12"/>
        <v>1</v>
      </c>
      <c r="H24" s="351">
        <f t="shared" si="12"/>
        <v>0</v>
      </c>
      <c r="I24" s="351">
        <f t="shared" si="12"/>
        <v>4</v>
      </c>
      <c r="J24" s="350">
        <f t="shared" si="12"/>
        <v>5</v>
      </c>
      <c r="K24" s="350">
        <f t="shared" si="2"/>
        <v>-3</v>
      </c>
      <c r="L24" s="352">
        <v>1082</v>
      </c>
      <c r="M24" s="353" t="s">
        <v>180</v>
      </c>
    </row>
    <row r="25" spans="1:13" ht="18" customHeight="1">
      <c r="A25" s="330" t="s">
        <v>181</v>
      </c>
      <c r="B25" s="341">
        <f t="shared" si="0"/>
        <v>1079</v>
      </c>
      <c r="C25" s="347">
        <v>0</v>
      </c>
      <c r="D25" s="347">
        <v>0</v>
      </c>
      <c r="E25" s="347">
        <v>2</v>
      </c>
      <c r="F25" s="341">
        <f>SUM(C25:E25)</f>
        <v>2</v>
      </c>
      <c r="G25" s="348">
        <v>1</v>
      </c>
      <c r="H25" s="348">
        <v>0</v>
      </c>
      <c r="I25" s="348">
        <v>4</v>
      </c>
      <c r="J25" s="341">
        <f>SUM(G25:I25)</f>
        <v>5</v>
      </c>
      <c r="K25" s="341">
        <f t="shared" si="2"/>
        <v>-3</v>
      </c>
      <c r="L25" s="342">
        <v>1082</v>
      </c>
      <c r="M25" s="343" t="s">
        <v>181</v>
      </c>
    </row>
    <row r="26" spans="1:13" ht="18" customHeight="1">
      <c r="A26" s="349" t="s">
        <v>159</v>
      </c>
      <c r="B26" s="350">
        <f t="shared" si="0"/>
        <v>10739</v>
      </c>
      <c r="C26" s="351">
        <f aca="true" t="shared" si="13" ref="C26:J26">SUM(C27:C29)</f>
        <v>5</v>
      </c>
      <c r="D26" s="351">
        <f t="shared" si="13"/>
        <v>1</v>
      </c>
      <c r="E26" s="351">
        <f t="shared" si="13"/>
        <v>13</v>
      </c>
      <c r="F26" s="351">
        <f t="shared" si="13"/>
        <v>19</v>
      </c>
      <c r="G26" s="351">
        <f t="shared" si="13"/>
        <v>9</v>
      </c>
      <c r="H26" s="351">
        <f t="shared" si="13"/>
        <v>5</v>
      </c>
      <c r="I26" s="351">
        <f t="shared" si="13"/>
        <v>12</v>
      </c>
      <c r="J26" s="350">
        <f t="shared" si="13"/>
        <v>26</v>
      </c>
      <c r="K26" s="350">
        <f t="shared" si="2"/>
        <v>-7</v>
      </c>
      <c r="L26" s="352">
        <v>10746</v>
      </c>
      <c r="M26" s="353" t="s">
        <v>159</v>
      </c>
    </row>
    <row r="27" spans="1:13" ht="18" customHeight="1">
      <c r="A27" s="337" t="s">
        <v>221</v>
      </c>
      <c r="B27" s="338">
        <f>L27+K27</f>
        <v>1412</v>
      </c>
      <c r="C27" s="344">
        <v>0</v>
      </c>
      <c r="D27" s="344">
        <v>1</v>
      </c>
      <c r="E27" s="344">
        <v>0</v>
      </c>
      <c r="F27" s="338">
        <f>SUM(C27:E27)</f>
        <v>1</v>
      </c>
      <c r="G27" s="346">
        <v>0</v>
      </c>
      <c r="H27" s="346">
        <v>2</v>
      </c>
      <c r="I27" s="346">
        <v>1</v>
      </c>
      <c r="J27" s="338">
        <f>SUM(G27:I27)</f>
        <v>3</v>
      </c>
      <c r="K27" s="338">
        <f>F27-J27</f>
        <v>-2</v>
      </c>
      <c r="L27" s="339">
        <v>1414</v>
      </c>
      <c r="M27" s="340" t="s">
        <v>221</v>
      </c>
    </row>
    <row r="28" spans="1:13" ht="18" customHeight="1">
      <c r="A28" s="337" t="s">
        <v>269</v>
      </c>
      <c r="B28" s="338">
        <f t="shared" si="0"/>
        <v>6346</v>
      </c>
      <c r="C28" s="344">
        <v>3</v>
      </c>
      <c r="D28" s="344">
        <v>0</v>
      </c>
      <c r="E28" s="344">
        <v>8</v>
      </c>
      <c r="F28" s="338">
        <f>SUM(C28:E28)</f>
        <v>11</v>
      </c>
      <c r="G28" s="346">
        <v>3</v>
      </c>
      <c r="H28" s="346">
        <v>2</v>
      </c>
      <c r="I28" s="346">
        <v>7</v>
      </c>
      <c r="J28" s="338">
        <f>SUM(G28:I28)</f>
        <v>12</v>
      </c>
      <c r="K28" s="338">
        <f t="shared" si="2"/>
        <v>-1</v>
      </c>
      <c r="L28" s="339">
        <v>6347</v>
      </c>
      <c r="M28" s="340" t="s">
        <v>269</v>
      </c>
    </row>
    <row r="29" spans="1:13" ht="18" customHeight="1">
      <c r="A29" s="337" t="s">
        <v>270</v>
      </c>
      <c r="B29" s="338">
        <f t="shared" si="0"/>
        <v>2981</v>
      </c>
      <c r="C29" s="344">
        <v>2</v>
      </c>
      <c r="D29" s="344">
        <v>0</v>
      </c>
      <c r="E29" s="344">
        <v>5</v>
      </c>
      <c r="F29" s="338">
        <f>SUM(C29:E29)</f>
        <v>7</v>
      </c>
      <c r="G29" s="346">
        <v>6</v>
      </c>
      <c r="H29" s="346">
        <v>1</v>
      </c>
      <c r="I29" s="346">
        <v>4</v>
      </c>
      <c r="J29" s="338">
        <f>SUM(G29:I29)</f>
        <v>11</v>
      </c>
      <c r="K29" s="338">
        <f t="shared" si="2"/>
        <v>-4</v>
      </c>
      <c r="L29" s="339">
        <v>2985</v>
      </c>
      <c r="M29" s="340" t="s">
        <v>270</v>
      </c>
    </row>
    <row r="30" spans="1:13" ht="18" customHeight="1">
      <c r="A30" s="426" t="s">
        <v>184</v>
      </c>
      <c r="B30" s="427">
        <f t="shared" si="0"/>
        <v>8527</v>
      </c>
      <c r="C30" s="405">
        <f aca="true" t="shared" si="14" ref="C30:J30">SUM(C31:C34)</f>
        <v>9</v>
      </c>
      <c r="D30" s="405">
        <f t="shared" si="14"/>
        <v>4</v>
      </c>
      <c r="E30" s="405">
        <f t="shared" si="14"/>
        <v>8</v>
      </c>
      <c r="F30" s="405">
        <f t="shared" si="14"/>
        <v>21</v>
      </c>
      <c r="G30" s="405">
        <f t="shared" si="14"/>
        <v>10</v>
      </c>
      <c r="H30" s="405">
        <f t="shared" si="14"/>
        <v>8</v>
      </c>
      <c r="I30" s="405">
        <f t="shared" si="14"/>
        <v>15</v>
      </c>
      <c r="J30" s="404">
        <f t="shared" si="14"/>
        <v>33</v>
      </c>
      <c r="K30" s="404">
        <f t="shared" si="2"/>
        <v>-12</v>
      </c>
      <c r="L30" s="428">
        <v>8539</v>
      </c>
      <c r="M30" s="429" t="s">
        <v>184</v>
      </c>
    </row>
    <row r="31" spans="1:13" ht="18" customHeight="1">
      <c r="A31" s="362" t="s">
        <v>185</v>
      </c>
      <c r="B31" s="363">
        <f t="shared" si="0"/>
        <v>3874</v>
      </c>
      <c r="C31" s="344">
        <v>5</v>
      </c>
      <c r="D31" s="344">
        <v>3</v>
      </c>
      <c r="E31" s="344">
        <v>3</v>
      </c>
      <c r="F31" s="338">
        <f>SUM(C31:E31)</f>
        <v>11</v>
      </c>
      <c r="G31" s="344">
        <v>3</v>
      </c>
      <c r="H31" s="344">
        <v>7</v>
      </c>
      <c r="I31" s="344">
        <v>9</v>
      </c>
      <c r="J31" s="338">
        <f>SUM(G31:I31)</f>
        <v>19</v>
      </c>
      <c r="K31" s="338">
        <f t="shared" si="2"/>
        <v>-8</v>
      </c>
      <c r="L31" s="364">
        <v>3882</v>
      </c>
      <c r="M31" s="365" t="s">
        <v>185</v>
      </c>
    </row>
    <row r="32" spans="1:13" ht="18" customHeight="1">
      <c r="A32" s="337" t="s">
        <v>186</v>
      </c>
      <c r="B32" s="338">
        <f>L32+K32</f>
        <v>2285</v>
      </c>
      <c r="C32" s="344">
        <v>1</v>
      </c>
      <c r="D32" s="344">
        <v>0</v>
      </c>
      <c r="E32" s="344">
        <v>2</v>
      </c>
      <c r="F32" s="338">
        <f>SUM(C32:E32)</f>
        <v>3</v>
      </c>
      <c r="G32" s="346">
        <v>7</v>
      </c>
      <c r="H32" s="346">
        <v>1</v>
      </c>
      <c r="I32" s="346">
        <v>3</v>
      </c>
      <c r="J32" s="338">
        <f>SUM(G32:I32)</f>
        <v>11</v>
      </c>
      <c r="K32" s="338">
        <f aca="true" t="shared" si="15" ref="K32:K39">F32-J32</f>
        <v>-8</v>
      </c>
      <c r="L32" s="339">
        <v>2293</v>
      </c>
      <c r="M32" s="340" t="s">
        <v>186</v>
      </c>
    </row>
    <row r="33" spans="1:13" ht="18" customHeight="1">
      <c r="A33" s="337" t="s">
        <v>222</v>
      </c>
      <c r="B33" s="338">
        <f>L33+K33</f>
        <v>1625</v>
      </c>
      <c r="C33" s="344">
        <v>3</v>
      </c>
      <c r="D33" s="344">
        <v>0</v>
      </c>
      <c r="E33" s="344">
        <v>3</v>
      </c>
      <c r="F33" s="338">
        <f>SUM(C33:E33)</f>
        <v>6</v>
      </c>
      <c r="G33" s="346">
        <v>0</v>
      </c>
      <c r="H33" s="346">
        <v>0</v>
      </c>
      <c r="I33" s="346">
        <v>3</v>
      </c>
      <c r="J33" s="338">
        <f>SUM(G33:I33)</f>
        <v>3</v>
      </c>
      <c r="K33" s="338">
        <f t="shared" si="15"/>
        <v>3</v>
      </c>
      <c r="L33" s="339">
        <v>1622</v>
      </c>
      <c r="M33" s="340" t="s">
        <v>222</v>
      </c>
    </row>
    <row r="34" spans="1:13" ht="18" customHeight="1">
      <c r="A34" s="343" t="s">
        <v>223</v>
      </c>
      <c r="B34" s="341">
        <f>L34+K34</f>
        <v>743</v>
      </c>
      <c r="C34" s="347">
        <v>0</v>
      </c>
      <c r="D34" s="347">
        <v>1</v>
      </c>
      <c r="E34" s="347">
        <v>0</v>
      </c>
      <c r="F34" s="341">
        <f>SUM(C34:E34)</f>
        <v>1</v>
      </c>
      <c r="G34" s="348">
        <v>0</v>
      </c>
      <c r="H34" s="348">
        <v>0</v>
      </c>
      <c r="I34" s="348">
        <v>0</v>
      </c>
      <c r="J34" s="341">
        <f>SUM(G34:I34)</f>
        <v>0</v>
      </c>
      <c r="K34" s="341">
        <f t="shared" si="15"/>
        <v>1</v>
      </c>
      <c r="L34" s="342">
        <v>742</v>
      </c>
      <c r="M34" s="343" t="s">
        <v>223</v>
      </c>
    </row>
    <row r="35" spans="1:13" ht="18" customHeight="1">
      <c r="A35" s="403" t="s">
        <v>169</v>
      </c>
      <c r="B35" s="404">
        <f>L35+K35</f>
        <v>6335</v>
      </c>
      <c r="C35" s="405">
        <f aca="true" t="shared" si="16" ref="C35:J35">SUM(C36:C36)</f>
        <v>4</v>
      </c>
      <c r="D35" s="405">
        <f t="shared" si="16"/>
        <v>0</v>
      </c>
      <c r="E35" s="405">
        <f t="shared" si="16"/>
        <v>15</v>
      </c>
      <c r="F35" s="405">
        <f t="shared" si="16"/>
        <v>19</v>
      </c>
      <c r="G35" s="405">
        <f t="shared" si="16"/>
        <v>9</v>
      </c>
      <c r="H35" s="405">
        <f t="shared" si="16"/>
        <v>1</v>
      </c>
      <c r="I35" s="405">
        <f t="shared" si="16"/>
        <v>12</v>
      </c>
      <c r="J35" s="404">
        <f t="shared" si="16"/>
        <v>22</v>
      </c>
      <c r="K35" s="404">
        <f t="shared" si="15"/>
        <v>-3</v>
      </c>
      <c r="L35" s="372">
        <v>6338</v>
      </c>
      <c r="M35" s="406" t="s">
        <v>169</v>
      </c>
    </row>
    <row r="36" spans="1:13" ht="18" customHeight="1">
      <c r="A36" s="370" t="s">
        <v>229</v>
      </c>
      <c r="B36" s="341">
        <f>K36+L36</f>
        <v>6335</v>
      </c>
      <c r="C36" s="394">
        <v>4</v>
      </c>
      <c r="D36" s="394">
        <v>0</v>
      </c>
      <c r="E36" s="394">
        <v>15</v>
      </c>
      <c r="F36" s="341">
        <f>SUM(C36:E36)</f>
        <v>19</v>
      </c>
      <c r="G36" s="394">
        <v>9</v>
      </c>
      <c r="H36" s="394">
        <v>1</v>
      </c>
      <c r="I36" s="394">
        <v>12</v>
      </c>
      <c r="J36" s="341">
        <f>SUM(G36:I36)</f>
        <v>22</v>
      </c>
      <c r="K36" s="341">
        <f t="shared" si="15"/>
        <v>-3</v>
      </c>
      <c r="L36" s="342">
        <v>6338</v>
      </c>
      <c r="M36" s="371" t="s">
        <v>229</v>
      </c>
    </row>
    <row r="37" spans="1:13" ht="18" customHeight="1">
      <c r="A37" s="366" t="s">
        <v>172</v>
      </c>
      <c r="B37" s="350">
        <f>L37+K37</f>
        <v>5942</v>
      </c>
      <c r="C37" s="351">
        <f aca="true" t="shared" si="17" ref="C37:I37">SUM(C38:C39)</f>
        <v>4</v>
      </c>
      <c r="D37" s="351">
        <f t="shared" si="17"/>
        <v>4</v>
      </c>
      <c r="E37" s="351">
        <f t="shared" si="17"/>
        <v>4</v>
      </c>
      <c r="F37" s="350">
        <f t="shared" si="17"/>
        <v>12</v>
      </c>
      <c r="G37" s="351">
        <f t="shared" si="17"/>
        <v>6</v>
      </c>
      <c r="H37" s="351">
        <f t="shared" si="17"/>
        <v>3</v>
      </c>
      <c r="I37" s="351">
        <f t="shared" si="17"/>
        <v>13</v>
      </c>
      <c r="J37" s="372">
        <f>SUM(G37:I37)</f>
        <v>22</v>
      </c>
      <c r="K37" s="350">
        <f t="shared" si="15"/>
        <v>-10</v>
      </c>
      <c r="L37" s="352">
        <v>5952</v>
      </c>
      <c r="M37" s="367" t="s">
        <v>172</v>
      </c>
    </row>
    <row r="38" spans="1:13" ht="18" customHeight="1">
      <c r="A38" s="368" t="s">
        <v>224</v>
      </c>
      <c r="B38" s="338">
        <f>L38+K38</f>
        <v>5076</v>
      </c>
      <c r="C38" s="344">
        <v>4</v>
      </c>
      <c r="D38" s="344">
        <v>4</v>
      </c>
      <c r="E38" s="344">
        <v>3</v>
      </c>
      <c r="F38" s="338">
        <f>SUM(C38:E38)</f>
        <v>11</v>
      </c>
      <c r="G38" s="344">
        <v>6</v>
      </c>
      <c r="H38" s="344">
        <v>2</v>
      </c>
      <c r="I38" s="344">
        <v>11</v>
      </c>
      <c r="J38" s="338">
        <f>SUM(G38:I38)</f>
        <v>19</v>
      </c>
      <c r="K38" s="338">
        <f t="shared" si="15"/>
        <v>-8</v>
      </c>
      <c r="L38" s="339">
        <v>5084</v>
      </c>
      <c r="M38" s="369" t="s">
        <v>224</v>
      </c>
    </row>
    <row r="39" spans="1:13" ht="18" customHeight="1">
      <c r="A39" s="370" t="s">
        <v>192</v>
      </c>
      <c r="B39" s="341">
        <f>L39+K39</f>
        <v>866</v>
      </c>
      <c r="C39" s="347">
        <v>0</v>
      </c>
      <c r="D39" s="347">
        <v>0</v>
      </c>
      <c r="E39" s="347">
        <v>1</v>
      </c>
      <c r="F39" s="341">
        <f>SUM(C39:E39)</f>
        <v>1</v>
      </c>
      <c r="G39" s="348">
        <v>0</v>
      </c>
      <c r="H39" s="348">
        <v>1</v>
      </c>
      <c r="I39" s="348">
        <v>2</v>
      </c>
      <c r="J39" s="341">
        <f>SUM(G39:I39)</f>
        <v>3</v>
      </c>
      <c r="K39" s="341">
        <f t="shared" si="15"/>
        <v>-2</v>
      </c>
      <c r="L39" s="342">
        <v>868</v>
      </c>
      <c r="M39" s="371" t="s">
        <v>192</v>
      </c>
    </row>
    <row r="40" ht="18" customHeight="1"/>
    <row r="41" spans="1:25" ht="18" customHeight="1">
      <c r="A41" s="430" t="s">
        <v>298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253"/>
      <c r="R41" s="253"/>
      <c r="S41" s="253"/>
      <c r="T41" s="253"/>
      <c r="U41" s="253"/>
      <c r="V41" s="253"/>
      <c r="W41" s="253"/>
      <c r="X41" s="253"/>
      <c r="Y41" s="253"/>
    </row>
    <row r="42" spans="1:25" ht="18" customHeight="1">
      <c r="A42" s="431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</row>
    <row r="43" spans="1:25" ht="18" customHeight="1">
      <c r="A43" s="431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</row>
    <row r="44" spans="1:25" ht="18" customHeight="1">
      <c r="A44" s="431"/>
      <c r="R44" s="253"/>
      <c r="S44" s="253"/>
      <c r="T44" s="253"/>
      <c r="U44" s="253"/>
      <c r="V44" s="253"/>
      <c r="W44" s="253"/>
      <c r="X44" s="253"/>
      <c r="Y44" s="253"/>
    </row>
    <row r="45" spans="1:25" ht="12">
      <c r="A45" s="254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</row>
    <row r="46" spans="1:25" ht="12">
      <c r="A46" s="254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396"/>
      <c r="S46" s="396"/>
      <c r="T46" s="396"/>
      <c r="U46" s="396"/>
      <c r="V46" s="396"/>
      <c r="W46" s="396"/>
      <c r="X46" s="396"/>
      <c r="Y46" s="396"/>
    </row>
    <row r="48" spans="1:14" ht="12">
      <c r="A48" s="254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</row>
    <row r="52" ht="12">
      <c r="E52" s="373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N4" sqref="N4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25" customWidth="1"/>
    <col min="5" max="14" width="6.125" style="0" customWidth="1"/>
    <col min="15" max="15" width="6.625" style="176" customWidth="1"/>
    <col min="16" max="16" width="9.00390625" style="176" customWidth="1"/>
    <col min="17" max="17" width="8.375" style="176" customWidth="1"/>
    <col min="18" max="25" width="9.00390625" style="176" customWidth="1"/>
  </cols>
  <sheetData>
    <row r="1" spans="2:25" s="153" customFormat="1" ht="24.75" customHeight="1">
      <c r="B1" s="173" t="s">
        <v>86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2:15" ht="14.25">
      <c r="B2" s="175" t="s">
        <v>87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7"/>
    </row>
    <row r="3" spans="2:14" ht="15" customHeight="1">
      <c r="B3" s="176" t="s">
        <v>88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 t="s">
        <v>89</v>
      </c>
    </row>
    <row r="4" spans="2:16" ht="15" customHeight="1">
      <c r="B4" s="178" t="s">
        <v>90</v>
      </c>
      <c r="C4" s="179" t="s">
        <v>307</v>
      </c>
      <c r="D4" s="180" t="s">
        <v>308</v>
      </c>
      <c r="E4" s="180" t="s">
        <v>309</v>
      </c>
      <c r="F4" s="180" t="s">
        <v>310</v>
      </c>
      <c r="G4" s="180" t="s">
        <v>311</v>
      </c>
      <c r="H4" s="180" t="s">
        <v>312</v>
      </c>
      <c r="I4" s="180" t="s">
        <v>313</v>
      </c>
      <c r="J4" s="180" t="s">
        <v>314</v>
      </c>
      <c r="K4" s="180" t="s">
        <v>315</v>
      </c>
      <c r="L4" s="180" t="s">
        <v>316</v>
      </c>
      <c r="M4" s="180" t="s">
        <v>317</v>
      </c>
      <c r="N4" s="180" t="s">
        <v>318</v>
      </c>
      <c r="O4" s="181" t="s">
        <v>94</v>
      </c>
      <c r="P4" s="182"/>
    </row>
    <row r="5" spans="2:16" ht="15" customHeight="1">
      <c r="B5" s="183" t="s">
        <v>95</v>
      </c>
      <c r="C5" s="184">
        <v>760</v>
      </c>
      <c r="D5" s="185">
        <v>677</v>
      </c>
      <c r="E5" s="186">
        <v>732</v>
      </c>
      <c r="F5" s="186">
        <v>699</v>
      </c>
      <c r="G5" s="186">
        <v>666</v>
      </c>
      <c r="H5" s="187">
        <v>715</v>
      </c>
      <c r="I5" s="187">
        <v>678</v>
      </c>
      <c r="J5" s="187">
        <v>829</v>
      </c>
      <c r="K5" s="187">
        <v>680</v>
      </c>
      <c r="L5" s="187">
        <v>811</v>
      </c>
      <c r="M5" s="187">
        <v>827</v>
      </c>
      <c r="N5" s="382">
        <v>704</v>
      </c>
      <c r="O5" s="189">
        <v>8778</v>
      </c>
      <c r="P5" s="182"/>
    </row>
    <row r="6" spans="2:16" ht="15" customHeight="1">
      <c r="B6" s="190" t="s">
        <v>96</v>
      </c>
      <c r="C6" s="191">
        <v>845</v>
      </c>
      <c r="D6" s="192">
        <v>754</v>
      </c>
      <c r="E6" s="193">
        <v>683</v>
      </c>
      <c r="F6" s="193">
        <v>729</v>
      </c>
      <c r="G6" s="193">
        <v>630</v>
      </c>
      <c r="H6" s="194">
        <v>628</v>
      </c>
      <c r="I6" s="194">
        <v>721</v>
      </c>
      <c r="J6" s="194">
        <v>789</v>
      </c>
      <c r="K6" s="194">
        <v>637</v>
      </c>
      <c r="L6" s="194">
        <v>755</v>
      </c>
      <c r="M6" s="194">
        <v>724</v>
      </c>
      <c r="N6" s="381">
        <v>724</v>
      </c>
      <c r="O6" s="196">
        <v>8619</v>
      </c>
      <c r="P6" s="182"/>
    </row>
    <row r="7" spans="2:16" ht="15" customHeight="1">
      <c r="B7" s="190" t="s">
        <v>97</v>
      </c>
      <c r="C7" s="191">
        <v>745</v>
      </c>
      <c r="D7" s="192">
        <v>711</v>
      </c>
      <c r="E7" s="193">
        <v>654</v>
      </c>
      <c r="F7" s="193">
        <v>655</v>
      </c>
      <c r="G7" s="193">
        <v>631</v>
      </c>
      <c r="H7" s="194">
        <v>691</v>
      </c>
      <c r="I7" s="194">
        <v>670</v>
      </c>
      <c r="J7" s="194">
        <v>714</v>
      </c>
      <c r="K7" s="194">
        <v>696</v>
      </c>
      <c r="L7" s="194">
        <v>693</v>
      </c>
      <c r="M7" s="194">
        <v>691</v>
      </c>
      <c r="N7" s="381">
        <v>756</v>
      </c>
      <c r="O7" s="196">
        <v>8307</v>
      </c>
      <c r="P7" s="182"/>
    </row>
    <row r="8" spans="2:16" ht="15" customHeight="1">
      <c r="B8" s="190" t="s">
        <v>231</v>
      </c>
      <c r="C8" s="191">
        <v>685</v>
      </c>
      <c r="D8" s="192">
        <v>589</v>
      </c>
      <c r="E8" s="193">
        <v>654</v>
      </c>
      <c r="F8" s="193">
        <v>693</v>
      </c>
      <c r="G8" s="193">
        <v>606</v>
      </c>
      <c r="H8" s="194">
        <v>669</v>
      </c>
      <c r="I8" s="194">
        <v>692</v>
      </c>
      <c r="J8" s="194">
        <v>679</v>
      </c>
      <c r="K8" s="194">
        <v>628</v>
      </c>
      <c r="L8" s="194">
        <v>662</v>
      </c>
      <c r="M8" s="194">
        <v>688</v>
      </c>
      <c r="N8" s="381">
        <v>717</v>
      </c>
      <c r="O8" s="196">
        <v>7962</v>
      </c>
      <c r="P8" s="182"/>
    </row>
    <row r="9" spans="2:16" ht="15" customHeight="1">
      <c r="B9" s="190" t="s">
        <v>255</v>
      </c>
      <c r="C9" s="191">
        <v>642</v>
      </c>
      <c r="D9" s="192">
        <v>683</v>
      </c>
      <c r="E9" s="193">
        <v>668</v>
      </c>
      <c r="F9" s="193">
        <v>651</v>
      </c>
      <c r="G9" s="193">
        <v>580</v>
      </c>
      <c r="H9" s="194">
        <v>671</v>
      </c>
      <c r="I9" s="194">
        <v>568</v>
      </c>
      <c r="J9" s="194">
        <v>665</v>
      </c>
      <c r="K9" s="194">
        <v>675</v>
      </c>
      <c r="L9" s="194">
        <v>667</v>
      </c>
      <c r="M9" s="194">
        <v>717</v>
      </c>
      <c r="N9" s="381">
        <v>664</v>
      </c>
      <c r="O9" s="196">
        <v>7851</v>
      </c>
      <c r="P9" s="182"/>
    </row>
    <row r="10" spans="2:16" ht="15" customHeight="1">
      <c r="B10" s="197" t="s">
        <v>306</v>
      </c>
      <c r="C10" s="198">
        <v>642</v>
      </c>
      <c r="D10" s="199">
        <v>654</v>
      </c>
      <c r="E10" s="200">
        <v>589</v>
      </c>
      <c r="F10" s="200">
        <v>606</v>
      </c>
      <c r="G10" s="200">
        <v>563</v>
      </c>
      <c r="H10" s="201">
        <v>657</v>
      </c>
      <c r="I10" s="201">
        <v>638</v>
      </c>
      <c r="J10" s="201">
        <v>722</v>
      </c>
      <c r="K10" s="201">
        <v>604</v>
      </c>
      <c r="L10" s="201">
        <v>687</v>
      </c>
      <c r="M10" s="201">
        <v>676</v>
      </c>
      <c r="N10" s="202">
        <v>617</v>
      </c>
      <c r="O10" s="203">
        <f>SUM(C10:N10)</f>
        <v>7655</v>
      </c>
      <c r="P10" s="182"/>
    </row>
    <row r="11" spans="2:16" ht="9.75" customHeight="1">
      <c r="B11" s="204"/>
      <c r="C11" s="205"/>
      <c r="D11" s="205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06"/>
    </row>
    <row r="12" spans="2:25" s="207" customFormat="1" ht="15" customHeight="1">
      <c r="B12" s="207" t="s">
        <v>98</v>
      </c>
      <c r="C12" s="176"/>
      <c r="D12" s="176"/>
      <c r="N12" s="176" t="s">
        <v>89</v>
      </c>
      <c r="O12" s="208"/>
      <c r="P12" s="20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2:25" s="207" customFormat="1" ht="15" customHeight="1">
      <c r="B13" s="178" t="s">
        <v>90</v>
      </c>
      <c r="C13" s="179" t="s">
        <v>99</v>
      </c>
      <c r="D13" s="180" t="s">
        <v>100</v>
      </c>
      <c r="E13" s="180" t="s">
        <v>101</v>
      </c>
      <c r="F13" s="180" t="s">
        <v>102</v>
      </c>
      <c r="G13" s="180" t="s">
        <v>43</v>
      </c>
      <c r="H13" s="180" t="s">
        <v>103</v>
      </c>
      <c r="I13" s="180" t="s">
        <v>104</v>
      </c>
      <c r="J13" s="180" t="s">
        <v>105</v>
      </c>
      <c r="K13" s="180" t="s">
        <v>106</v>
      </c>
      <c r="L13" s="180" t="s">
        <v>107</v>
      </c>
      <c r="M13" s="180" t="s">
        <v>108</v>
      </c>
      <c r="N13" s="180" t="s">
        <v>109</v>
      </c>
      <c r="O13" s="181" t="s">
        <v>94</v>
      </c>
      <c r="P13" s="20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2:25" s="207" customFormat="1" ht="15" customHeight="1">
      <c r="B14" s="209" t="s">
        <v>95</v>
      </c>
      <c r="C14" s="184">
        <v>1020</v>
      </c>
      <c r="D14" s="185">
        <v>1055</v>
      </c>
      <c r="E14" s="186">
        <v>1041</v>
      </c>
      <c r="F14" s="186">
        <v>1096</v>
      </c>
      <c r="G14" s="186">
        <v>981</v>
      </c>
      <c r="H14" s="408">
        <v>1095</v>
      </c>
      <c r="I14" s="408">
        <v>1040</v>
      </c>
      <c r="J14" s="185">
        <v>1054</v>
      </c>
      <c r="K14" s="187">
        <v>936</v>
      </c>
      <c r="L14" s="187">
        <v>873</v>
      </c>
      <c r="M14" s="187">
        <v>864</v>
      </c>
      <c r="N14" s="188">
        <v>893</v>
      </c>
      <c r="O14" s="189">
        <v>11948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2:25" s="207" customFormat="1" ht="15" customHeight="1">
      <c r="B15" s="190" t="s">
        <v>96</v>
      </c>
      <c r="C15" s="191">
        <v>990</v>
      </c>
      <c r="D15" s="192">
        <v>1017</v>
      </c>
      <c r="E15" s="193">
        <v>1057</v>
      </c>
      <c r="F15" s="193">
        <v>1112</v>
      </c>
      <c r="G15" s="193">
        <v>998</v>
      </c>
      <c r="H15" s="192">
        <v>1082</v>
      </c>
      <c r="I15" s="192">
        <v>1072</v>
      </c>
      <c r="J15" s="192">
        <v>1037</v>
      </c>
      <c r="K15" s="194">
        <v>952</v>
      </c>
      <c r="L15" s="194">
        <v>981</v>
      </c>
      <c r="M15" s="194">
        <v>910</v>
      </c>
      <c r="N15" s="195">
        <v>923</v>
      </c>
      <c r="O15" s="196">
        <v>12131</v>
      </c>
      <c r="P15" s="182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2:25" s="207" customFormat="1" ht="15" customHeight="1">
      <c r="B16" s="190" t="s">
        <v>97</v>
      </c>
      <c r="C16" s="191">
        <v>1016</v>
      </c>
      <c r="D16" s="192">
        <v>1026</v>
      </c>
      <c r="E16" s="193">
        <v>1048</v>
      </c>
      <c r="F16" s="193">
        <v>1380</v>
      </c>
      <c r="G16" s="193">
        <v>1056</v>
      </c>
      <c r="H16" s="409">
        <v>1209</v>
      </c>
      <c r="I16" s="409">
        <v>1038</v>
      </c>
      <c r="J16" s="194">
        <v>998</v>
      </c>
      <c r="K16" s="194">
        <v>937</v>
      </c>
      <c r="L16" s="194">
        <v>968</v>
      </c>
      <c r="M16" s="194">
        <v>945</v>
      </c>
      <c r="N16" s="195">
        <v>882</v>
      </c>
      <c r="O16" s="196">
        <v>12503</v>
      </c>
      <c r="P16" s="182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2:25" s="207" customFormat="1" ht="15" customHeight="1">
      <c r="B17" s="190" t="s">
        <v>231</v>
      </c>
      <c r="C17" s="191">
        <v>1101</v>
      </c>
      <c r="D17" s="192">
        <v>1058</v>
      </c>
      <c r="E17" s="193">
        <v>1103</v>
      </c>
      <c r="F17" s="193">
        <v>1225</v>
      </c>
      <c r="G17" s="193">
        <v>1116</v>
      </c>
      <c r="H17" s="192">
        <v>1077</v>
      </c>
      <c r="I17" s="192">
        <v>1024</v>
      </c>
      <c r="J17" s="192">
        <v>1036</v>
      </c>
      <c r="K17" s="194">
        <v>955</v>
      </c>
      <c r="L17" s="194">
        <v>951</v>
      </c>
      <c r="M17" s="192">
        <v>1087</v>
      </c>
      <c r="N17" s="195">
        <v>990</v>
      </c>
      <c r="O17" s="196">
        <v>12723</v>
      </c>
      <c r="P17" s="182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2:25" s="207" customFormat="1" ht="15" customHeight="1">
      <c r="B18" s="190" t="s">
        <v>255</v>
      </c>
      <c r="C18" s="191">
        <v>1080</v>
      </c>
      <c r="D18" s="192">
        <v>1075</v>
      </c>
      <c r="E18" s="193">
        <v>1148</v>
      </c>
      <c r="F18" s="193">
        <v>1253</v>
      </c>
      <c r="G18" s="193">
        <v>1047</v>
      </c>
      <c r="H18" s="192">
        <v>1259</v>
      </c>
      <c r="I18" s="192">
        <v>1106</v>
      </c>
      <c r="J18" s="192">
        <v>1117</v>
      </c>
      <c r="K18" s="192">
        <v>1042</v>
      </c>
      <c r="L18" s="194">
        <v>912</v>
      </c>
      <c r="M18" s="192">
        <v>1011</v>
      </c>
      <c r="N18" s="195">
        <v>977</v>
      </c>
      <c r="O18" s="196">
        <v>13027</v>
      </c>
      <c r="P18" s="182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2:25" s="207" customFormat="1" ht="15" customHeight="1">
      <c r="B19" s="197" t="s">
        <v>306</v>
      </c>
      <c r="C19" s="198">
        <v>1074</v>
      </c>
      <c r="D19" s="199">
        <v>1091</v>
      </c>
      <c r="E19" s="200">
        <v>1188</v>
      </c>
      <c r="F19" s="200">
        <v>1331</v>
      </c>
      <c r="G19" s="200">
        <v>1211</v>
      </c>
      <c r="H19" s="199">
        <v>1228</v>
      </c>
      <c r="I19" s="199">
        <v>1076</v>
      </c>
      <c r="J19" s="199">
        <v>1153</v>
      </c>
      <c r="K19" s="402">
        <v>1131</v>
      </c>
      <c r="L19" s="402">
        <v>1047</v>
      </c>
      <c r="M19" s="402">
        <v>1017</v>
      </c>
      <c r="N19" s="402">
        <v>1033</v>
      </c>
      <c r="O19" s="203">
        <f>SUM(C19:N19)</f>
        <v>13580</v>
      </c>
      <c r="P19" s="182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3:25" s="207" customFormat="1" ht="9.75" customHeight="1">
      <c r="C20" s="176"/>
      <c r="D20" s="176"/>
      <c r="O20" s="205"/>
      <c r="P20" s="20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2:25" s="207" customFormat="1" ht="15" customHeight="1">
      <c r="B21" s="207" t="s">
        <v>110</v>
      </c>
      <c r="C21" s="176"/>
      <c r="D21" s="176"/>
      <c r="N21" s="176" t="s">
        <v>89</v>
      </c>
      <c r="O21" s="208"/>
      <c r="P21" s="20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2:25" s="207" customFormat="1" ht="15" customHeight="1">
      <c r="B22" s="178" t="s">
        <v>90</v>
      </c>
      <c r="C22" s="179" t="s">
        <v>99</v>
      </c>
      <c r="D22" s="180" t="s">
        <v>100</v>
      </c>
      <c r="E22" s="180" t="s">
        <v>101</v>
      </c>
      <c r="F22" s="180" t="s">
        <v>102</v>
      </c>
      <c r="G22" s="180" t="s">
        <v>43</v>
      </c>
      <c r="H22" s="180" t="s">
        <v>103</v>
      </c>
      <c r="I22" s="180" t="s">
        <v>104</v>
      </c>
      <c r="J22" s="180" t="s">
        <v>105</v>
      </c>
      <c r="K22" s="180" t="s">
        <v>106</v>
      </c>
      <c r="L22" s="180" t="s">
        <v>107</v>
      </c>
      <c r="M22" s="180" t="s">
        <v>108</v>
      </c>
      <c r="N22" s="180" t="s">
        <v>109</v>
      </c>
      <c r="O22" s="181" t="s">
        <v>94</v>
      </c>
      <c r="P22" s="182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2:25" s="207" customFormat="1" ht="15" customHeight="1">
      <c r="B23" s="183" t="s">
        <v>95</v>
      </c>
      <c r="C23" s="408">
        <f>C5-C14</f>
        <v>-260</v>
      </c>
      <c r="D23" s="410">
        <f aca="true" t="shared" si="0" ref="D23:M23">D5-D14</f>
        <v>-378</v>
      </c>
      <c r="E23" s="408">
        <f t="shared" si="0"/>
        <v>-309</v>
      </c>
      <c r="F23" s="408">
        <f t="shared" si="0"/>
        <v>-397</v>
      </c>
      <c r="G23" s="408">
        <f t="shared" si="0"/>
        <v>-315</v>
      </c>
      <c r="H23" s="408">
        <f t="shared" si="0"/>
        <v>-380</v>
      </c>
      <c r="I23" s="408">
        <f t="shared" si="0"/>
        <v>-362</v>
      </c>
      <c r="J23" s="408">
        <f t="shared" si="0"/>
        <v>-225</v>
      </c>
      <c r="K23" s="408">
        <f t="shared" si="0"/>
        <v>-256</v>
      </c>
      <c r="L23" s="408">
        <f t="shared" si="0"/>
        <v>-62</v>
      </c>
      <c r="M23" s="408">
        <f t="shared" si="0"/>
        <v>-37</v>
      </c>
      <c r="N23" s="408">
        <f>N5-N14</f>
        <v>-189</v>
      </c>
      <c r="O23" s="189">
        <f aca="true" t="shared" si="1" ref="O23:O28">SUM(C23:N23)</f>
        <v>-3170</v>
      </c>
      <c r="P23" s="182"/>
      <c r="Q23" s="176"/>
      <c r="R23" s="176"/>
      <c r="S23" s="176"/>
      <c r="T23" s="176"/>
      <c r="U23" s="176"/>
      <c r="V23" s="176"/>
      <c r="W23" s="176"/>
      <c r="X23" s="176"/>
      <c r="Y23" s="176"/>
    </row>
    <row r="24" spans="2:25" s="207" customFormat="1" ht="15" customHeight="1">
      <c r="B24" s="190" t="s">
        <v>96</v>
      </c>
      <c r="C24" s="192">
        <f>C6-C15</f>
        <v>-145</v>
      </c>
      <c r="D24" s="191">
        <f aca="true" t="shared" si="2" ref="D24:M24">D6-D15</f>
        <v>-263</v>
      </c>
      <c r="E24" s="192">
        <f t="shared" si="2"/>
        <v>-374</v>
      </c>
      <c r="F24" s="192">
        <f t="shared" si="2"/>
        <v>-383</v>
      </c>
      <c r="G24" s="192">
        <f t="shared" si="2"/>
        <v>-368</v>
      </c>
      <c r="H24" s="192">
        <f t="shared" si="2"/>
        <v>-454</v>
      </c>
      <c r="I24" s="192">
        <f t="shared" si="2"/>
        <v>-351</v>
      </c>
      <c r="J24" s="192">
        <f t="shared" si="2"/>
        <v>-248</v>
      </c>
      <c r="K24" s="192">
        <f t="shared" si="2"/>
        <v>-315</v>
      </c>
      <c r="L24" s="192">
        <f t="shared" si="2"/>
        <v>-226</v>
      </c>
      <c r="M24" s="192">
        <f t="shared" si="2"/>
        <v>-186</v>
      </c>
      <c r="N24" s="192">
        <f>N6-N15</f>
        <v>-199</v>
      </c>
      <c r="O24" s="196">
        <f t="shared" si="1"/>
        <v>-3512</v>
      </c>
      <c r="P24" s="206"/>
      <c r="Q24" s="176"/>
      <c r="R24" s="176"/>
      <c r="S24" s="176"/>
      <c r="T24" s="176"/>
      <c r="U24" s="176"/>
      <c r="V24" s="176"/>
      <c r="W24" s="176"/>
      <c r="X24" s="176"/>
      <c r="Y24" s="176"/>
    </row>
    <row r="25" spans="2:25" s="207" customFormat="1" ht="15" customHeight="1">
      <c r="B25" s="190" t="s">
        <v>97</v>
      </c>
      <c r="C25" s="192">
        <f>C7-C16</f>
        <v>-271</v>
      </c>
      <c r="D25" s="191">
        <f aca="true" t="shared" si="3" ref="D25:M25">D7-D16</f>
        <v>-315</v>
      </c>
      <c r="E25" s="192">
        <f t="shared" si="3"/>
        <v>-394</v>
      </c>
      <c r="F25" s="192">
        <f t="shared" si="3"/>
        <v>-725</v>
      </c>
      <c r="G25" s="192">
        <f t="shared" si="3"/>
        <v>-425</v>
      </c>
      <c r="H25" s="192">
        <f t="shared" si="3"/>
        <v>-518</v>
      </c>
      <c r="I25" s="192">
        <f t="shared" si="3"/>
        <v>-368</v>
      </c>
      <c r="J25" s="192">
        <f t="shared" si="3"/>
        <v>-284</v>
      </c>
      <c r="K25" s="192">
        <f t="shared" si="3"/>
        <v>-241</v>
      </c>
      <c r="L25" s="192">
        <f t="shared" si="3"/>
        <v>-275</v>
      </c>
      <c r="M25" s="192">
        <f t="shared" si="3"/>
        <v>-254</v>
      </c>
      <c r="N25" s="192">
        <f>N7-N16</f>
        <v>-126</v>
      </c>
      <c r="O25" s="196">
        <f t="shared" si="1"/>
        <v>-4196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</row>
    <row r="26" spans="2:25" s="207" customFormat="1" ht="15" customHeight="1">
      <c r="B26" s="190" t="s">
        <v>231</v>
      </c>
      <c r="C26" s="192">
        <f>C8-C17</f>
        <v>-416</v>
      </c>
      <c r="D26" s="191">
        <f aca="true" t="shared" si="4" ref="D26:M26">D8-D17</f>
        <v>-469</v>
      </c>
      <c r="E26" s="192">
        <f t="shared" si="4"/>
        <v>-449</v>
      </c>
      <c r="F26" s="192">
        <f t="shared" si="4"/>
        <v>-532</v>
      </c>
      <c r="G26" s="192">
        <f t="shared" si="4"/>
        <v>-510</v>
      </c>
      <c r="H26" s="192">
        <f t="shared" si="4"/>
        <v>-408</v>
      </c>
      <c r="I26" s="192">
        <f t="shared" si="4"/>
        <v>-332</v>
      </c>
      <c r="J26" s="192">
        <f t="shared" si="4"/>
        <v>-357</v>
      </c>
      <c r="K26" s="192">
        <f t="shared" si="4"/>
        <v>-327</v>
      </c>
      <c r="L26" s="192">
        <f t="shared" si="4"/>
        <v>-289</v>
      </c>
      <c r="M26" s="192">
        <f t="shared" si="4"/>
        <v>-399</v>
      </c>
      <c r="N26" s="192">
        <f>N8-N17</f>
        <v>-273</v>
      </c>
      <c r="O26" s="196">
        <f t="shared" si="1"/>
        <v>-4761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</row>
    <row r="27" spans="2:25" s="207" customFormat="1" ht="15" customHeight="1">
      <c r="B27" s="190" t="s">
        <v>255</v>
      </c>
      <c r="C27" s="409">
        <f>C9-C18</f>
        <v>-438</v>
      </c>
      <c r="D27" s="411">
        <f aca="true" t="shared" si="5" ref="D27:M27">D9-D18</f>
        <v>-392</v>
      </c>
      <c r="E27" s="409">
        <f t="shared" si="5"/>
        <v>-480</v>
      </c>
      <c r="F27" s="409">
        <f t="shared" si="5"/>
        <v>-602</v>
      </c>
      <c r="G27" s="409">
        <f t="shared" si="5"/>
        <v>-467</v>
      </c>
      <c r="H27" s="409">
        <f t="shared" si="5"/>
        <v>-588</v>
      </c>
      <c r="I27" s="409">
        <f t="shared" si="5"/>
        <v>-538</v>
      </c>
      <c r="J27" s="409">
        <f t="shared" si="5"/>
        <v>-452</v>
      </c>
      <c r="K27" s="409">
        <f t="shared" si="5"/>
        <v>-367</v>
      </c>
      <c r="L27" s="409">
        <f t="shared" si="5"/>
        <v>-245</v>
      </c>
      <c r="M27" s="409">
        <f t="shared" si="5"/>
        <v>-294</v>
      </c>
      <c r="N27" s="409">
        <f>N9-N18</f>
        <v>-313</v>
      </c>
      <c r="O27" s="196">
        <f t="shared" si="1"/>
        <v>-5176</v>
      </c>
      <c r="P27" s="182"/>
      <c r="Q27" s="176"/>
      <c r="R27" s="176"/>
      <c r="S27" s="176"/>
      <c r="T27" s="176"/>
      <c r="U27" s="176"/>
      <c r="V27" s="176"/>
      <c r="W27" s="176"/>
      <c r="X27" s="176"/>
      <c r="Y27" s="176"/>
    </row>
    <row r="28" spans="2:25" s="207" customFormat="1" ht="15" customHeight="1">
      <c r="B28" s="214" t="s">
        <v>306</v>
      </c>
      <c r="C28" s="215">
        <f aca="true" t="shared" si="6" ref="C28:N28">C10-C19</f>
        <v>-432</v>
      </c>
      <c r="D28" s="216">
        <f t="shared" si="6"/>
        <v>-437</v>
      </c>
      <c r="E28" s="216">
        <f t="shared" si="6"/>
        <v>-599</v>
      </c>
      <c r="F28" s="216">
        <f t="shared" si="6"/>
        <v>-725</v>
      </c>
      <c r="G28" s="216">
        <f t="shared" si="6"/>
        <v>-648</v>
      </c>
      <c r="H28" s="216">
        <f t="shared" si="6"/>
        <v>-571</v>
      </c>
      <c r="I28" s="216">
        <f t="shared" si="6"/>
        <v>-438</v>
      </c>
      <c r="J28" s="216">
        <f t="shared" si="6"/>
        <v>-431</v>
      </c>
      <c r="K28" s="216">
        <f t="shared" si="6"/>
        <v>-527</v>
      </c>
      <c r="L28" s="216">
        <f t="shared" si="6"/>
        <v>-360</v>
      </c>
      <c r="M28" s="216">
        <f t="shared" si="6"/>
        <v>-341</v>
      </c>
      <c r="N28" s="217">
        <f t="shared" si="6"/>
        <v>-416</v>
      </c>
      <c r="O28" s="218">
        <f t="shared" si="1"/>
        <v>-5925</v>
      </c>
      <c r="P28" s="182"/>
      <c r="Q28" s="176"/>
      <c r="R28" s="176"/>
      <c r="S28" s="176"/>
      <c r="T28" s="176"/>
      <c r="U28" s="176"/>
      <c r="V28" s="176"/>
      <c r="W28" s="176"/>
      <c r="X28" s="176"/>
      <c r="Y28" s="176"/>
    </row>
    <row r="29" spans="3:25" s="207" customFormat="1" ht="9.75" customHeight="1">
      <c r="C29" s="176"/>
      <c r="D29" s="176"/>
      <c r="O29" s="205"/>
      <c r="P29" s="206"/>
      <c r="Q29" s="176"/>
      <c r="R29" s="176"/>
      <c r="S29" s="176"/>
      <c r="T29" s="176"/>
      <c r="U29" s="176"/>
      <c r="V29" s="176"/>
      <c r="W29" s="176"/>
      <c r="X29" s="176"/>
      <c r="Y29" s="176"/>
    </row>
    <row r="30" spans="2:25" s="207" customFormat="1" ht="15" customHeight="1">
      <c r="B30" s="219" t="s">
        <v>111</v>
      </c>
      <c r="C30" s="176"/>
      <c r="D30" s="176"/>
      <c r="N30" s="177"/>
      <c r="O30" s="220"/>
      <c r="P30" s="206"/>
      <c r="Q30" s="176"/>
      <c r="R30" s="176"/>
      <c r="S30" s="176"/>
      <c r="T30" s="176"/>
      <c r="U30" s="176"/>
      <c r="V30" s="176"/>
      <c r="W30" s="176"/>
      <c r="X30" s="176"/>
      <c r="Y30" s="176"/>
    </row>
    <row r="31" spans="2:25" s="207" customFormat="1" ht="15" customHeight="1">
      <c r="B31" s="176" t="s">
        <v>112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/>
      <c r="N31" s="176" t="s">
        <v>89</v>
      </c>
      <c r="O31" s="208"/>
      <c r="P31" s="206"/>
      <c r="Q31" s="176"/>
      <c r="R31" s="176"/>
      <c r="S31" s="176"/>
      <c r="T31" s="176"/>
      <c r="U31" s="176"/>
      <c r="V31" s="176"/>
      <c r="W31" s="176"/>
      <c r="X31" s="176"/>
      <c r="Y31" s="176"/>
    </row>
    <row r="32" spans="2:25" s="207" customFormat="1" ht="15" customHeight="1">
      <c r="B32" s="178" t="s">
        <v>90</v>
      </c>
      <c r="C32" s="179" t="s">
        <v>99</v>
      </c>
      <c r="D32" s="180" t="s">
        <v>100</v>
      </c>
      <c r="E32" s="180" t="s">
        <v>101</v>
      </c>
      <c r="F32" s="180" t="s">
        <v>102</v>
      </c>
      <c r="G32" s="180" t="s">
        <v>43</v>
      </c>
      <c r="H32" s="180" t="s">
        <v>103</v>
      </c>
      <c r="I32" s="180" t="s">
        <v>104</v>
      </c>
      <c r="J32" s="180" t="s">
        <v>105</v>
      </c>
      <c r="K32" s="180" t="s">
        <v>106</v>
      </c>
      <c r="L32" s="180" t="s">
        <v>107</v>
      </c>
      <c r="M32" s="180" t="s">
        <v>108</v>
      </c>
      <c r="N32" s="180" t="s">
        <v>109</v>
      </c>
      <c r="O32" s="181" t="s">
        <v>94</v>
      </c>
      <c r="P32" s="182"/>
      <c r="Q32" s="176"/>
      <c r="R32" s="176"/>
      <c r="S32" s="176"/>
      <c r="T32" s="176"/>
      <c r="U32" s="176"/>
      <c r="V32" s="176"/>
      <c r="W32" s="176"/>
      <c r="X32" s="176"/>
      <c r="Y32" s="176"/>
    </row>
    <row r="33" spans="2:25" s="207" customFormat="1" ht="15" customHeight="1">
      <c r="B33" s="190" t="s">
        <v>95</v>
      </c>
      <c r="C33" s="184">
        <v>1425</v>
      </c>
      <c r="D33" s="185">
        <v>1027</v>
      </c>
      <c r="E33" s="185">
        <v>831</v>
      </c>
      <c r="F33" s="185">
        <v>1193</v>
      </c>
      <c r="G33" s="185">
        <v>912</v>
      </c>
      <c r="H33" s="185">
        <v>3229</v>
      </c>
      <c r="I33" s="185">
        <v>3699</v>
      </c>
      <c r="J33" s="185">
        <v>1484</v>
      </c>
      <c r="K33" s="185">
        <v>1097</v>
      </c>
      <c r="L33" s="185">
        <v>1453</v>
      </c>
      <c r="M33" s="185">
        <v>1467</v>
      </c>
      <c r="N33" s="211">
        <v>1000</v>
      </c>
      <c r="O33" s="189">
        <v>18817</v>
      </c>
      <c r="P33" s="182"/>
      <c r="Q33" s="176"/>
      <c r="R33" s="176"/>
      <c r="S33" s="176"/>
      <c r="T33" s="176"/>
      <c r="U33" s="176"/>
      <c r="V33" s="176"/>
      <c r="W33" s="176"/>
      <c r="X33" s="176"/>
      <c r="Y33" s="176"/>
    </row>
    <row r="34" spans="2:25" s="207" customFormat="1" ht="15" customHeight="1">
      <c r="B34" s="190" t="s">
        <v>96</v>
      </c>
      <c r="C34" s="191">
        <v>1495</v>
      </c>
      <c r="D34" s="192">
        <v>1013</v>
      </c>
      <c r="E34" s="192">
        <v>880</v>
      </c>
      <c r="F34" s="192">
        <v>796</v>
      </c>
      <c r="G34" s="192">
        <v>930</v>
      </c>
      <c r="H34" s="192">
        <v>2786</v>
      </c>
      <c r="I34" s="192">
        <v>3850</v>
      </c>
      <c r="J34" s="192">
        <v>1207</v>
      </c>
      <c r="K34" s="192">
        <v>920</v>
      </c>
      <c r="L34" s="192">
        <v>1371</v>
      </c>
      <c r="M34" s="192">
        <v>1491</v>
      </c>
      <c r="N34" s="213">
        <v>1205</v>
      </c>
      <c r="O34" s="196">
        <v>17944</v>
      </c>
      <c r="P34" s="182"/>
      <c r="Q34" s="176"/>
      <c r="R34" s="176"/>
      <c r="S34" s="176"/>
      <c r="T34" s="176"/>
      <c r="U34" s="176"/>
      <c r="V34" s="176"/>
      <c r="W34" s="176"/>
      <c r="X34" s="176"/>
      <c r="Y34" s="176"/>
    </row>
    <row r="35" spans="2:25" s="207" customFormat="1" ht="15" customHeight="1">
      <c r="B35" s="190" t="s">
        <v>97</v>
      </c>
      <c r="C35" s="191">
        <v>1317</v>
      </c>
      <c r="D35" s="192">
        <v>1020</v>
      </c>
      <c r="E35" s="192">
        <v>866</v>
      </c>
      <c r="F35" s="192">
        <v>846</v>
      </c>
      <c r="G35" s="192">
        <v>934</v>
      </c>
      <c r="H35" s="192">
        <v>3118</v>
      </c>
      <c r="I35" s="192">
        <v>3477</v>
      </c>
      <c r="J35" s="192">
        <v>1139</v>
      </c>
      <c r="K35" s="192">
        <v>1022</v>
      </c>
      <c r="L35" s="192">
        <v>1375</v>
      </c>
      <c r="M35" s="192">
        <v>1370</v>
      </c>
      <c r="N35" s="213">
        <v>1078</v>
      </c>
      <c r="O35" s="196">
        <v>17562</v>
      </c>
      <c r="P35" s="182"/>
      <c r="Q35" s="176"/>
      <c r="R35" s="176"/>
      <c r="S35" s="176"/>
      <c r="T35" s="176"/>
      <c r="U35" s="176"/>
      <c r="V35" s="176"/>
      <c r="W35" s="176"/>
      <c r="X35" s="176"/>
      <c r="Y35" s="176"/>
    </row>
    <row r="36" spans="2:25" s="207" customFormat="1" ht="15" customHeight="1">
      <c r="B36" s="190" t="s">
        <v>231</v>
      </c>
      <c r="C36" s="191">
        <v>1264</v>
      </c>
      <c r="D36" s="192">
        <v>976</v>
      </c>
      <c r="E36" s="192">
        <v>905</v>
      </c>
      <c r="F36" s="192">
        <v>931</v>
      </c>
      <c r="G36" s="192">
        <v>886</v>
      </c>
      <c r="H36" s="192">
        <v>3085</v>
      </c>
      <c r="I36" s="192">
        <v>3580</v>
      </c>
      <c r="J36" s="192">
        <v>1068</v>
      </c>
      <c r="K36" s="192">
        <v>1017</v>
      </c>
      <c r="L36" s="192">
        <v>1318</v>
      </c>
      <c r="M36" s="192">
        <v>1464</v>
      </c>
      <c r="N36" s="213">
        <v>1221</v>
      </c>
      <c r="O36" s="196">
        <v>17715</v>
      </c>
      <c r="P36" s="206"/>
      <c r="Q36" s="176"/>
      <c r="R36" s="176"/>
      <c r="S36" s="176"/>
      <c r="T36" s="176"/>
      <c r="U36" s="176"/>
      <c r="V36" s="176"/>
      <c r="W36" s="176"/>
      <c r="X36" s="176"/>
      <c r="Y36" s="176"/>
    </row>
    <row r="37" spans="2:25" s="207" customFormat="1" ht="15" customHeight="1">
      <c r="B37" s="190" t="s">
        <v>255</v>
      </c>
      <c r="C37" s="191">
        <v>1198</v>
      </c>
      <c r="D37" s="192">
        <v>1005</v>
      </c>
      <c r="E37" s="192">
        <v>881</v>
      </c>
      <c r="F37" s="192">
        <v>842</v>
      </c>
      <c r="G37" s="192">
        <v>872</v>
      </c>
      <c r="H37" s="192">
        <v>2972</v>
      </c>
      <c r="I37" s="192">
        <v>3213</v>
      </c>
      <c r="J37" s="192">
        <v>1220</v>
      </c>
      <c r="K37" s="192">
        <v>991</v>
      </c>
      <c r="L37" s="192">
        <v>1318</v>
      </c>
      <c r="M37" s="192">
        <v>1364</v>
      </c>
      <c r="N37" s="213">
        <v>1111</v>
      </c>
      <c r="O37" s="196">
        <v>16987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2:25" s="207" customFormat="1" ht="15" customHeight="1">
      <c r="B38" s="383" t="s">
        <v>306</v>
      </c>
      <c r="C38" s="198">
        <v>1174</v>
      </c>
      <c r="D38" s="199">
        <v>917</v>
      </c>
      <c r="E38" s="199">
        <v>789</v>
      </c>
      <c r="F38" s="199">
        <v>787</v>
      </c>
      <c r="G38" s="199">
        <v>848</v>
      </c>
      <c r="H38" s="199">
        <v>2725</v>
      </c>
      <c r="I38" s="199">
        <v>2934</v>
      </c>
      <c r="J38" s="199">
        <v>1118</v>
      </c>
      <c r="K38" s="199">
        <v>875</v>
      </c>
      <c r="L38" s="199">
        <v>1233</v>
      </c>
      <c r="M38" s="199">
        <v>1196</v>
      </c>
      <c r="N38" s="221">
        <v>965</v>
      </c>
      <c r="O38" s="203">
        <f>SUM(C38:N38)</f>
        <v>15561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</row>
    <row r="39" spans="2:25" s="207" customFormat="1" ht="9.75" customHeight="1">
      <c r="B39" s="204"/>
      <c r="C39" s="205"/>
      <c r="D39" s="205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5"/>
      <c r="P39" s="222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2:14" ht="15" customHeight="1">
      <c r="B40" s="207" t="s">
        <v>113</v>
      </c>
      <c r="C40" s="176"/>
      <c r="D40" s="176"/>
      <c r="E40" s="207"/>
      <c r="F40" s="207"/>
      <c r="G40" s="207"/>
      <c r="H40" s="207"/>
      <c r="I40" s="207"/>
      <c r="J40" s="207"/>
      <c r="K40" s="207"/>
      <c r="L40" s="207"/>
      <c r="M40" s="207"/>
      <c r="N40" s="176" t="s">
        <v>89</v>
      </c>
    </row>
    <row r="41" spans="2:16" ht="15" customHeight="1">
      <c r="B41" s="178" t="s">
        <v>90</v>
      </c>
      <c r="C41" s="179" t="s">
        <v>99</v>
      </c>
      <c r="D41" s="180" t="s">
        <v>100</v>
      </c>
      <c r="E41" s="180" t="s">
        <v>101</v>
      </c>
      <c r="F41" s="180" t="s">
        <v>102</v>
      </c>
      <c r="G41" s="180" t="s">
        <v>43</v>
      </c>
      <c r="H41" s="180" t="s">
        <v>103</v>
      </c>
      <c r="I41" s="180" t="s">
        <v>104</v>
      </c>
      <c r="J41" s="180" t="s">
        <v>105</v>
      </c>
      <c r="K41" s="180" t="s">
        <v>106</v>
      </c>
      <c r="L41" s="180" t="s">
        <v>107</v>
      </c>
      <c r="M41" s="180" t="s">
        <v>108</v>
      </c>
      <c r="N41" s="180" t="s">
        <v>109</v>
      </c>
      <c r="O41" s="181" t="s">
        <v>94</v>
      </c>
      <c r="P41" s="182"/>
    </row>
    <row r="42" spans="2:16" ht="15" customHeight="1">
      <c r="B42" s="183" t="s">
        <v>95</v>
      </c>
      <c r="C42" s="184">
        <v>1231</v>
      </c>
      <c r="D42" s="185">
        <v>960</v>
      </c>
      <c r="E42" s="185">
        <v>969</v>
      </c>
      <c r="F42" s="185">
        <v>1059</v>
      </c>
      <c r="G42" s="185">
        <v>1147</v>
      </c>
      <c r="H42" s="185">
        <v>6726</v>
      </c>
      <c r="I42" s="185">
        <v>3001</v>
      </c>
      <c r="J42" s="185">
        <v>1287</v>
      </c>
      <c r="K42" s="185">
        <v>1077</v>
      </c>
      <c r="L42" s="185">
        <v>1388</v>
      </c>
      <c r="M42" s="185">
        <v>1377</v>
      </c>
      <c r="N42" s="211">
        <v>1324</v>
      </c>
      <c r="O42" s="189">
        <v>21546</v>
      </c>
      <c r="P42" s="182"/>
    </row>
    <row r="43" spans="2:16" ht="15" customHeight="1">
      <c r="B43" s="190" t="s">
        <v>96</v>
      </c>
      <c r="C43" s="191">
        <v>1351</v>
      </c>
      <c r="D43" s="192">
        <v>1007</v>
      </c>
      <c r="E43" s="192">
        <v>1045</v>
      </c>
      <c r="F43" s="192">
        <v>1002</v>
      </c>
      <c r="G43" s="192">
        <v>1093</v>
      </c>
      <c r="H43" s="192">
        <v>7042</v>
      </c>
      <c r="I43" s="192">
        <v>3055</v>
      </c>
      <c r="J43" s="192">
        <v>1214</v>
      </c>
      <c r="K43" s="192">
        <v>985</v>
      </c>
      <c r="L43" s="192">
        <v>1414</v>
      </c>
      <c r="M43" s="192">
        <v>1335</v>
      </c>
      <c r="N43" s="213">
        <v>1359</v>
      </c>
      <c r="O43" s="196">
        <v>21902</v>
      </c>
      <c r="P43" s="182"/>
    </row>
    <row r="44" spans="2:16" ht="15" customHeight="1">
      <c r="B44" s="190" t="s">
        <v>97</v>
      </c>
      <c r="C44" s="191">
        <v>1364</v>
      </c>
      <c r="D44" s="192">
        <v>916</v>
      </c>
      <c r="E44" s="192">
        <v>948</v>
      </c>
      <c r="F44" s="192">
        <v>1024</v>
      </c>
      <c r="G44" s="192">
        <v>1310</v>
      </c>
      <c r="H44" s="192">
        <v>7083</v>
      </c>
      <c r="I44" s="192">
        <v>2910</v>
      </c>
      <c r="J44" s="192">
        <v>1349</v>
      </c>
      <c r="K44" s="192">
        <v>1013</v>
      </c>
      <c r="L44" s="192">
        <v>1398</v>
      </c>
      <c r="M44" s="192">
        <v>1299</v>
      </c>
      <c r="N44" s="213">
        <v>1297</v>
      </c>
      <c r="O44" s="196">
        <v>21911</v>
      </c>
      <c r="P44" s="182"/>
    </row>
    <row r="45" spans="2:16" ht="15" customHeight="1">
      <c r="B45" s="190" t="s">
        <v>231</v>
      </c>
      <c r="C45" s="191">
        <v>1246</v>
      </c>
      <c r="D45" s="192">
        <v>877</v>
      </c>
      <c r="E45" s="192">
        <v>961</v>
      </c>
      <c r="F45" s="192">
        <v>955</v>
      </c>
      <c r="G45" s="192">
        <v>1012</v>
      </c>
      <c r="H45" s="192">
        <v>6716</v>
      </c>
      <c r="I45" s="192">
        <v>2783</v>
      </c>
      <c r="J45" s="192">
        <v>1088</v>
      </c>
      <c r="K45" s="192">
        <v>1086</v>
      </c>
      <c r="L45" s="192">
        <v>1480</v>
      </c>
      <c r="M45" s="192">
        <v>1560</v>
      </c>
      <c r="N45" s="213">
        <v>1326</v>
      </c>
      <c r="O45" s="196">
        <v>21090</v>
      </c>
      <c r="P45" s="182"/>
    </row>
    <row r="46" spans="2:16" ht="15" customHeight="1">
      <c r="B46" s="190" t="s">
        <v>255</v>
      </c>
      <c r="C46" s="191">
        <v>1278</v>
      </c>
      <c r="D46" s="192">
        <v>981</v>
      </c>
      <c r="E46" s="192">
        <v>890</v>
      </c>
      <c r="F46" s="192">
        <v>976</v>
      </c>
      <c r="G46" s="192">
        <v>1122</v>
      </c>
      <c r="H46" s="192">
        <v>7076</v>
      </c>
      <c r="I46" s="192">
        <v>2644</v>
      </c>
      <c r="J46" s="192">
        <v>1381</v>
      </c>
      <c r="K46" s="192">
        <v>1133</v>
      </c>
      <c r="L46" s="192">
        <v>1309</v>
      </c>
      <c r="M46" s="192">
        <v>1320</v>
      </c>
      <c r="N46" s="213">
        <v>1328</v>
      </c>
      <c r="O46" s="196">
        <v>21438</v>
      </c>
      <c r="P46" s="182"/>
    </row>
    <row r="47" spans="2:16" ht="15" customHeight="1">
      <c r="B47" s="197" t="s">
        <v>306</v>
      </c>
      <c r="C47" s="198">
        <v>1196</v>
      </c>
      <c r="D47" s="199">
        <v>1043</v>
      </c>
      <c r="E47" s="199">
        <v>904</v>
      </c>
      <c r="F47" s="199">
        <v>1003</v>
      </c>
      <c r="G47" s="199">
        <v>1099</v>
      </c>
      <c r="H47" s="199">
        <v>6721</v>
      </c>
      <c r="I47" s="199">
        <v>2819</v>
      </c>
      <c r="J47" s="199">
        <v>1293</v>
      </c>
      <c r="K47" s="199">
        <v>1128</v>
      </c>
      <c r="L47" s="199">
        <v>1341</v>
      </c>
      <c r="M47" s="199">
        <v>1213</v>
      </c>
      <c r="N47" s="221">
        <v>1341</v>
      </c>
      <c r="O47" s="203">
        <f>SUM(C47:N47)</f>
        <v>21101</v>
      </c>
      <c r="P47" s="182"/>
    </row>
    <row r="48" spans="2:16" ht="9.75" customHeight="1">
      <c r="B48" s="207"/>
      <c r="C48" s="176"/>
      <c r="D48" s="176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5"/>
      <c r="P48" s="206"/>
    </row>
    <row r="49" spans="2:16" s="176" customFormat="1" ht="15" customHeight="1">
      <c r="B49" s="207" t="s">
        <v>114</v>
      </c>
      <c r="E49" s="207"/>
      <c r="F49" s="207"/>
      <c r="G49" s="207"/>
      <c r="H49" s="207"/>
      <c r="I49" s="207"/>
      <c r="J49" s="207"/>
      <c r="K49" s="207"/>
      <c r="L49" s="207"/>
      <c r="M49" s="207"/>
      <c r="N49" s="176" t="s">
        <v>89</v>
      </c>
      <c r="O49" s="208"/>
      <c r="P49" s="206"/>
    </row>
    <row r="50" spans="2:16" s="176" customFormat="1" ht="15" customHeight="1">
      <c r="B50" s="178" t="s">
        <v>90</v>
      </c>
      <c r="C50" s="179" t="s">
        <v>99</v>
      </c>
      <c r="D50" s="180" t="s">
        <v>100</v>
      </c>
      <c r="E50" s="180" t="s">
        <v>101</v>
      </c>
      <c r="F50" s="180" t="s">
        <v>102</v>
      </c>
      <c r="G50" s="180" t="s">
        <v>43</v>
      </c>
      <c r="H50" s="180" t="s">
        <v>103</v>
      </c>
      <c r="I50" s="180" t="s">
        <v>104</v>
      </c>
      <c r="J50" s="180" t="s">
        <v>105</v>
      </c>
      <c r="K50" s="180" t="s">
        <v>106</v>
      </c>
      <c r="L50" s="180" t="s">
        <v>107</v>
      </c>
      <c r="M50" s="180" t="s">
        <v>108</v>
      </c>
      <c r="N50" s="180" t="s">
        <v>109</v>
      </c>
      <c r="O50" s="181" t="s">
        <v>94</v>
      </c>
      <c r="P50" s="206"/>
    </row>
    <row r="51" spans="2:25" s="207" customFormat="1" ht="15" customHeight="1">
      <c r="B51" s="183" t="s">
        <v>95</v>
      </c>
      <c r="C51" s="210">
        <f aca="true" t="shared" si="7" ref="C51:N56">C33-C42</f>
        <v>194</v>
      </c>
      <c r="D51" s="211">
        <f t="shared" si="7"/>
        <v>67</v>
      </c>
      <c r="E51" s="211">
        <f t="shared" si="7"/>
        <v>-138</v>
      </c>
      <c r="F51" s="211">
        <f t="shared" si="7"/>
        <v>134</v>
      </c>
      <c r="G51" s="211">
        <f t="shared" si="7"/>
        <v>-235</v>
      </c>
      <c r="H51" s="211">
        <f t="shared" si="7"/>
        <v>-3497</v>
      </c>
      <c r="I51" s="211">
        <f t="shared" si="7"/>
        <v>698</v>
      </c>
      <c r="J51" s="211">
        <f t="shared" si="7"/>
        <v>197</v>
      </c>
      <c r="K51" s="185">
        <f t="shared" si="7"/>
        <v>20</v>
      </c>
      <c r="L51" s="185">
        <f t="shared" si="7"/>
        <v>65</v>
      </c>
      <c r="M51" s="211">
        <f t="shared" si="7"/>
        <v>90</v>
      </c>
      <c r="N51" s="211">
        <f t="shared" si="7"/>
        <v>-324</v>
      </c>
      <c r="O51" s="189">
        <f aca="true" t="shared" si="8" ref="O51:O56">SUM(C51:N51)</f>
        <v>-2729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</row>
    <row r="52" spans="2:25" s="207" customFormat="1" ht="15" customHeight="1">
      <c r="B52" s="190" t="s">
        <v>96</v>
      </c>
      <c r="C52" s="223">
        <f t="shared" si="7"/>
        <v>144</v>
      </c>
      <c r="D52" s="213">
        <f t="shared" si="7"/>
        <v>6</v>
      </c>
      <c r="E52" s="212">
        <f t="shared" si="7"/>
        <v>-165</v>
      </c>
      <c r="F52" s="212">
        <f t="shared" si="7"/>
        <v>-206</v>
      </c>
      <c r="G52" s="212">
        <f t="shared" si="7"/>
        <v>-163</v>
      </c>
      <c r="H52" s="192">
        <f t="shared" si="7"/>
        <v>-4256</v>
      </c>
      <c r="I52" s="224">
        <f t="shared" si="7"/>
        <v>795</v>
      </c>
      <c r="J52" s="193">
        <f t="shared" si="7"/>
        <v>-7</v>
      </c>
      <c r="K52" s="192">
        <f t="shared" si="7"/>
        <v>-65</v>
      </c>
      <c r="L52" s="192">
        <f t="shared" si="7"/>
        <v>-43</v>
      </c>
      <c r="M52" s="224">
        <f t="shared" si="7"/>
        <v>156</v>
      </c>
      <c r="N52" s="213">
        <f t="shared" si="7"/>
        <v>-154</v>
      </c>
      <c r="O52" s="196">
        <f t="shared" si="8"/>
        <v>-3958</v>
      </c>
      <c r="P52" s="182"/>
      <c r="Q52" s="176"/>
      <c r="R52" s="176"/>
      <c r="S52" s="176"/>
      <c r="T52" s="176"/>
      <c r="U52" s="176"/>
      <c r="V52" s="176"/>
      <c r="W52" s="176"/>
      <c r="X52" s="176"/>
      <c r="Y52" s="176"/>
    </row>
    <row r="53" spans="2:25" s="207" customFormat="1" ht="15" customHeight="1">
      <c r="B53" s="190" t="s">
        <v>97</v>
      </c>
      <c r="C53" s="191">
        <f t="shared" si="7"/>
        <v>-47</v>
      </c>
      <c r="D53" s="192">
        <f t="shared" si="7"/>
        <v>104</v>
      </c>
      <c r="E53" s="193">
        <f t="shared" si="7"/>
        <v>-82</v>
      </c>
      <c r="F53" s="193">
        <f t="shared" si="7"/>
        <v>-178</v>
      </c>
      <c r="G53" s="193">
        <f t="shared" si="7"/>
        <v>-376</v>
      </c>
      <c r="H53" s="193">
        <f t="shared" si="7"/>
        <v>-3965</v>
      </c>
      <c r="I53" s="193">
        <f t="shared" si="7"/>
        <v>567</v>
      </c>
      <c r="J53" s="193">
        <f t="shared" si="7"/>
        <v>-210</v>
      </c>
      <c r="K53" s="193">
        <f t="shared" si="7"/>
        <v>9</v>
      </c>
      <c r="L53" s="193">
        <f t="shared" si="7"/>
        <v>-23</v>
      </c>
      <c r="M53" s="193">
        <f t="shared" si="7"/>
        <v>71</v>
      </c>
      <c r="N53" s="212">
        <f t="shared" si="7"/>
        <v>-219</v>
      </c>
      <c r="O53" s="196">
        <f t="shared" si="8"/>
        <v>-4349</v>
      </c>
      <c r="P53" s="182"/>
      <c r="Q53" s="176"/>
      <c r="R53" s="176"/>
      <c r="S53" s="176"/>
      <c r="T53" s="176"/>
      <c r="U53" s="176"/>
      <c r="V53" s="176"/>
      <c r="W53" s="176"/>
      <c r="X53" s="176"/>
      <c r="Y53" s="176"/>
    </row>
    <row r="54" spans="2:25" s="207" customFormat="1" ht="15" customHeight="1">
      <c r="B54" s="190" t="s">
        <v>231</v>
      </c>
      <c r="C54" s="191">
        <f t="shared" si="7"/>
        <v>18</v>
      </c>
      <c r="D54" s="192">
        <f t="shared" si="7"/>
        <v>99</v>
      </c>
      <c r="E54" s="192">
        <f t="shared" si="7"/>
        <v>-56</v>
      </c>
      <c r="F54" s="192">
        <f t="shared" si="7"/>
        <v>-24</v>
      </c>
      <c r="G54" s="192">
        <f t="shared" si="7"/>
        <v>-126</v>
      </c>
      <c r="H54" s="192">
        <f t="shared" si="7"/>
        <v>-3631</v>
      </c>
      <c r="I54" s="192">
        <f t="shared" si="7"/>
        <v>797</v>
      </c>
      <c r="J54" s="192">
        <f t="shared" si="7"/>
        <v>-20</v>
      </c>
      <c r="K54" s="192">
        <f t="shared" si="7"/>
        <v>-69</v>
      </c>
      <c r="L54" s="192">
        <f t="shared" si="7"/>
        <v>-162</v>
      </c>
      <c r="M54" s="192">
        <f t="shared" si="7"/>
        <v>-96</v>
      </c>
      <c r="N54" s="213">
        <f t="shared" si="7"/>
        <v>-105</v>
      </c>
      <c r="O54" s="196">
        <f t="shared" si="8"/>
        <v>-3375</v>
      </c>
      <c r="P54" s="182"/>
      <c r="Q54" s="176"/>
      <c r="R54" s="176"/>
      <c r="S54" s="176"/>
      <c r="T54" s="176"/>
      <c r="U54" s="176"/>
      <c r="V54" s="176"/>
      <c r="W54" s="176"/>
      <c r="X54" s="176"/>
      <c r="Y54" s="176"/>
    </row>
    <row r="55" spans="2:25" s="207" customFormat="1" ht="15" customHeight="1">
      <c r="B55" s="190" t="s">
        <v>255</v>
      </c>
      <c r="C55" s="191">
        <f t="shared" si="7"/>
        <v>-80</v>
      </c>
      <c r="D55" s="192">
        <f t="shared" si="7"/>
        <v>24</v>
      </c>
      <c r="E55" s="192">
        <f t="shared" si="7"/>
        <v>-9</v>
      </c>
      <c r="F55" s="192">
        <f t="shared" si="7"/>
        <v>-134</v>
      </c>
      <c r="G55" s="192">
        <f t="shared" si="7"/>
        <v>-250</v>
      </c>
      <c r="H55" s="192">
        <f t="shared" si="7"/>
        <v>-4104</v>
      </c>
      <c r="I55" s="192">
        <f t="shared" si="7"/>
        <v>569</v>
      </c>
      <c r="J55" s="192">
        <f t="shared" si="7"/>
        <v>-161</v>
      </c>
      <c r="K55" s="192">
        <f t="shared" si="7"/>
        <v>-142</v>
      </c>
      <c r="L55" s="192">
        <f t="shared" si="7"/>
        <v>9</v>
      </c>
      <c r="M55" s="192">
        <f t="shared" si="7"/>
        <v>44</v>
      </c>
      <c r="N55" s="213">
        <f t="shared" si="7"/>
        <v>-217</v>
      </c>
      <c r="O55" s="196">
        <f t="shared" si="8"/>
        <v>-4451</v>
      </c>
      <c r="P55" s="182"/>
      <c r="Q55" s="176"/>
      <c r="R55" s="176"/>
      <c r="S55" s="176"/>
      <c r="T55" s="176"/>
      <c r="U55" s="176"/>
      <c r="V55" s="176"/>
      <c r="W55" s="176"/>
      <c r="X55" s="176"/>
      <c r="Y55" s="176"/>
    </row>
    <row r="56" spans="2:25" s="207" customFormat="1" ht="15" customHeight="1">
      <c r="B56" s="214" t="s">
        <v>306</v>
      </c>
      <c r="C56" s="215">
        <f t="shared" si="7"/>
        <v>-22</v>
      </c>
      <c r="D56" s="216">
        <f t="shared" si="7"/>
        <v>-126</v>
      </c>
      <c r="E56" s="216">
        <f t="shared" si="7"/>
        <v>-115</v>
      </c>
      <c r="F56" s="216">
        <f t="shared" si="7"/>
        <v>-216</v>
      </c>
      <c r="G56" s="216">
        <f t="shared" si="7"/>
        <v>-251</v>
      </c>
      <c r="H56" s="216">
        <f t="shared" si="7"/>
        <v>-3996</v>
      </c>
      <c r="I56" s="216">
        <f t="shared" si="7"/>
        <v>115</v>
      </c>
      <c r="J56" s="216">
        <f t="shared" si="7"/>
        <v>-175</v>
      </c>
      <c r="K56" s="216">
        <f t="shared" si="7"/>
        <v>-253</v>
      </c>
      <c r="L56" s="216">
        <f t="shared" si="7"/>
        <v>-108</v>
      </c>
      <c r="M56" s="216">
        <f t="shared" si="7"/>
        <v>-17</v>
      </c>
      <c r="N56" s="217">
        <f t="shared" si="7"/>
        <v>-376</v>
      </c>
      <c r="O56" s="218">
        <f t="shared" si="8"/>
        <v>-5540</v>
      </c>
      <c r="P56" s="182"/>
      <c r="Q56" s="176"/>
      <c r="R56" s="176"/>
      <c r="S56" s="176"/>
      <c r="T56" s="176"/>
      <c r="U56" s="176"/>
      <c r="V56" s="176"/>
      <c r="W56" s="176"/>
      <c r="X56" s="176"/>
      <c r="Y56" s="176"/>
    </row>
    <row r="57" spans="3:25" s="207" customFormat="1" ht="15" customHeight="1">
      <c r="C57" s="176"/>
      <c r="D57" s="176"/>
      <c r="O57" s="206"/>
      <c r="P57" s="206"/>
      <c r="Q57" s="176"/>
      <c r="R57" s="176"/>
      <c r="S57" s="176"/>
      <c r="T57" s="176"/>
      <c r="U57" s="176"/>
      <c r="V57" s="176"/>
      <c r="W57" s="176"/>
      <c r="X57" s="176"/>
      <c r="Y57" s="176"/>
    </row>
    <row r="58" spans="3:25" s="207" customFormat="1" ht="15" customHeight="1">
      <c r="C58" s="176"/>
      <c r="D58" s="176"/>
      <c r="O58" s="206"/>
      <c r="P58" s="206"/>
      <c r="Q58" s="176"/>
      <c r="R58" s="176"/>
      <c r="S58" s="176"/>
      <c r="T58" s="176"/>
      <c r="U58" s="176"/>
      <c r="V58" s="176"/>
      <c r="W58" s="176"/>
      <c r="X58" s="176"/>
      <c r="Y58" s="176"/>
    </row>
    <row r="59" spans="3:25" s="207" customFormat="1" ht="15" customHeight="1">
      <c r="C59" s="176"/>
      <c r="D59" s="176"/>
      <c r="O59" s="206"/>
      <c r="P59" s="206"/>
      <c r="Q59" s="176"/>
      <c r="R59" s="176"/>
      <c r="S59" s="176"/>
      <c r="T59" s="176"/>
      <c r="U59" s="176"/>
      <c r="V59" s="176"/>
      <c r="W59" s="176"/>
      <c r="X59" s="176"/>
      <c r="Y59" s="176"/>
    </row>
    <row r="60" spans="3:25" s="207" customFormat="1" ht="15" customHeight="1">
      <c r="C60" s="176"/>
      <c r="D60" s="176"/>
      <c r="O60" s="206"/>
      <c r="P60" s="206"/>
      <c r="Q60" s="176"/>
      <c r="R60" s="176"/>
      <c r="S60" s="176"/>
      <c r="T60" s="176"/>
      <c r="U60" s="176"/>
      <c r="V60" s="176"/>
      <c r="W60" s="176"/>
      <c r="X60" s="176"/>
      <c r="Y60" s="176"/>
    </row>
    <row r="61" spans="2:16" s="176" customFormat="1" ht="15" customHeight="1">
      <c r="B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6"/>
      <c r="P61" s="206"/>
    </row>
    <row r="62" spans="2:16" s="176" customFormat="1" ht="15" customHeight="1">
      <c r="B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6"/>
      <c r="P62" s="206"/>
    </row>
    <row r="63" spans="3:25" s="207" customFormat="1" ht="15" customHeight="1">
      <c r="C63" s="176"/>
      <c r="D63" s="176"/>
      <c r="O63" s="206"/>
      <c r="P63" s="206"/>
      <c r="Q63" s="176"/>
      <c r="R63" s="176"/>
      <c r="S63" s="176"/>
      <c r="T63" s="176"/>
      <c r="U63" s="176"/>
      <c r="V63" s="176"/>
      <c r="W63" s="176"/>
      <c r="X63" s="176"/>
      <c r="Y63" s="176"/>
    </row>
    <row r="64" spans="3:25" s="207" customFormat="1" ht="15" customHeight="1">
      <c r="C64" s="176"/>
      <c r="D64" s="176"/>
      <c r="O64" s="206"/>
      <c r="P64" s="206"/>
      <c r="Q64" s="176"/>
      <c r="R64" s="176"/>
      <c r="S64" s="176"/>
      <c r="T64" s="176"/>
      <c r="U64" s="176"/>
      <c r="V64" s="176"/>
      <c r="W64" s="176"/>
      <c r="X64" s="176"/>
      <c r="Y64" s="176"/>
    </row>
    <row r="65" spans="3:25" s="207" customFormat="1" ht="15" customHeight="1">
      <c r="C65" s="176"/>
      <c r="D65" s="176"/>
      <c r="O65" s="206"/>
      <c r="P65" s="206"/>
      <c r="Q65" s="176"/>
      <c r="R65" s="176"/>
      <c r="S65" s="176"/>
      <c r="T65" s="176"/>
      <c r="U65" s="176"/>
      <c r="V65" s="176"/>
      <c r="W65" s="176"/>
      <c r="X65" s="176"/>
      <c r="Y65" s="176"/>
    </row>
    <row r="66" spans="3:25" s="207" customFormat="1" ht="15" customHeight="1">
      <c r="C66" s="176"/>
      <c r="D66" s="176"/>
      <c r="O66" s="206"/>
      <c r="P66" s="206"/>
      <c r="Q66" s="176"/>
      <c r="R66" s="176"/>
      <c r="S66" s="176"/>
      <c r="T66" s="176"/>
      <c r="U66" s="176"/>
      <c r="V66" s="176"/>
      <c r="W66" s="176"/>
      <c r="X66" s="176"/>
      <c r="Y66" s="176"/>
    </row>
    <row r="67" spans="3:25" s="207" customFormat="1" ht="15" customHeight="1">
      <c r="C67" s="176"/>
      <c r="D67" s="176"/>
      <c r="O67" s="206"/>
      <c r="P67" s="206"/>
      <c r="Q67" s="176"/>
      <c r="R67" s="176"/>
      <c r="S67" s="176"/>
      <c r="T67" s="176"/>
      <c r="U67" s="176"/>
      <c r="V67" s="176"/>
      <c r="W67" s="176"/>
      <c r="X67" s="176"/>
      <c r="Y67" s="176"/>
    </row>
    <row r="68" spans="3:25" s="207" customFormat="1" ht="15" customHeight="1">
      <c r="C68" s="176"/>
      <c r="D68" s="176"/>
      <c r="O68" s="206"/>
      <c r="P68" s="20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3:25" s="207" customFormat="1" ht="15" customHeight="1">
      <c r="C69" s="176"/>
      <c r="D69" s="176"/>
      <c r="O69" s="206"/>
      <c r="P69" s="206"/>
      <c r="Q69" s="176"/>
      <c r="R69" s="176"/>
      <c r="S69" s="176"/>
      <c r="T69" s="176"/>
      <c r="U69" s="176"/>
      <c r="V69" s="176"/>
      <c r="W69" s="176"/>
      <c r="X69" s="176"/>
      <c r="Y69" s="176"/>
    </row>
    <row r="70" spans="3:25" s="207" customFormat="1" ht="15" customHeight="1">
      <c r="C70" s="176"/>
      <c r="D70" s="176"/>
      <c r="O70" s="206"/>
      <c r="P70" s="206"/>
      <c r="Q70" s="176"/>
      <c r="R70" s="176"/>
      <c r="S70" s="176"/>
      <c r="T70" s="176"/>
      <c r="U70" s="176"/>
      <c r="V70" s="176"/>
      <c r="W70" s="176"/>
      <c r="X70" s="176"/>
      <c r="Y70" s="176"/>
    </row>
    <row r="71" spans="3:25" s="207" customFormat="1" ht="15" customHeight="1">
      <c r="C71" s="176"/>
      <c r="D71" s="176"/>
      <c r="O71" s="206"/>
      <c r="P71" s="206"/>
      <c r="Q71" s="176"/>
      <c r="R71" s="176"/>
      <c r="S71" s="176"/>
      <c r="T71" s="176"/>
      <c r="U71" s="176"/>
      <c r="V71" s="176"/>
      <c r="W71" s="176"/>
      <c r="X71" s="176"/>
      <c r="Y71" s="176"/>
    </row>
    <row r="72" spans="3:25" s="207" customFormat="1" ht="15" customHeight="1">
      <c r="C72" s="176"/>
      <c r="D72" s="176"/>
      <c r="O72" s="206"/>
      <c r="P72" s="206"/>
      <c r="Q72" s="176"/>
      <c r="R72" s="176"/>
      <c r="S72" s="176"/>
      <c r="T72" s="176"/>
      <c r="U72" s="176"/>
      <c r="V72" s="176"/>
      <c r="W72" s="176"/>
      <c r="X72" s="176"/>
      <c r="Y72" s="176"/>
    </row>
    <row r="73" spans="3:25" s="207" customFormat="1" ht="15" customHeight="1">
      <c r="C73" s="176"/>
      <c r="D73" s="176"/>
      <c r="O73" s="206"/>
      <c r="P73" s="206"/>
      <c r="Q73" s="176"/>
      <c r="R73" s="176"/>
      <c r="S73" s="176"/>
      <c r="T73" s="176"/>
      <c r="U73" s="176"/>
      <c r="V73" s="176"/>
      <c r="W73" s="176"/>
      <c r="X73" s="176"/>
      <c r="Y73" s="176"/>
    </row>
    <row r="74" spans="3:25" s="207" customFormat="1" ht="15" customHeight="1">
      <c r="C74" s="176"/>
      <c r="D74" s="176"/>
      <c r="O74" s="206"/>
      <c r="P74" s="206"/>
      <c r="Q74" s="176"/>
      <c r="R74" s="176"/>
      <c r="S74" s="176"/>
      <c r="T74" s="176"/>
      <c r="U74" s="176"/>
      <c r="V74" s="176"/>
      <c r="W74" s="176"/>
      <c r="X74" s="176"/>
      <c r="Y74" s="176"/>
    </row>
    <row r="75" spans="3:25" s="207" customFormat="1" ht="15" customHeight="1">
      <c r="C75" s="176"/>
      <c r="D75" s="176"/>
      <c r="O75" s="206"/>
      <c r="P75" s="206"/>
      <c r="Q75" s="176"/>
      <c r="R75" s="176"/>
      <c r="S75" s="176"/>
      <c r="T75" s="176"/>
      <c r="U75" s="176"/>
      <c r="V75" s="176"/>
      <c r="W75" s="176"/>
      <c r="X75" s="176"/>
      <c r="Y75" s="176"/>
    </row>
    <row r="76" spans="3:25" s="207" customFormat="1" ht="15" customHeight="1">
      <c r="C76" s="176"/>
      <c r="D76" s="176"/>
      <c r="O76" s="206"/>
      <c r="P76" s="206"/>
      <c r="Q76" s="176"/>
      <c r="R76" s="176"/>
      <c r="S76" s="176"/>
      <c r="T76" s="176"/>
      <c r="U76" s="176"/>
      <c r="V76" s="176"/>
      <c r="W76" s="176"/>
      <c r="X76" s="176"/>
      <c r="Y76" s="176"/>
    </row>
    <row r="77" spans="3:25" s="207" customFormat="1" ht="15" customHeight="1">
      <c r="C77" s="176"/>
      <c r="D77" s="176"/>
      <c r="O77" s="206"/>
      <c r="P77" s="206"/>
      <c r="Q77" s="176"/>
      <c r="R77" s="176"/>
      <c r="S77" s="176"/>
      <c r="T77" s="176"/>
      <c r="U77" s="176"/>
      <c r="V77" s="176"/>
      <c r="W77" s="176"/>
      <c r="X77" s="176"/>
      <c r="Y77" s="176"/>
    </row>
    <row r="78" spans="3:25" s="207" customFormat="1" ht="15" customHeight="1">
      <c r="C78" s="176"/>
      <c r="D78" s="176"/>
      <c r="O78" s="206"/>
      <c r="P78" s="206"/>
      <c r="Q78" s="176"/>
      <c r="R78" s="176"/>
      <c r="S78" s="176"/>
      <c r="T78" s="176"/>
      <c r="U78" s="176"/>
      <c r="V78" s="176"/>
      <c r="W78" s="176"/>
      <c r="X78" s="176"/>
      <c r="Y78" s="176"/>
    </row>
    <row r="79" spans="3:25" s="207" customFormat="1" ht="15" customHeight="1">
      <c r="C79" s="176"/>
      <c r="D79" s="176"/>
      <c r="O79" s="206"/>
      <c r="P79" s="206"/>
      <c r="Q79" s="176"/>
      <c r="R79" s="176"/>
      <c r="S79" s="176"/>
      <c r="T79" s="176"/>
      <c r="U79" s="176"/>
      <c r="V79" s="176"/>
      <c r="W79" s="176"/>
      <c r="X79" s="176"/>
      <c r="Y79" s="176"/>
    </row>
    <row r="80" spans="3:25" s="207" customFormat="1" ht="15" customHeight="1">
      <c r="C80" s="176"/>
      <c r="D80" s="176"/>
      <c r="O80" s="206"/>
      <c r="P80" s="206"/>
      <c r="Q80" s="176"/>
      <c r="R80" s="176"/>
      <c r="S80" s="176"/>
      <c r="T80" s="176"/>
      <c r="U80" s="176"/>
      <c r="V80" s="176"/>
      <c r="W80" s="176"/>
      <c r="X80" s="176"/>
      <c r="Y80" s="176"/>
    </row>
    <row r="81" spans="3:25" s="207" customFormat="1" ht="15" customHeight="1">
      <c r="C81" s="176"/>
      <c r="D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</row>
    <row r="82" spans="3:25" s="207" customFormat="1" ht="15" customHeight="1">
      <c r="C82" s="176"/>
      <c r="D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</row>
    <row r="83" spans="3:25" s="207" customFormat="1" ht="15" customHeight="1">
      <c r="C83" s="176"/>
      <c r="D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</row>
    <row r="84" spans="3:25" s="207" customFormat="1" ht="15" customHeight="1">
      <c r="C84" s="176"/>
      <c r="D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</row>
    <row r="85" spans="3:25" s="207" customFormat="1" ht="15" customHeight="1">
      <c r="C85" s="176"/>
      <c r="D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</row>
    <row r="86" spans="3:25" s="207" customFormat="1" ht="15" customHeight="1">
      <c r="C86" s="176"/>
      <c r="D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</row>
    <row r="87" spans="3:25" s="207" customFormat="1" ht="15" customHeight="1">
      <c r="C87" s="176"/>
      <c r="D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</row>
    <row r="88" spans="3:25" s="207" customFormat="1" ht="15" customHeight="1">
      <c r="C88" s="176"/>
      <c r="D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</row>
    <row r="89" spans="3:25" s="207" customFormat="1" ht="15" customHeight="1">
      <c r="C89" s="176"/>
      <c r="D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</row>
    <row r="90" spans="3:25" s="207" customFormat="1" ht="15" customHeight="1">
      <c r="C90" s="176"/>
      <c r="D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</row>
    <row r="91" spans="3:25" s="207" customFormat="1" ht="15" customHeight="1">
      <c r="C91" s="176"/>
      <c r="D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</row>
    <row r="92" spans="3:25" s="207" customFormat="1" ht="15" customHeight="1">
      <c r="C92" s="176"/>
      <c r="D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</row>
    <row r="93" spans="3:25" s="207" customFormat="1" ht="15" customHeight="1">
      <c r="C93" s="176"/>
      <c r="D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</row>
    <row r="94" spans="3:25" s="207" customFormat="1" ht="15" customHeight="1">
      <c r="C94" s="176"/>
      <c r="D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</row>
    <row r="95" spans="3:25" s="207" customFormat="1" ht="15" customHeight="1">
      <c r="C95" s="176"/>
      <c r="D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</row>
    <row r="96" spans="3:25" s="207" customFormat="1" ht="15" customHeight="1">
      <c r="C96" s="176"/>
      <c r="D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</row>
    <row r="97" spans="3:25" s="207" customFormat="1" ht="15" customHeight="1">
      <c r="C97" s="176"/>
      <c r="D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</row>
    <row r="98" spans="3:25" s="207" customFormat="1" ht="15" customHeight="1">
      <c r="C98" s="176"/>
      <c r="D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</row>
    <row r="99" spans="3:25" s="207" customFormat="1" ht="15" customHeight="1">
      <c r="C99" s="176"/>
      <c r="D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</row>
    <row r="100" spans="3:25" s="207" customFormat="1" ht="15" customHeight="1">
      <c r="C100" s="176"/>
      <c r="D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</row>
    <row r="101" spans="3:25" s="207" customFormat="1" ht="15" customHeight="1">
      <c r="C101" s="176"/>
      <c r="D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</row>
    <row r="102" spans="3:25" s="207" customFormat="1" ht="15" customHeight="1">
      <c r="C102" s="176"/>
      <c r="D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</row>
    <row r="103" spans="3:25" s="207" customFormat="1" ht="15" customHeight="1">
      <c r="C103" s="176"/>
      <c r="D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</row>
    <row r="104" spans="3:25" s="207" customFormat="1" ht="15" customHeight="1">
      <c r="C104" s="176"/>
      <c r="D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</row>
    <row r="105" spans="3:25" s="207" customFormat="1" ht="15" customHeight="1">
      <c r="C105" s="176"/>
      <c r="D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</row>
    <row r="106" spans="3:25" s="207" customFormat="1" ht="15" customHeight="1">
      <c r="C106" s="176"/>
      <c r="D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</row>
    <row r="107" spans="3:25" s="207" customFormat="1" ht="15" customHeight="1">
      <c r="C107" s="176"/>
      <c r="D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</row>
    <row r="108" spans="3:25" s="207" customFormat="1" ht="15" customHeight="1">
      <c r="C108" s="176"/>
      <c r="D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</row>
    <row r="109" spans="3:25" s="207" customFormat="1" ht="15" customHeight="1">
      <c r="C109" s="176"/>
      <c r="D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</row>
    <row r="110" spans="3:25" s="207" customFormat="1" ht="15" customHeight="1">
      <c r="C110" s="176"/>
      <c r="D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</row>
    <row r="111" spans="3:25" s="207" customFormat="1" ht="15" customHeight="1">
      <c r="C111" s="176"/>
      <c r="D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</row>
    <row r="112" spans="3:25" s="207" customFormat="1" ht="15" customHeight="1">
      <c r="C112" s="176"/>
      <c r="D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</row>
    <row r="113" spans="3:25" s="207" customFormat="1" ht="15" customHeight="1">
      <c r="C113" s="176"/>
      <c r="D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</row>
    <row r="114" spans="3:25" s="207" customFormat="1" ht="15" customHeight="1">
      <c r="C114" s="176"/>
      <c r="D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</row>
    <row r="115" spans="3:25" s="207" customFormat="1" ht="15" customHeight="1">
      <c r="C115" s="176"/>
      <c r="D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</row>
    <row r="116" spans="3:25" s="207" customFormat="1" ht="15" customHeight="1">
      <c r="C116" s="176"/>
      <c r="D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</row>
    <row r="117" spans="3:25" s="207" customFormat="1" ht="15" customHeight="1">
      <c r="C117" s="176"/>
      <c r="D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</row>
    <row r="118" spans="3:25" s="207" customFormat="1" ht="15" customHeight="1">
      <c r="C118" s="176"/>
      <c r="D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</row>
    <row r="119" spans="3:25" s="207" customFormat="1" ht="15" customHeight="1">
      <c r="C119" s="176"/>
      <c r="D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</row>
    <row r="120" spans="3:25" s="207" customFormat="1" ht="15" customHeight="1">
      <c r="C120" s="176"/>
      <c r="D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</row>
    <row r="121" spans="3:25" s="207" customFormat="1" ht="15" customHeight="1">
      <c r="C121" s="176"/>
      <c r="D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</row>
    <row r="122" spans="3:25" s="207" customFormat="1" ht="15" customHeight="1">
      <c r="C122" s="176"/>
      <c r="D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</row>
    <row r="123" spans="3:25" s="207" customFormat="1" ht="15" customHeight="1">
      <c r="C123" s="176"/>
      <c r="D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</row>
    <row r="124" spans="3:25" s="207" customFormat="1" ht="15" customHeight="1">
      <c r="C124" s="176"/>
      <c r="D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</row>
    <row r="125" spans="3:25" s="207" customFormat="1" ht="15" customHeight="1">
      <c r="C125" s="176"/>
      <c r="D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</row>
    <row r="126" spans="3:25" s="207" customFormat="1" ht="15" customHeight="1">
      <c r="C126" s="176"/>
      <c r="D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</row>
    <row r="127" spans="3:25" s="207" customFormat="1" ht="15" customHeight="1">
      <c r="C127" s="176"/>
      <c r="D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</row>
    <row r="128" spans="3:25" s="207" customFormat="1" ht="15" customHeight="1">
      <c r="C128" s="176"/>
      <c r="D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</row>
    <row r="129" spans="3:25" s="207" customFormat="1" ht="15" customHeight="1">
      <c r="C129" s="176"/>
      <c r="D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</row>
    <row r="130" spans="3:25" s="207" customFormat="1" ht="15" customHeight="1">
      <c r="C130" s="176"/>
      <c r="D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</row>
    <row r="131" spans="3:25" s="207" customFormat="1" ht="15" customHeight="1">
      <c r="C131" s="176"/>
      <c r="D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</row>
    <row r="132" spans="3:25" s="207" customFormat="1" ht="15" customHeight="1">
      <c r="C132" s="176"/>
      <c r="D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</row>
    <row r="133" spans="3:25" s="207" customFormat="1" ht="15" customHeight="1">
      <c r="C133" s="176"/>
      <c r="D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</row>
    <row r="134" spans="3:25" s="207" customFormat="1" ht="15" customHeight="1">
      <c r="C134" s="176"/>
      <c r="D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</row>
    <row r="135" spans="3:25" s="207" customFormat="1" ht="15" customHeight="1">
      <c r="C135" s="176"/>
      <c r="D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</row>
    <row r="136" spans="3:25" s="207" customFormat="1" ht="15" customHeight="1">
      <c r="C136" s="176"/>
      <c r="D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</row>
    <row r="137" spans="3:25" s="207" customFormat="1" ht="15" customHeight="1">
      <c r="C137" s="176"/>
      <c r="D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</row>
    <row r="138" spans="3:25" s="207" customFormat="1" ht="15" customHeight="1">
      <c r="C138" s="176"/>
      <c r="D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</row>
    <row r="139" spans="3:25" s="207" customFormat="1" ht="15" customHeight="1">
      <c r="C139" s="176"/>
      <c r="D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</row>
    <row r="140" spans="3:25" s="207" customFormat="1" ht="15" customHeight="1">
      <c r="C140" s="176"/>
      <c r="D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</row>
    <row r="141" spans="3:25" s="207" customFormat="1" ht="15" customHeight="1">
      <c r="C141" s="176"/>
      <c r="D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</row>
    <row r="142" spans="3:25" s="207" customFormat="1" ht="15" customHeight="1">
      <c r="C142" s="176"/>
      <c r="D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</row>
    <row r="143" spans="3:25" s="207" customFormat="1" ht="15" customHeight="1">
      <c r="C143" s="176"/>
      <c r="D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</row>
    <row r="144" spans="2:25" s="207" customFormat="1" ht="15" customHeight="1">
      <c r="B144"/>
      <c r="C144" s="225"/>
      <c r="D144" s="225"/>
      <c r="E144"/>
      <c r="F144"/>
      <c r="G144"/>
      <c r="H144"/>
      <c r="I144"/>
      <c r="J144"/>
      <c r="K144"/>
      <c r="L144"/>
      <c r="M144"/>
      <c r="N144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</row>
    <row r="145" spans="2:25" s="207" customFormat="1" ht="15" customHeight="1">
      <c r="B145"/>
      <c r="C145" s="225"/>
      <c r="D145" s="225"/>
      <c r="E145"/>
      <c r="F145"/>
      <c r="G145"/>
      <c r="H145"/>
      <c r="I145"/>
      <c r="J145"/>
      <c r="K145"/>
      <c r="L145"/>
      <c r="M145"/>
      <c r="N145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</row>
    <row r="146" spans="2:25" s="207" customFormat="1" ht="15" customHeight="1">
      <c r="B146"/>
      <c r="C146" s="225"/>
      <c r="D146" s="225"/>
      <c r="E146"/>
      <c r="F146"/>
      <c r="G146"/>
      <c r="H146"/>
      <c r="I146"/>
      <c r="J146"/>
      <c r="K146"/>
      <c r="L146"/>
      <c r="M146"/>
      <c r="N14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</row>
    <row r="147" spans="2:25" s="207" customFormat="1" ht="15" customHeight="1">
      <c r="B147"/>
      <c r="C147" s="225"/>
      <c r="D147" s="225"/>
      <c r="E147"/>
      <c r="F147"/>
      <c r="G147"/>
      <c r="H147"/>
      <c r="I147"/>
      <c r="J147"/>
      <c r="K147"/>
      <c r="L147"/>
      <c r="M147"/>
      <c r="N147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</row>
    <row r="148" spans="2:25" s="207" customFormat="1" ht="15" customHeight="1">
      <c r="B148"/>
      <c r="C148" s="225"/>
      <c r="D148" s="225"/>
      <c r="E148"/>
      <c r="F148"/>
      <c r="G148"/>
      <c r="H148"/>
      <c r="I148"/>
      <c r="J148"/>
      <c r="K148"/>
      <c r="L148"/>
      <c r="M148"/>
      <c r="N148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</row>
    <row r="149" spans="2:25" s="207" customFormat="1" ht="15" customHeight="1">
      <c r="B149"/>
      <c r="C149" s="225"/>
      <c r="D149" s="225"/>
      <c r="E149"/>
      <c r="F149"/>
      <c r="G149"/>
      <c r="H149"/>
      <c r="I149"/>
      <c r="J149"/>
      <c r="K149"/>
      <c r="L149"/>
      <c r="M149"/>
      <c r="N149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</row>
    <row r="150" spans="2:25" s="207" customFormat="1" ht="15" customHeight="1">
      <c r="B150"/>
      <c r="C150" s="225"/>
      <c r="D150" s="225"/>
      <c r="E150"/>
      <c r="F150"/>
      <c r="G150"/>
      <c r="H150"/>
      <c r="I150"/>
      <c r="J150"/>
      <c r="K150"/>
      <c r="L150"/>
      <c r="M150"/>
      <c r="N150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</row>
    <row r="151" spans="2:25" s="207" customFormat="1" ht="15" customHeight="1">
      <c r="B151"/>
      <c r="C151" s="225"/>
      <c r="D151" s="225"/>
      <c r="E151"/>
      <c r="F151"/>
      <c r="G151"/>
      <c r="H151"/>
      <c r="I151"/>
      <c r="J151"/>
      <c r="K151"/>
      <c r="L151"/>
      <c r="M151"/>
      <c r="N151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</row>
    <row r="152" spans="2:25" s="207" customFormat="1" ht="15" customHeight="1">
      <c r="B152"/>
      <c r="C152" s="225"/>
      <c r="D152" s="225"/>
      <c r="E152"/>
      <c r="F152"/>
      <c r="G152"/>
      <c r="H152"/>
      <c r="I152"/>
      <c r="J152"/>
      <c r="K152"/>
      <c r="L152"/>
      <c r="M152"/>
      <c r="N152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</row>
    <row r="153" spans="2:25" s="207" customFormat="1" ht="15" customHeight="1">
      <c r="B153"/>
      <c r="C153" s="225"/>
      <c r="D153" s="225"/>
      <c r="E153"/>
      <c r="F153"/>
      <c r="G153"/>
      <c r="H153"/>
      <c r="I153"/>
      <c r="J153"/>
      <c r="K153"/>
      <c r="L153"/>
      <c r="M153"/>
      <c r="N153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</row>
    <row r="154" spans="2:25" s="207" customFormat="1" ht="15" customHeight="1">
      <c r="B154"/>
      <c r="C154" s="225"/>
      <c r="D154" s="225"/>
      <c r="E154"/>
      <c r="F154"/>
      <c r="G154"/>
      <c r="H154"/>
      <c r="I154"/>
      <c r="J154"/>
      <c r="K154"/>
      <c r="L154"/>
      <c r="M154"/>
      <c r="N154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</row>
    <row r="155" spans="2:25" s="207" customFormat="1" ht="15" customHeight="1">
      <c r="B155"/>
      <c r="C155" s="225"/>
      <c r="D155" s="225"/>
      <c r="E155"/>
      <c r="F155"/>
      <c r="G155"/>
      <c r="H155"/>
      <c r="I155"/>
      <c r="J155"/>
      <c r="K155"/>
      <c r="L155"/>
      <c r="M155"/>
      <c r="N155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</row>
    <row r="156" spans="2:25" s="207" customFormat="1" ht="15" customHeight="1">
      <c r="B156"/>
      <c r="C156" s="225"/>
      <c r="D156" s="225"/>
      <c r="E156"/>
      <c r="F156"/>
      <c r="G156"/>
      <c r="H156"/>
      <c r="I156"/>
      <c r="J156"/>
      <c r="K156"/>
      <c r="L156"/>
      <c r="M156"/>
      <c r="N15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</row>
    <row r="157" spans="2:25" s="207" customFormat="1" ht="15" customHeight="1">
      <c r="B157"/>
      <c r="C157" s="225"/>
      <c r="D157" s="225"/>
      <c r="E157"/>
      <c r="F157"/>
      <c r="G157"/>
      <c r="H157"/>
      <c r="I157"/>
      <c r="J157"/>
      <c r="K157"/>
      <c r="L157"/>
      <c r="M157"/>
      <c r="N157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</row>
    <row r="158" spans="2:25" s="207" customFormat="1" ht="15" customHeight="1">
      <c r="B158"/>
      <c r="C158" s="225"/>
      <c r="D158" s="225"/>
      <c r="E158"/>
      <c r="F158"/>
      <c r="G158"/>
      <c r="H158"/>
      <c r="I158"/>
      <c r="J158"/>
      <c r="K158"/>
      <c r="L158"/>
      <c r="M158"/>
      <c r="N158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</row>
    <row r="159" spans="2:25" s="207" customFormat="1" ht="15" customHeight="1">
      <c r="B159"/>
      <c r="C159" s="225"/>
      <c r="D159" s="225"/>
      <c r="E159"/>
      <c r="F159"/>
      <c r="G159"/>
      <c r="H159"/>
      <c r="I159"/>
      <c r="J159"/>
      <c r="K159"/>
      <c r="L159"/>
      <c r="M159"/>
      <c r="N159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</row>
    <row r="160" spans="2:25" s="207" customFormat="1" ht="15" customHeight="1">
      <c r="B160"/>
      <c r="C160" s="225"/>
      <c r="D160" s="225"/>
      <c r="E160"/>
      <c r="F160"/>
      <c r="G160"/>
      <c r="H160"/>
      <c r="I160"/>
      <c r="J160"/>
      <c r="K160"/>
      <c r="L160"/>
      <c r="M160"/>
      <c r="N160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</row>
    <row r="161" spans="2:25" s="207" customFormat="1" ht="15" customHeight="1">
      <c r="B161"/>
      <c r="C161" s="225"/>
      <c r="D161" s="225"/>
      <c r="E161"/>
      <c r="F161"/>
      <c r="G161"/>
      <c r="H161"/>
      <c r="I161"/>
      <c r="J161"/>
      <c r="K161"/>
      <c r="L161"/>
      <c r="M161"/>
      <c r="N161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29" customWidth="1"/>
    <col min="2" max="2" width="4.75390625" style="229" customWidth="1"/>
    <col min="3" max="3" width="1.75390625" style="229" customWidth="1"/>
    <col min="4" max="4" width="3.00390625" style="229" customWidth="1"/>
    <col min="5" max="5" width="2.625" style="229" customWidth="1"/>
    <col min="6" max="6" width="0.875" style="229" customWidth="1"/>
    <col min="7" max="8" width="2.625" style="229" customWidth="1"/>
    <col min="9" max="9" width="1.75390625" style="229" customWidth="1"/>
    <col min="10" max="10" width="3.625" style="229" customWidth="1"/>
    <col min="11" max="11" width="1.875" style="229" customWidth="1"/>
    <col min="12" max="12" width="1.12109375" style="229" customWidth="1"/>
    <col min="13" max="13" width="2.625" style="229" hidden="1" customWidth="1"/>
    <col min="14" max="14" width="4.625" style="229" customWidth="1"/>
    <col min="15" max="15" width="2.625" style="229" customWidth="1"/>
    <col min="16" max="16" width="0.875" style="229" customWidth="1"/>
    <col min="17" max="17" width="2.625" style="229" customWidth="1"/>
    <col min="18" max="19" width="1.37890625" style="229" customWidth="1"/>
    <col min="20" max="21" width="2.625" style="229" customWidth="1"/>
    <col min="22" max="22" width="1.4921875" style="229" customWidth="1"/>
    <col min="23" max="23" width="1.37890625" style="229" customWidth="1"/>
    <col min="24" max="25" width="2.625" style="229" customWidth="1"/>
    <col min="26" max="26" width="2.125" style="229" customWidth="1"/>
    <col min="27" max="27" width="3.50390625" style="229" customWidth="1"/>
    <col min="28" max="28" width="2.625" style="229" customWidth="1"/>
    <col min="29" max="29" width="1.625" style="229" customWidth="1"/>
    <col min="30" max="30" width="0.74609375" style="229" customWidth="1"/>
    <col min="31" max="33" width="2.625" style="229" customWidth="1"/>
    <col min="34" max="34" width="3.50390625" style="229" customWidth="1"/>
    <col min="35" max="35" width="2.625" style="229" customWidth="1"/>
    <col min="36" max="36" width="0.12890625" style="229" customWidth="1"/>
    <col min="37" max="37" width="2.625" style="229" customWidth="1"/>
    <col min="38" max="16384" width="9.00390625" style="229" customWidth="1"/>
  </cols>
  <sheetData>
    <row r="1" spans="2:37" s="226" customFormat="1" ht="22.5" customHeight="1">
      <c r="B1" s="227" t="s">
        <v>346</v>
      </c>
      <c r="C1" s="228"/>
      <c r="D1" s="228"/>
      <c r="E1" s="228"/>
      <c r="F1" s="227"/>
      <c r="G1" s="227"/>
      <c r="H1" s="227"/>
      <c r="I1" s="227"/>
      <c r="J1" s="227"/>
      <c r="K1" s="227"/>
      <c r="L1" s="228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</row>
    <row r="2" spans="2:37" s="226" customFormat="1" ht="22.5" customHeight="1">
      <c r="B2" s="227"/>
      <c r="C2" s="228"/>
      <c r="D2" s="228"/>
      <c r="E2" s="228"/>
      <c r="F2" s="227"/>
      <c r="G2" s="227"/>
      <c r="H2" s="227"/>
      <c r="I2" s="227"/>
      <c r="J2" s="227"/>
      <c r="K2" s="227"/>
      <c r="L2" s="228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3:31" s="226" customFormat="1" ht="22.5" customHeight="1">
      <c r="C3" s="229"/>
      <c r="D3" s="229"/>
      <c r="E3" s="229"/>
      <c r="L3" s="229"/>
      <c r="AE3" s="229" t="s">
        <v>115</v>
      </c>
    </row>
    <row r="4" ht="7.5" customHeight="1"/>
    <row r="5" spans="3:37" ht="16.5" customHeight="1">
      <c r="C5" s="230"/>
      <c r="D5" s="231" t="s">
        <v>116</v>
      </c>
      <c r="E5" s="231"/>
      <c r="F5" s="231"/>
      <c r="G5" s="231"/>
      <c r="H5" s="231"/>
      <c r="I5" s="231"/>
      <c r="J5" s="232"/>
      <c r="K5" s="230" t="s">
        <v>117</v>
      </c>
      <c r="L5" s="231"/>
      <c r="M5" s="231"/>
      <c r="N5" s="231"/>
      <c r="O5" s="231"/>
      <c r="P5" s="232"/>
      <c r="Q5" s="230" t="s">
        <v>118</v>
      </c>
      <c r="R5" s="231"/>
      <c r="S5" s="231"/>
      <c r="T5" s="231"/>
      <c r="U5" s="231"/>
      <c r="V5" s="231"/>
      <c r="W5" s="232"/>
      <c r="X5" s="231" t="s">
        <v>119</v>
      </c>
      <c r="Y5" s="231"/>
      <c r="Z5" s="231"/>
      <c r="AA5" s="231"/>
      <c r="AB5" s="231"/>
      <c r="AC5" s="231"/>
      <c r="AD5" s="232"/>
      <c r="AE5" s="231" t="s">
        <v>120</v>
      </c>
      <c r="AF5" s="231"/>
      <c r="AG5" s="231"/>
      <c r="AH5" s="231"/>
      <c r="AI5" s="231"/>
      <c r="AJ5" s="233"/>
      <c r="AK5" s="234"/>
    </row>
    <row r="6" spans="3:37" ht="16.5" customHeight="1">
      <c r="C6" s="500" t="s">
        <v>121</v>
      </c>
      <c r="D6" s="501"/>
      <c r="E6" s="501"/>
      <c r="F6" s="501"/>
      <c r="G6" s="501"/>
      <c r="H6" s="501"/>
      <c r="I6" s="501"/>
      <c r="J6" s="502"/>
      <c r="K6" s="235">
        <v>1</v>
      </c>
      <c r="L6" s="236"/>
      <c r="M6" s="236"/>
      <c r="N6" s="236"/>
      <c r="O6" s="236"/>
      <c r="P6" s="237"/>
      <c r="Q6" s="235">
        <v>24</v>
      </c>
      <c r="R6" s="236"/>
      <c r="S6" s="236"/>
      <c r="T6" s="236"/>
      <c r="U6" s="236"/>
      <c r="V6" s="236"/>
      <c r="W6" s="237"/>
      <c r="X6" s="236">
        <v>0</v>
      </c>
      <c r="Y6" s="236"/>
      <c r="Z6" s="236"/>
      <c r="AA6" s="236"/>
      <c r="AB6" s="236"/>
      <c r="AC6" s="236"/>
      <c r="AD6" s="237"/>
      <c r="AE6" s="236">
        <f>SUM(K6,Q6,X6)</f>
        <v>25</v>
      </c>
      <c r="AF6" s="236"/>
      <c r="AG6" s="236"/>
      <c r="AH6" s="236"/>
      <c r="AI6" s="236"/>
      <c r="AJ6" s="238"/>
      <c r="AK6" s="234"/>
    </row>
    <row r="7" spans="3:37" ht="16.5" customHeight="1">
      <c r="C7" s="500" t="s">
        <v>122</v>
      </c>
      <c r="D7" s="501"/>
      <c r="E7" s="501"/>
      <c r="F7" s="501"/>
      <c r="G7" s="501"/>
      <c r="H7" s="501"/>
      <c r="I7" s="501"/>
      <c r="J7" s="502"/>
      <c r="K7" s="239">
        <v>1</v>
      </c>
      <c r="L7" s="240"/>
      <c r="M7" s="240"/>
      <c r="N7" s="240"/>
      <c r="O7" s="240"/>
      <c r="P7" s="241"/>
      <c r="Q7" s="239">
        <v>23</v>
      </c>
      <c r="R7" s="240"/>
      <c r="S7" s="240"/>
      <c r="T7" s="240"/>
      <c r="U7" s="240"/>
      <c r="V7" s="240"/>
      <c r="W7" s="241"/>
      <c r="X7" s="240">
        <v>1</v>
      </c>
      <c r="Y7" s="240"/>
      <c r="Z7" s="240"/>
      <c r="AA7" s="240"/>
      <c r="AB7" s="240"/>
      <c r="AC7" s="240"/>
      <c r="AD7" s="241"/>
      <c r="AE7" s="240">
        <f>SUM(K7,Q7,X7)</f>
        <v>25</v>
      </c>
      <c r="AF7" s="240"/>
      <c r="AG7" s="240"/>
      <c r="AH7" s="240"/>
      <c r="AI7" s="240"/>
      <c r="AJ7" s="238"/>
      <c r="AK7" s="234"/>
    </row>
    <row r="8" spans="3:37" ht="16.5" customHeight="1">
      <c r="C8" s="500" t="s">
        <v>123</v>
      </c>
      <c r="D8" s="501"/>
      <c r="E8" s="501"/>
      <c r="F8" s="501"/>
      <c r="G8" s="501"/>
      <c r="H8" s="501"/>
      <c r="I8" s="501"/>
      <c r="J8" s="502"/>
      <c r="K8" s="242">
        <v>6</v>
      </c>
      <c r="L8" s="243"/>
      <c r="M8" s="243"/>
      <c r="N8" s="243"/>
      <c r="O8" s="243"/>
      <c r="P8" s="244"/>
      <c r="Q8" s="242">
        <v>18</v>
      </c>
      <c r="R8" s="243"/>
      <c r="S8" s="243"/>
      <c r="T8" s="243"/>
      <c r="U8" s="243"/>
      <c r="V8" s="243"/>
      <c r="W8" s="244"/>
      <c r="X8" s="243">
        <v>1</v>
      </c>
      <c r="Y8" s="243"/>
      <c r="Z8" s="243"/>
      <c r="AA8" s="243"/>
      <c r="AB8" s="243"/>
      <c r="AC8" s="243"/>
      <c r="AD8" s="244"/>
      <c r="AE8" s="243">
        <f>SUM(K8,Q8,X8)</f>
        <v>25</v>
      </c>
      <c r="AF8" s="243"/>
      <c r="AG8" s="243"/>
      <c r="AH8" s="243"/>
      <c r="AI8" s="243"/>
      <c r="AJ8" s="245"/>
      <c r="AK8" s="234"/>
    </row>
    <row r="11" spans="2:32" ht="16.5" customHeight="1">
      <c r="B11" s="246" t="s">
        <v>124</v>
      </c>
      <c r="AF11" s="229" t="s">
        <v>89</v>
      </c>
    </row>
    <row r="12" ht="10.5" customHeight="1">
      <c r="B12" s="247"/>
    </row>
    <row r="13" spans="3:36" ht="16.5" customHeight="1">
      <c r="C13" s="500" t="s">
        <v>125</v>
      </c>
      <c r="D13" s="501"/>
      <c r="E13" s="501"/>
      <c r="F13" s="502"/>
      <c r="G13" s="500" t="s">
        <v>126</v>
      </c>
      <c r="H13" s="501"/>
      <c r="I13" s="501"/>
      <c r="J13" s="501"/>
      <c r="K13" s="501"/>
      <c r="L13" s="501"/>
      <c r="M13" s="502"/>
      <c r="N13" s="500" t="s">
        <v>127</v>
      </c>
      <c r="O13" s="501"/>
      <c r="P13" s="501"/>
      <c r="Q13" s="501"/>
      <c r="R13" s="501"/>
      <c r="S13" s="501"/>
      <c r="T13" s="530"/>
      <c r="U13" s="531" t="s">
        <v>125</v>
      </c>
      <c r="V13" s="501"/>
      <c r="W13" s="501"/>
      <c r="X13" s="502"/>
      <c r="Y13" s="500" t="s">
        <v>126</v>
      </c>
      <c r="Z13" s="501"/>
      <c r="AA13" s="501"/>
      <c r="AB13" s="501"/>
      <c r="AC13" s="501"/>
      <c r="AD13" s="502"/>
      <c r="AE13" s="500" t="s">
        <v>128</v>
      </c>
      <c r="AF13" s="501"/>
      <c r="AG13" s="501"/>
      <c r="AH13" s="501"/>
      <c r="AI13" s="501"/>
      <c r="AJ13" s="502"/>
    </row>
    <row r="14" spans="3:36" ht="16.5" customHeight="1">
      <c r="C14" s="506">
        <v>1</v>
      </c>
      <c r="D14" s="507"/>
      <c r="E14" s="507"/>
      <c r="F14" s="508"/>
      <c r="G14" s="515" t="s">
        <v>266</v>
      </c>
      <c r="H14" s="516"/>
      <c r="I14" s="516"/>
      <c r="J14" s="516"/>
      <c r="K14" s="516"/>
      <c r="L14" s="516"/>
      <c r="M14" s="517"/>
      <c r="N14" s="515">
        <v>8</v>
      </c>
      <c r="O14" s="516"/>
      <c r="P14" s="516"/>
      <c r="Q14" s="516"/>
      <c r="R14" s="516"/>
      <c r="S14" s="516"/>
      <c r="T14" s="529"/>
      <c r="U14" s="542">
        <v>1</v>
      </c>
      <c r="V14" s="543"/>
      <c r="W14" s="543"/>
      <c r="X14" s="544"/>
      <c r="Y14" s="515" t="s">
        <v>225</v>
      </c>
      <c r="Z14" s="516"/>
      <c r="AA14" s="516"/>
      <c r="AB14" s="516"/>
      <c r="AC14" s="516"/>
      <c r="AD14" s="517"/>
      <c r="AE14" s="506">
        <v>-164</v>
      </c>
      <c r="AF14" s="507"/>
      <c r="AG14" s="507"/>
      <c r="AH14" s="507"/>
      <c r="AI14" s="507"/>
      <c r="AJ14" s="508"/>
    </row>
    <row r="15" spans="3:36" ht="16.5" customHeight="1">
      <c r="C15" s="509"/>
      <c r="D15" s="510"/>
      <c r="E15" s="510"/>
      <c r="F15" s="511"/>
      <c r="G15" s="503"/>
      <c r="H15" s="504"/>
      <c r="I15" s="504"/>
      <c r="J15" s="504"/>
      <c r="K15" s="504"/>
      <c r="L15" s="504"/>
      <c r="M15" s="505"/>
      <c r="N15" s="503"/>
      <c r="O15" s="504"/>
      <c r="P15" s="504"/>
      <c r="Q15" s="504"/>
      <c r="R15" s="504"/>
      <c r="S15" s="504"/>
      <c r="T15" s="518"/>
      <c r="U15" s="519">
        <v>2</v>
      </c>
      <c r="V15" s="520"/>
      <c r="W15" s="520"/>
      <c r="X15" s="521"/>
      <c r="Y15" s="503" t="s">
        <v>295</v>
      </c>
      <c r="Z15" s="504"/>
      <c r="AA15" s="504"/>
      <c r="AB15" s="504"/>
      <c r="AC15" s="504"/>
      <c r="AD15" s="505"/>
      <c r="AE15" s="509">
        <v>-116</v>
      </c>
      <c r="AF15" s="510"/>
      <c r="AG15" s="510"/>
      <c r="AH15" s="510"/>
      <c r="AI15" s="510"/>
      <c r="AJ15" s="511"/>
    </row>
    <row r="16" spans="3:36" ht="16.5" customHeight="1">
      <c r="C16" s="509"/>
      <c r="D16" s="510"/>
      <c r="E16" s="510"/>
      <c r="F16" s="511"/>
      <c r="G16" s="503"/>
      <c r="H16" s="504"/>
      <c r="I16" s="504"/>
      <c r="J16" s="504"/>
      <c r="K16" s="504"/>
      <c r="L16" s="504"/>
      <c r="M16" s="505"/>
      <c r="N16" s="503"/>
      <c r="O16" s="504"/>
      <c r="P16" s="504"/>
      <c r="Q16" s="504"/>
      <c r="R16" s="504"/>
      <c r="S16" s="504"/>
      <c r="T16" s="518"/>
      <c r="U16" s="519">
        <v>3</v>
      </c>
      <c r="V16" s="520"/>
      <c r="W16" s="520"/>
      <c r="X16" s="521"/>
      <c r="Y16" s="503" t="s">
        <v>259</v>
      </c>
      <c r="Z16" s="504"/>
      <c r="AA16" s="504"/>
      <c r="AB16" s="504"/>
      <c r="AC16" s="504"/>
      <c r="AD16" s="505"/>
      <c r="AE16" s="509">
        <v>-86</v>
      </c>
      <c r="AF16" s="510"/>
      <c r="AG16" s="510"/>
      <c r="AH16" s="510"/>
      <c r="AI16" s="510"/>
      <c r="AJ16" s="511"/>
    </row>
    <row r="17" spans="3:36" ht="16.5" customHeight="1">
      <c r="C17" s="509"/>
      <c r="D17" s="510"/>
      <c r="E17" s="510"/>
      <c r="F17" s="511"/>
      <c r="G17" s="503"/>
      <c r="H17" s="504"/>
      <c r="I17" s="504"/>
      <c r="J17" s="504"/>
      <c r="K17" s="504"/>
      <c r="L17" s="504"/>
      <c r="M17" s="505"/>
      <c r="N17" s="503"/>
      <c r="O17" s="504"/>
      <c r="P17" s="504"/>
      <c r="Q17" s="504"/>
      <c r="R17" s="504"/>
      <c r="S17" s="504"/>
      <c r="T17" s="518"/>
      <c r="U17" s="519">
        <v>4</v>
      </c>
      <c r="V17" s="520"/>
      <c r="W17" s="520"/>
      <c r="X17" s="521"/>
      <c r="Y17" s="503" t="s">
        <v>241</v>
      </c>
      <c r="Z17" s="504"/>
      <c r="AA17" s="504"/>
      <c r="AB17" s="504"/>
      <c r="AC17" s="504"/>
      <c r="AD17" s="505"/>
      <c r="AE17" s="509">
        <v>-82</v>
      </c>
      <c r="AF17" s="510"/>
      <c r="AG17" s="510"/>
      <c r="AH17" s="510"/>
      <c r="AI17" s="510"/>
      <c r="AJ17" s="511"/>
    </row>
    <row r="18" spans="3:36" ht="16.5" customHeight="1">
      <c r="C18" s="509"/>
      <c r="D18" s="510"/>
      <c r="E18" s="510"/>
      <c r="F18" s="511"/>
      <c r="G18" s="503"/>
      <c r="H18" s="504"/>
      <c r="I18" s="504"/>
      <c r="J18" s="504"/>
      <c r="K18" s="504"/>
      <c r="L18" s="504"/>
      <c r="M18" s="505"/>
      <c r="N18" s="503"/>
      <c r="O18" s="504"/>
      <c r="P18" s="504"/>
      <c r="Q18" s="504"/>
      <c r="R18" s="504"/>
      <c r="S18" s="504"/>
      <c r="T18" s="518"/>
      <c r="U18" s="519">
        <v>5</v>
      </c>
      <c r="V18" s="520"/>
      <c r="W18" s="520"/>
      <c r="X18" s="521"/>
      <c r="Y18" s="503" t="s">
        <v>292</v>
      </c>
      <c r="Z18" s="504"/>
      <c r="AA18" s="504"/>
      <c r="AB18" s="504"/>
      <c r="AC18" s="504"/>
      <c r="AD18" s="505"/>
      <c r="AE18" s="509">
        <v>-67</v>
      </c>
      <c r="AF18" s="510"/>
      <c r="AG18" s="510"/>
      <c r="AH18" s="510"/>
      <c r="AI18" s="510"/>
      <c r="AJ18" s="511"/>
    </row>
    <row r="19" spans="3:36" ht="16.5" customHeight="1">
      <c r="C19" s="509"/>
      <c r="D19" s="510"/>
      <c r="E19" s="510"/>
      <c r="F19" s="511"/>
      <c r="G19" s="503"/>
      <c r="H19" s="504"/>
      <c r="I19" s="504"/>
      <c r="J19" s="504"/>
      <c r="K19" s="504"/>
      <c r="L19" s="504"/>
      <c r="M19" s="505"/>
      <c r="N19" s="503"/>
      <c r="O19" s="504"/>
      <c r="P19" s="504"/>
      <c r="Q19" s="504"/>
      <c r="R19" s="504"/>
      <c r="S19" s="504"/>
      <c r="T19" s="518"/>
      <c r="U19" s="519"/>
      <c r="V19" s="520"/>
      <c r="W19" s="520"/>
      <c r="X19" s="521"/>
      <c r="Y19" s="503"/>
      <c r="Z19" s="504"/>
      <c r="AA19" s="504"/>
      <c r="AB19" s="504"/>
      <c r="AC19" s="504"/>
      <c r="AD19" s="505"/>
      <c r="AE19" s="509"/>
      <c r="AF19" s="510"/>
      <c r="AG19" s="510"/>
      <c r="AH19" s="510"/>
      <c r="AI19" s="510"/>
      <c r="AJ19" s="511"/>
    </row>
    <row r="20" spans="3:36" ht="16.5" customHeight="1">
      <c r="C20" s="509"/>
      <c r="D20" s="510"/>
      <c r="E20" s="510"/>
      <c r="F20" s="511"/>
      <c r="G20" s="503"/>
      <c r="H20" s="504"/>
      <c r="I20" s="504"/>
      <c r="J20" s="504"/>
      <c r="K20" s="504"/>
      <c r="L20" s="504"/>
      <c r="M20" s="505"/>
      <c r="N20" s="503"/>
      <c r="O20" s="504"/>
      <c r="P20" s="504"/>
      <c r="Q20" s="504"/>
      <c r="R20" s="504"/>
      <c r="S20" s="504"/>
      <c r="T20" s="518"/>
      <c r="U20" s="519"/>
      <c r="V20" s="520"/>
      <c r="W20" s="520"/>
      <c r="X20" s="521"/>
      <c r="Y20" s="503"/>
      <c r="Z20" s="504"/>
      <c r="AA20" s="504"/>
      <c r="AB20" s="504"/>
      <c r="AC20" s="504"/>
      <c r="AD20" s="505"/>
      <c r="AE20" s="509"/>
      <c r="AF20" s="510"/>
      <c r="AG20" s="510"/>
      <c r="AH20" s="510"/>
      <c r="AI20" s="510"/>
      <c r="AJ20" s="511"/>
    </row>
    <row r="21" spans="3:36" ht="16.5" customHeight="1">
      <c r="C21" s="522"/>
      <c r="D21" s="523"/>
      <c r="E21" s="523"/>
      <c r="F21" s="524"/>
      <c r="G21" s="512"/>
      <c r="H21" s="513"/>
      <c r="I21" s="513"/>
      <c r="J21" s="513"/>
      <c r="K21" s="513"/>
      <c r="L21" s="513"/>
      <c r="M21" s="514"/>
      <c r="N21" s="512"/>
      <c r="O21" s="513"/>
      <c r="P21" s="513"/>
      <c r="Q21" s="513"/>
      <c r="R21" s="513"/>
      <c r="S21" s="513"/>
      <c r="T21" s="525"/>
      <c r="U21" s="526"/>
      <c r="V21" s="527"/>
      <c r="W21" s="527"/>
      <c r="X21" s="528"/>
      <c r="Y21" s="512"/>
      <c r="Z21" s="513"/>
      <c r="AA21" s="513"/>
      <c r="AB21" s="513"/>
      <c r="AC21" s="513"/>
      <c r="AD21" s="514"/>
      <c r="AE21" s="522"/>
      <c r="AF21" s="523"/>
      <c r="AG21" s="523"/>
      <c r="AH21" s="523"/>
      <c r="AI21" s="523"/>
      <c r="AJ21" s="524"/>
    </row>
    <row r="22" spans="3:36" ht="16.5" customHeight="1"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</row>
    <row r="23" spans="2:32" ht="16.5" customHeight="1">
      <c r="B23" s="246" t="s">
        <v>129</v>
      </c>
      <c r="AF23" s="229" t="s">
        <v>89</v>
      </c>
    </row>
    <row r="24" ht="8.25" customHeight="1">
      <c r="B24" s="247"/>
    </row>
    <row r="25" spans="3:36" ht="16.5" customHeight="1">
      <c r="C25" s="500" t="s">
        <v>125</v>
      </c>
      <c r="D25" s="501"/>
      <c r="E25" s="501"/>
      <c r="F25" s="502"/>
      <c r="G25" s="500" t="s">
        <v>126</v>
      </c>
      <c r="H25" s="501"/>
      <c r="I25" s="501"/>
      <c r="J25" s="501"/>
      <c r="K25" s="501"/>
      <c r="L25" s="501"/>
      <c r="M25" s="502"/>
      <c r="N25" s="500" t="s">
        <v>127</v>
      </c>
      <c r="O25" s="501"/>
      <c r="P25" s="501"/>
      <c r="Q25" s="501"/>
      <c r="R25" s="501"/>
      <c r="S25" s="501"/>
      <c r="T25" s="530"/>
      <c r="U25" s="531" t="s">
        <v>125</v>
      </c>
      <c r="V25" s="501"/>
      <c r="W25" s="501"/>
      <c r="X25" s="502"/>
      <c r="Y25" s="500" t="s">
        <v>126</v>
      </c>
      <c r="Z25" s="501"/>
      <c r="AA25" s="501"/>
      <c r="AB25" s="501"/>
      <c r="AC25" s="501"/>
      <c r="AD25" s="502"/>
      <c r="AE25" s="500" t="s">
        <v>128</v>
      </c>
      <c r="AF25" s="501"/>
      <c r="AG25" s="501"/>
      <c r="AH25" s="501"/>
      <c r="AI25" s="501"/>
      <c r="AJ25" s="502"/>
    </row>
    <row r="26" spans="3:36" ht="16.5" customHeight="1">
      <c r="C26" s="506">
        <v>1</v>
      </c>
      <c r="D26" s="507"/>
      <c r="E26" s="507"/>
      <c r="F26" s="508"/>
      <c r="G26" s="515" t="s">
        <v>266</v>
      </c>
      <c r="H26" s="516"/>
      <c r="I26" s="516"/>
      <c r="J26" s="516"/>
      <c r="K26" s="516"/>
      <c r="L26" s="516"/>
      <c r="M26" s="517"/>
      <c r="N26" s="515">
        <v>2</v>
      </c>
      <c r="O26" s="516"/>
      <c r="P26" s="516"/>
      <c r="Q26" s="516"/>
      <c r="R26" s="516"/>
      <c r="S26" s="516"/>
      <c r="T26" s="529"/>
      <c r="U26" s="542">
        <v>1</v>
      </c>
      <c r="V26" s="543"/>
      <c r="W26" s="543"/>
      <c r="X26" s="544"/>
      <c r="Y26" s="515" t="s">
        <v>295</v>
      </c>
      <c r="Z26" s="516"/>
      <c r="AA26" s="516"/>
      <c r="AB26" s="516"/>
      <c r="AC26" s="516"/>
      <c r="AD26" s="517"/>
      <c r="AE26" s="506">
        <v>-51</v>
      </c>
      <c r="AF26" s="507"/>
      <c r="AG26" s="507"/>
      <c r="AH26" s="507"/>
      <c r="AI26" s="507"/>
      <c r="AJ26" s="508"/>
    </row>
    <row r="27" spans="3:36" ht="16.5" customHeight="1">
      <c r="C27" s="509"/>
      <c r="D27" s="510"/>
      <c r="E27" s="510"/>
      <c r="F27" s="511"/>
      <c r="G27" s="503"/>
      <c r="H27" s="504"/>
      <c r="I27" s="504"/>
      <c r="J27" s="504"/>
      <c r="K27" s="504"/>
      <c r="L27" s="504"/>
      <c r="M27" s="505"/>
      <c r="N27" s="503"/>
      <c r="O27" s="504"/>
      <c r="P27" s="504"/>
      <c r="Q27" s="504"/>
      <c r="R27" s="504"/>
      <c r="S27" s="504"/>
      <c r="T27" s="518"/>
      <c r="U27" s="519">
        <v>-2</v>
      </c>
      <c r="V27" s="520"/>
      <c r="W27" s="520"/>
      <c r="X27" s="521"/>
      <c r="Y27" s="503" t="s">
        <v>292</v>
      </c>
      <c r="Z27" s="504"/>
      <c r="AA27" s="504"/>
      <c r="AB27" s="504"/>
      <c r="AC27" s="504"/>
      <c r="AD27" s="505"/>
      <c r="AE27" s="509">
        <v>-45</v>
      </c>
      <c r="AF27" s="510"/>
      <c r="AG27" s="510"/>
      <c r="AH27" s="510"/>
      <c r="AI27" s="510"/>
      <c r="AJ27" s="511"/>
    </row>
    <row r="28" spans="3:36" ht="16.5" customHeight="1">
      <c r="C28" s="509"/>
      <c r="D28" s="510"/>
      <c r="E28" s="510"/>
      <c r="F28" s="511"/>
      <c r="G28" s="503"/>
      <c r="H28" s="504"/>
      <c r="I28" s="504"/>
      <c r="J28" s="504"/>
      <c r="K28" s="504"/>
      <c r="L28" s="504"/>
      <c r="M28" s="505"/>
      <c r="N28" s="503"/>
      <c r="O28" s="504"/>
      <c r="P28" s="504"/>
      <c r="Q28" s="504"/>
      <c r="R28" s="504"/>
      <c r="S28" s="504"/>
      <c r="T28" s="518"/>
      <c r="U28" s="519">
        <v>3</v>
      </c>
      <c r="V28" s="520"/>
      <c r="W28" s="520"/>
      <c r="X28" s="521"/>
      <c r="Y28" s="503" t="s">
        <v>347</v>
      </c>
      <c r="Z28" s="504"/>
      <c r="AA28" s="504"/>
      <c r="AB28" s="504"/>
      <c r="AC28" s="504"/>
      <c r="AD28" s="505"/>
      <c r="AE28" s="509">
        <v>-36</v>
      </c>
      <c r="AF28" s="510"/>
      <c r="AG28" s="510"/>
      <c r="AH28" s="510"/>
      <c r="AI28" s="510"/>
      <c r="AJ28" s="511"/>
    </row>
    <row r="29" spans="3:36" ht="16.5" customHeight="1">
      <c r="C29" s="509"/>
      <c r="D29" s="510"/>
      <c r="E29" s="510"/>
      <c r="F29" s="511"/>
      <c r="G29" s="503"/>
      <c r="H29" s="504"/>
      <c r="I29" s="504"/>
      <c r="J29" s="504"/>
      <c r="K29" s="504"/>
      <c r="L29" s="504"/>
      <c r="M29" s="505"/>
      <c r="N29" s="503"/>
      <c r="O29" s="504"/>
      <c r="P29" s="504"/>
      <c r="Q29" s="504"/>
      <c r="R29" s="504"/>
      <c r="S29" s="504"/>
      <c r="T29" s="518"/>
      <c r="U29" s="519">
        <v>-4</v>
      </c>
      <c r="V29" s="520"/>
      <c r="W29" s="520"/>
      <c r="X29" s="521"/>
      <c r="Y29" s="503" t="s">
        <v>263</v>
      </c>
      <c r="Z29" s="504"/>
      <c r="AA29" s="504"/>
      <c r="AB29" s="504"/>
      <c r="AC29" s="504"/>
      <c r="AD29" s="505"/>
      <c r="AE29" s="509">
        <v>-33</v>
      </c>
      <c r="AF29" s="510"/>
      <c r="AG29" s="510"/>
      <c r="AH29" s="510"/>
      <c r="AI29" s="510"/>
      <c r="AJ29" s="511"/>
    </row>
    <row r="30" spans="3:36" ht="16.5" customHeight="1">
      <c r="C30" s="509"/>
      <c r="D30" s="510"/>
      <c r="E30" s="510"/>
      <c r="F30" s="511"/>
      <c r="G30" s="503"/>
      <c r="H30" s="504"/>
      <c r="I30" s="504"/>
      <c r="J30" s="504"/>
      <c r="K30" s="504"/>
      <c r="L30" s="504"/>
      <c r="M30" s="505"/>
      <c r="N30" s="503"/>
      <c r="O30" s="504"/>
      <c r="P30" s="504"/>
      <c r="Q30" s="504"/>
      <c r="R30" s="504"/>
      <c r="S30" s="504"/>
      <c r="T30" s="518"/>
      <c r="U30" s="519">
        <v>-5</v>
      </c>
      <c r="V30" s="520"/>
      <c r="W30" s="520"/>
      <c r="X30" s="521"/>
      <c r="Y30" s="503" t="s">
        <v>259</v>
      </c>
      <c r="Z30" s="504"/>
      <c r="AA30" s="504"/>
      <c r="AB30" s="504"/>
      <c r="AC30" s="504"/>
      <c r="AD30" s="505"/>
      <c r="AE30" s="509">
        <v>-29</v>
      </c>
      <c r="AF30" s="510"/>
      <c r="AG30" s="510"/>
      <c r="AH30" s="510"/>
      <c r="AI30" s="510"/>
      <c r="AJ30" s="511"/>
    </row>
    <row r="31" spans="3:36" ht="16.5" customHeight="1">
      <c r="C31" s="509"/>
      <c r="D31" s="510"/>
      <c r="E31" s="510"/>
      <c r="F31" s="511"/>
      <c r="G31" s="503"/>
      <c r="H31" s="504"/>
      <c r="I31" s="504"/>
      <c r="J31" s="504"/>
      <c r="K31" s="504"/>
      <c r="L31" s="504"/>
      <c r="M31" s="505"/>
      <c r="N31" s="503"/>
      <c r="O31" s="504"/>
      <c r="P31" s="504"/>
      <c r="Q31" s="504"/>
      <c r="R31" s="504"/>
      <c r="S31" s="504"/>
      <c r="T31" s="518"/>
      <c r="U31" s="519"/>
      <c r="V31" s="520"/>
      <c r="W31" s="520"/>
      <c r="X31" s="521"/>
      <c r="Y31" s="503"/>
      <c r="Z31" s="504"/>
      <c r="AA31" s="504"/>
      <c r="AB31" s="504"/>
      <c r="AC31" s="504"/>
      <c r="AD31" s="505"/>
      <c r="AE31" s="509"/>
      <c r="AF31" s="510"/>
      <c r="AG31" s="510"/>
      <c r="AH31" s="510"/>
      <c r="AI31" s="510"/>
      <c r="AJ31" s="511"/>
    </row>
    <row r="32" spans="3:36" ht="16.5" customHeight="1">
      <c r="C32" s="509"/>
      <c r="D32" s="510"/>
      <c r="E32" s="510"/>
      <c r="F32" s="511"/>
      <c r="G32" s="503"/>
      <c r="H32" s="504"/>
      <c r="I32" s="504"/>
      <c r="J32" s="504"/>
      <c r="K32" s="504"/>
      <c r="L32" s="504"/>
      <c r="M32" s="505"/>
      <c r="N32" s="503"/>
      <c r="O32" s="504"/>
      <c r="P32" s="504"/>
      <c r="Q32" s="504"/>
      <c r="R32" s="504"/>
      <c r="S32" s="504"/>
      <c r="T32" s="518"/>
      <c r="U32" s="519"/>
      <c r="V32" s="520"/>
      <c r="W32" s="520"/>
      <c r="X32" s="521"/>
      <c r="Y32" s="503"/>
      <c r="Z32" s="504"/>
      <c r="AA32" s="504"/>
      <c r="AB32" s="504"/>
      <c r="AC32" s="504"/>
      <c r="AD32" s="505"/>
      <c r="AE32" s="509"/>
      <c r="AF32" s="510"/>
      <c r="AG32" s="510"/>
      <c r="AH32" s="510"/>
      <c r="AI32" s="510"/>
      <c r="AJ32" s="511"/>
    </row>
    <row r="33" spans="3:36" ht="16.5" customHeight="1">
      <c r="C33" s="539"/>
      <c r="D33" s="540"/>
      <c r="E33" s="540"/>
      <c r="F33" s="541"/>
      <c r="G33" s="532"/>
      <c r="H33" s="533"/>
      <c r="I33" s="533"/>
      <c r="J33" s="533"/>
      <c r="K33" s="533"/>
      <c r="L33" s="533"/>
      <c r="M33" s="538"/>
      <c r="N33" s="532"/>
      <c r="O33" s="533"/>
      <c r="P33" s="533"/>
      <c r="Q33" s="533"/>
      <c r="R33" s="533"/>
      <c r="S33" s="533"/>
      <c r="T33" s="534"/>
      <c r="U33" s="535"/>
      <c r="V33" s="536"/>
      <c r="W33" s="536"/>
      <c r="X33" s="537"/>
      <c r="Y33" s="532"/>
      <c r="Z33" s="533"/>
      <c r="AA33" s="533"/>
      <c r="AB33" s="533"/>
      <c r="AC33" s="533"/>
      <c r="AD33" s="538"/>
      <c r="AE33" s="539"/>
      <c r="AF33" s="540"/>
      <c r="AG33" s="540"/>
      <c r="AH33" s="540"/>
      <c r="AI33" s="540"/>
      <c r="AJ33" s="541"/>
    </row>
    <row r="34" spans="3:36" ht="16.5" customHeight="1"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</row>
    <row r="35" spans="2:32" ht="16.5" customHeight="1">
      <c r="B35" s="246" t="s">
        <v>130</v>
      </c>
      <c r="AF35" s="229" t="s">
        <v>89</v>
      </c>
    </row>
    <row r="36" ht="9" customHeight="1">
      <c r="B36" s="247"/>
    </row>
    <row r="37" spans="3:36" ht="16.5" customHeight="1">
      <c r="C37" s="500" t="s">
        <v>125</v>
      </c>
      <c r="D37" s="501"/>
      <c r="E37" s="501"/>
      <c r="F37" s="502"/>
      <c r="G37" s="500" t="s">
        <v>126</v>
      </c>
      <c r="H37" s="501"/>
      <c r="I37" s="501"/>
      <c r="J37" s="501"/>
      <c r="K37" s="501"/>
      <c r="L37" s="501"/>
      <c r="M37" s="502"/>
      <c r="N37" s="500" t="s">
        <v>127</v>
      </c>
      <c r="O37" s="501"/>
      <c r="P37" s="501"/>
      <c r="Q37" s="501"/>
      <c r="R37" s="501"/>
      <c r="S37" s="501"/>
      <c r="T37" s="530"/>
      <c r="U37" s="531" t="s">
        <v>125</v>
      </c>
      <c r="V37" s="501"/>
      <c r="W37" s="501"/>
      <c r="X37" s="502"/>
      <c r="Y37" s="500" t="s">
        <v>126</v>
      </c>
      <c r="Z37" s="501"/>
      <c r="AA37" s="501"/>
      <c r="AB37" s="501"/>
      <c r="AC37" s="501"/>
      <c r="AD37" s="502"/>
      <c r="AE37" s="500" t="s">
        <v>128</v>
      </c>
      <c r="AF37" s="501"/>
      <c r="AG37" s="501"/>
      <c r="AH37" s="501"/>
      <c r="AI37" s="501"/>
      <c r="AJ37" s="502"/>
    </row>
    <row r="38" spans="3:36" ht="16.5" customHeight="1">
      <c r="C38" s="506">
        <v>1</v>
      </c>
      <c r="D38" s="507"/>
      <c r="E38" s="507"/>
      <c r="F38" s="508"/>
      <c r="G38" s="515" t="s">
        <v>347</v>
      </c>
      <c r="H38" s="516"/>
      <c r="I38" s="516"/>
      <c r="J38" s="516"/>
      <c r="K38" s="516"/>
      <c r="L38" s="516"/>
      <c r="M38" s="517"/>
      <c r="N38" s="515">
        <v>9</v>
      </c>
      <c r="O38" s="516"/>
      <c r="P38" s="516"/>
      <c r="Q38" s="516"/>
      <c r="R38" s="516"/>
      <c r="S38" s="516"/>
      <c r="T38" s="529"/>
      <c r="U38" s="542">
        <v>1</v>
      </c>
      <c r="V38" s="543"/>
      <c r="W38" s="543"/>
      <c r="X38" s="544"/>
      <c r="Y38" s="515" t="s">
        <v>225</v>
      </c>
      <c r="Z38" s="516"/>
      <c r="AA38" s="516"/>
      <c r="AB38" s="516"/>
      <c r="AC38" s="516"/>
      <c r="AD38" s="517"/>
      <c r="AE38" s="506">
        <v>-151</v>
      </c>
      <c r="AF38" s="507"/>
      <c r="AG38" s="507"/>
      <c r="AH38" s="507"/>
      <c r="AI38" s="507"/>
      <c r="AJ38" s="508"/>
    </row>
    <row r="39" spans="3:36" ht="16.5" customHeight="1">
      <c r="C39" s="509">
        <v>2</v>
      </c>
      <c r="D39" s="510"/>
      <c r="E39" s="510"/>
      <c r="F39" s="511"/>
      <c r="G39" s="503" t="s">
        <v>296</v>
      </c>
      <c r="H39" s="504"/>
      <c r="I39" s="504"/>
      <c r="J39" s="504"/>
      <c r="K39" s="504"/>
      <c r="L39" s="504"/>
      <c r="M39" s="505"/>
      <c r="N39" s="503">
        <v>6</v>
      </c>
      <c r="O39" s="504"/>
      <c r="P39" s="504"/>
      <c r="Q39" s="504"/>
      <c r="R39" s="504"/>
      <c r="S39" s="504"/>
      <c r="T39" s="518"/>
      <c r="U39" s="519">
        <v>-2</v>
      </c>
      <c r="V39" s="520"/>
      <c r="W39" s="520"/>
      <c r="X39" s="521"/>
      <c r="Y39" s="503" t="s">
        <v>295</v>
      </c>
      <c r="Z39" s="504"/>
      <c r="AA39" s="504"/>
      <c r="AB39" s="504"/>
      <c r="AC39" s="504"/>
      <c r="AD39" s="505"/>
      <c r="AE39" s="509">
        <v>-65</v>
      </c>
      <c r="AF39" s="510"/>
      <c r="AG39" s="510"/>
      <c r="AH39" s="510"/>
      <c r="AI39" s="510"/>
      <c r="AJ39" s="511"/>
    </row>
    <row r="40" spans="3:36" ht="16.5" customHeight="1">
      <c r="C40" s="509">
        <v>2</v>
      </c>
      <c r="D40" s="510"/>
      <c r="E40" s="510"/>
      <c r="F40" s="511"/>
      <c r="G40" s="503" t="s">
        <v>266</v>
      </c>
      <c r="H40" s="504"/>
      <c r="I40" s="504"/>
      <c r="J40" s="504"/>
      <c r="K40" s="504"/>
      <c r="L40" s="504"/>
      <c r="M40" s="505"/>
      <c r="N40" s="503">
        <v>6</v>
      </c>
      <c r="O40" s="504"/>
      <c r="P40" s="504"/>
      <c r="Q40" s="504"/>
      <c r="R40" s="504"/>
      <c r="S40" s="504"/>
      <c r="T40" s="518"/>
      <c r="U40" s="519">
        <v>-3</v>
      </c>
      <c r="V40" s="520"/>
      <c r="W40" s="520"/>
      <c r="X40" s="521"/>
      <c r="Y40" s="503" t="s">
        <v>259</v>
      </c>
      <c r="Z40" s="504"/>
      <c r="AA40" s="504"/>
      <c r="AB40" s="504"/>
      <c r="AC40" s="504"/>
      <c r="AD40" s="505"/>
      <c r="AE40" s="509">
        <v>-57</v>
      </c>
      <c r="AF40" s="510"/>
      <c r="AG40" s="510"/>
      <c r="AH40" s="510"/>
      <c r="AI40" s="510"/>
      <c r="AJ40" s="511"/>
    </row>
    <row r="41" spans="3:36" ht="16.5" customHeight="1">
      <c r="C41" s="509">
        <v>4</v>
      </c>
      <c r="D41" s="510"/>
      <c r="E41" s="510"/>
      <c r="F41" s="511"/>
      <c r="G41" s="503" t="s">
        <v>348</v>
      </c>
      <c r="H41" s="504"/>
      <c r="I41" s="504"/>
      <c r="J41" s="504"/>
      <c r="K41" s="504"/>
      <c r="L41" s="504"/>
      <c r="M41" s="505"/>
      <c r="N41" s="503">
        <v>5</v>
      </c>
      <c r="O41" s="504"/>
      <c r="P41" s="504"/>
      <c r="Q41" s="504"/>
      <c r="R41" s="504"/>
      <c r="S41" s="504"/>
      <c r="T41" s="518"/>
      <c r="U41" s="519">
        <v>4</v>
      </c>
      <c r="V41" s="520"/>
      <c r="W41" s="520"/>
      <c r="X41" s="521"/>
      <c r="Y41" s="503" t="s">
        <v>241</v>
      </c>
      <c r="Z41" s="504"/>
      <c r="AA41" s="504"/>
      <c r="AB41" s="504"/>
      <c r="AC41" s="504"/>
      <c r="AD41" s="505"/>
      <c r="AE41" s="509">
        <v>-55</v>
      </c>
      <c r="AF41" s="510"/>
      <c r="AG41" s="510"/>
      <c r="AH41" s="510"/>
      <c r="AI41" s="510"/>
      <c r="AJ41" s="511"/>
    </row>
    <row r="42" spans="3:36" ht="16.5" customHeight="1">
      <c r="C42" s="509">
        <v>5</v>
      </c>
      <c r="D42" s="510"/>
      <c r="E42" s="510"/>
      <c r="F42" s="511"/>
      <c r="G42" s="503" t="s">
        <v>303</v>
      </c>
      <c r="H42" s="504"/>
      <c r="I42" s="504"/>
      <c r="J42" s="504"/>
      <c r="K42" s="504"/>
      <c r="L42" s="504"/>
      <c r="M42" s="505"/>
      <c r="N42" s="503">
        <v>4</v>
      </c>
      <c r="O42" s="504"/>
      <c r="P42" s="504"/>
      <c r="Q42" s="504"/>
      <c r="R42" s="504"/>
      <c r="S42" s="504"/>
      <c r="T42" s="518"/>
      <c r="U42" s="519">
        <v>-5</v>
      </c>
      <c r="V42" s="520"/>
      <c r="W42" s="520"/>
      <c r="X42" s="521"/>
      <c r="Y42" s="503" t="s">
        <v>292</v>
      </c>
      <c r="Z42" s="504"/>
      <c r="AA42" s="504"/>
      <c r="AB42" s="504"/>
      <c r="AC42" s="504"/>
      <c r="AD42" s="505"/>
      <c r="AE42" s="509">
        <v>-22</v>
      </c>
      <c r="AF42" s="510"/>
      <c r="AG42" s="510"/>
      <c r="AH42" s="510"/>
      <c r="AI42" s="510"/>
      <c r="AJ42" s="511"/>
    </row>
    <row r="43" spans="3:36" ht="16.5" customHeight="1">
      <c r="C43" s="509"/>
      <c r="D43" s="510"/>
      <c r="E43" s="510"/>
      <c r="F43" s="511"/>
      <c r="G43" s="503"/>
      <c r="H43" s="504"/>
      <c r="I43" s="504"/>
      <c r="J43" s="504"/>
      <c r="K43" s="504"/>
      <c r="L43" s="504"/>
      <c r="M43" s="505"/>
      <c r="N43" s="503"/>
      <c r="O43" s="504"/>
      <c r="P43" s="504"/>
      <c r="Q43" s="504"/>
      <c r="R43" s="504"/>
      <c r="S43" s="504"/>
      <c r="T43" s="518"/>
      <c r="U43" s="519">
        <v>-5</v>
      </c>
      <c r="V43" s="520"/>
      <c r="W43" s="520"/>
      <c r="X43" s="521"/>
      <c r="Y43" s="503" t="s">
        <v>349</v>
      </c>
      <c r="Z43" s="504"/>
      <c r="AA43" s="504"/>
      <c r="AB43" s="504"/>
      <c r="AC43" s="504"/>
      <c r="AD43" s="505"/>
      <c r="AE43" s="509">
        <v>-22</v>
      </c>
      <c r="AF43" s="510"/>
      <c r="AG43" s="510"/>
      <c r="AH43" s="510"/>
      <c r="AI43" s="510"/>
      <c r="AJ43" s="511"/>
    </row>
    <row r="44" spans="3:36" ht="16.5" customHeight="1">
      <c r="C44" s="509"/>
      <c r="D44" s="510"/>
      <c r="E44" s="510"/>
      <c r="F44" s="511"/>
      <c r="G44" s="503"/>
      <c r="H44" s="504"/>
      <c r="I44" s="504"/>
      <c r="J44" s="504"/>
      <c r="K44" s="504"/>
      <c r="L44" s="504"/>
      <c r="M44" s="505"/>
      <c r="N44" s="503"/>
      <c r="O44" s="504"/>
      <c r="P44" s="504"/>
      <c r="Q44" s="504"/>
      <c r="R44" s="504"/>
      <c r="S44" s="504"/>
      <c r="T44" s="518"/>
      <c r="U44" s="519"/>
      <c r="V44" s="520"/>
      <c r="W44" s="520"/>
      <c r="X44" s="521"/>
      <c r="Y44" s="503"/>
      <c r="Z44" s="504"/>
      <c r="AA44" s="504"/>
      <c r="AB44" s="504"/>
      <c r="AC44" s="504"/>
      <c r="AD44" s="505"/>
      <c r="AE44" s="509"/>
      <c r="AF44" s="510"/>
      <c r="AG44" s="510"/>
      <c r="AH44" s="510"/>
      <c r="AI44" s="510"/>
      <c r="AJ44" s="511"/>
    </row>
    <row r="45" spans="3:36" ht="16.5" customHeight="1">
      <c r="C45" s="522"/>
      <c r="D45" s="523"/>
      <c r="E45" s="523"/>
      <c r="F45" s="524"/>
      <c r="G45" s="512"/>
      <c r="H45" s="513"/>
      <c r="I45" s="513"/>
      <c r="J45" s="513"/>
      <c r="K45" s="513"/>
      <c r="L45" s="513"/>
      <c r="M45" s="514"/>
      <c r="N45" s="512"/>
      <c r="O45" s="513"/>
      <c r="P45" s="513"/>
      <c r="Q45" s="513"/>
      <c r="R45" s="513"/>
      <c r="S45" s="513"/>
      <c r="T45" s="525"/>
      <c r="U45" s="526"/>
      <c r="V45" s="527"/>
      <c r="W45" s="527"/>
      <c r="X45" s="528"/>
      <c r="Y45" s="512"/>
      <c r="Z45" s="513"/>
      <c r="AA45" s="513"/>
      <c r="AB45" s="513"/>
      <c r="AC45" s="513"/>
      <c r="AD45" s="514"/>
      <c r="AE45" s="522"/>
      <c r="AF45" s="523"/>
      <c r="AG45" s="523"/>
      <c r="AH45" s="523"/>
      <c r="AI45" s="523"/>
      <c r="AJ45" s="524"/>
    </row>
    <row r="46" spans="3:36" ht="16.5" customHeight="1"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</row>
    <row r="48" ht="16.5" customHeight="1">
      <c r="B48" s="254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2" sqref="G2"/>
    </sheetView>
  </sheetViews>
  <sheetFormatPr defaultColWidth="9.00390625" defaultRowHeight="13.5"/>
  <cols>
    <col min="1" max="1" width="9.00390625" style="85" customWidth="1"/>
    <col min="2" max="2" width="9.375" style="85" customWidth="1"/>
    <col min="3" max="6" width="9.00390625" style="85" customWidth="1"/>
    <col min="7" max="7" width="9.25390625" style="85" bestFit="1" customWidth="1"/>
    <col min="8" max="16384" width="9.00390625" style="85" customWidth="1"/>
  </cols>
  <sheetData>
    <row r="1" ht="13.5">
      <c r="A1" s="85" t="s">
        <v>38</v>
      </c>
    </row>
    <row r="2" spans="2:9" ht="40.5">
      <c r="B2" s="157" t="s">
        <v>325</v>
      </c>
      <c r="C2" s="157" t="s">
        <v>332</v>
      </c>
      <c r="D2" s="85" t="s">
        <v>323</v>
      </c>
      <c r="E2" s="85" t="s">
        <v>324</v>
      </c>
      <c r="F2" s="85" t="s">
        <v>319</v>
      </c>
      <c r="G2" s="85" t="s">
        <v>320</v>
      </c>
      <c r="H2" s="85" t="s">
        <v>321</v>
      </c>
      <c r="I2" s="85" t="s">
        <v>322</v>
      </c>
    </row>
    <row r="3" spans="1:9" ht="13.5">
      <c r="A3" s="86" t="s">
        <v>47</v>
      </c>
      <c r="B3" s="85">
        <f aca="true" t="shared" si="0" ref="B3:E4">F3/1000</f>
        <v>1145.501</v>
      </c>
      <c r="C3" s="85">
        <f t="shared" si="0"/>
        <v>1134.036</v>
      </c>
      <c r="D3" s="85">
        <f t="shared" si="0"/>
        <v>393.038</v>
      </c>
      <c r="E3" s="85">
        <f t="shared" si="0"/>
        <v>394.911</v>
      </c>
      <c r="F3" s="85">
        <v>1145501</v>
      </c>
      <c r="G3" s="85">
        <v>1134036</v>
      </c>
      <c r="H3" s="85">
        <v>393038</v>
      </c>
      <c r="I3" s="85">
        <v>394911</v>
      </c>
    </row>
    <row r="4" spans="1:8" ht="13.5">
      <c r="A4" s="86" t="s">
        <v>48</v>
      </c>
      <c r="B4" s="85">
        <f t="shared" si="0"/>
        <v>1145.047</v>
      </c>
      <c r="D4" s="85">
        <f t="shared" si="0"/>
        <v>393.314</v>
      </c>
      <c r="F4" s="85">
        <v>1145047</v>
      </c>
      <c r="H4" s="85">
        <v>393314</v>
      </c>
    </row>
    <row r="5" spans="1:8" ht="13.5">
      <c r="A5" s="86" t="s">
        <v>49</v>
      </c>
      <c r="B5" s="85">
        <f aca="true" t="shared" si="1" ref="B5:D6">F5/1000</f>
        <v>1144.484</v>
      </c>
      <c r="D5" s="85">
        <f t="shared" si="1"/>
        <v>393.525</v>
      </c>
      <c r="F5" s="85">
        <v>1144484</v>
      </c>
      <c r="H5" s="85">
        <v>393525</v>
      </c>
    </row>
    <row r="6" spans="1:8" ht="13.5">
      <c r="A6" s="86" t="s">
        <v>29</v>
      </c>
      <c r="B6" s="85">
        <f t="shared" si="1"/>
        <v>1143.77</v>
      </c>
      <c r="D6" s="85">
        <f t="shared" si="1"/>
        <v>393.644</v>
      </c>
      <c r="F6" s="85">
        <v>1143770</v>
      </c>
      <c r="H6" s="85">
        <v>393644</v>
      </c>
    </row>
    <row r="7" spans="1:8" ht="13.5">
      <c r="A7" s="86" t="s">
        <v>30</v>
      </c>
      <c r="B7" s="85">
        <f aca="true" t="shared" si="2" ref="B7:B14">F7/1000</f>
        <v>1142.829</v>
      </c>
      <c r="D7" s="85">
        <f aca="true" t="shared" si="3" ref="D7:D14">H7/1000</f>
        <v>393.593</v>
      </c>
      <c r="F7" s="85">
        <v>1142829</v>
      </c>
      <c r="H7" s="85">
        <v>393593</v>
      </c>
    </row>
    <row r="8" spans="1:8" ht="13.5">
      <c r="A8" s="86" t="s">
        <v>31</v>
      </c>
      <c r="B8" s="85">
        <f t="shared" si="2"/>
        <v>1141.93</v>
      </c>
      <c r="D8" s="85">
        <f t="shared" si="3"/>
        <v>393.551</v>
      </c>
      <c r="F8" s="85">
        <v>1141930</v>
      </c>
      <c r="H8" s="85">
        <v>393551</v>
      </c>
    </row>
    <row r="9" spans="1:8" ht="13.5">
      <c r="A9" s="86" t="s">
        <v>32</v>
      </c>
      <c r="B9" s="85">
        <f t="shared" si="2"/>
        <v>1137.363</v>
      </c>
      <c r="D9" s="85">
        <f t="shared" si="3"/>
        <v>392.709</v>
      </c>
      <c r="F9" s="85">
        <v>1137363</v>
      </c>
      <c r="H9" s="85">
        <v>392709</v>
      </c>
    </row>
    <row r="10" spans="1:8" ht="13.5">
      <c r="A10" s="86" t="s">
        <v>33</v>
      </c>
      <c r="B10" s="85">
        <f t="shared" si="2"/>
        <v>1137.04</v>
      </c>
      <c r="D10" s="85">
        <f t="shared" si="3"/>
        <v>394.247</v>
      </c>
      <c r="F10" s="85">
        <v>1137040</v>
      </c>
      <c r="H10" s="85">
        <v>394247</v>
      </c>
    </row>
    <row r="11" spans="1:8" ht="13.5">
      <c r="A11" s="86" t="s">
        <v>34</v>
      </c>
      <c r="B11" s="85">
        <f t="shared" si="2"/>
        <v>1136.434</v>
      </c>
      <c r="D11" s="85">
        <f t="shared" si="3"/>
        <v>394.568</v>
      </c>
      <c r="F11" s="85">
        <v>1136434</v>
      </c>
      <c r="H11" s="85">
        <v>394568</v>
      </c>
    </row>
    <row r="12" spans="1:8" ht="13.5">
      <c r="A12" s="86" t="s">
        <v>35</v>
      </c>
      <c r="B12" s="85">
        <f t="shared" si="2"/>
        <v>1135.654</v>
      </c>
      <c r="D12" s="85">
        <f t="shared" si="3"/>
        <v>394.694</v>
      </c>
      <c r="F12" s="85">
        <v>1135654</v>
      </c>
      <c r="H12" s="85">
        <v>394694</v>
      </c>
    </row>
    <row r="13" spans="1:8" ht="13.5">
      <c r="A13" s="86" t="s">
        <v>36</v>
      </c>
      <c r="B13" s="85">
        <f t="shared" si="2"/>
        <v>1135.186</v>
      </c>
      <c r="D13" s="85">
        <f t="shared" si="3"/>
        <v>394.806</v>
      </c>
      <c r="F13" s="85">
        <v>1135186</v>
      </c>
      <c r="H13" s="85">
        <v>394806</v>
      </c>
    </row>
    <row r="14" spans="1:8" ht="13.5">
      <c r="A14" s="86" t="s">
        <v>37</v>
      </c>
      <c r="B14" s="85">
        <f t="shared" si="2"/>
        <v>1134.828</v>
      </c>
      <c r="D14" s="85">
        <f t="shared" si="3"/>
        <v>394.957</v>
      </c>
      <c r="F14" s="85">
        <v>1134828</v>
      </c>
      <c r="H14" s="85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4" sqref="A14"/>
    </sheetView>
  </sheetViews>
  <sheetFormatPr defaultColWidth="9.00390625" defaultRowHeight="13.5"/>
  <cols>
    <col min="1" max="16384" width="9.00390625" style="85" customWidth="1"/>
  </cols>
  <sheetData>
    <row r="2" spans="1:4" ht="13.5">
      <c r="A2" s="84"/>
      <c r="B2" s="85" t="s">
        <v>50</v>
      </c>
      <c r="C2" s="85" t="s">
        <v>51</v>
      </c>
      <c r="D2" s="85" t="s">
        <v>52</v>
      </c>
    </row>
    <row r="3" spans="1:4" ht="14.25" customHeight="1">
      <c r="A3" s="156" t="s">
        <v>91</v>
      </c>
      <c r="B3" s="85">
        <v>-432</v>
      </c>
      <c r="C3" s="85">
        <v>-22</v>
      </c>
      <c r="D3" s="85">
        <v>-454</v>
      </c>
    </row>
    <row r="4" spans="1:4" ht="13.5">
      <c r="A4" s="156" t="s">
        <v>92</v>
      </c>
      <c r="B4" s="85">
        <v>-437</v>
      </c>
      <c r="C4" s="85">
        <v>-126</v>
      </c>
      <c r="D4" s="85">
        <v>-563</v>
      </c>
    </row>
    <row r="5" spans="1:4" ht="13.5">
      <c r="A5" s="156" t="s">
        <v>93</v>
      </c>
      <c r="B5" s="85">
        <v>-599</v>
      </c>
      <c r="C5" s="85">
        <v>-115</v>
      </c>
      <c r="D5" s="85">
        <v>-714</v>
      </c>
    </row>
    <row r="6" spans="1:4" ht="13.5">
      <c r="A6" s="84" t="s">
        <v>29</v>
      </c>
      <c r="B6" s="85">
        <v>-725</v>
      </c>
      <c r="C6" s="85">
        <v>-216</v>
      </c>
      <c r="D6" s="85">
        <v>-941</v>
      </c>
    </row>
    <row r="7" spans="1:4" ht="13.5">
      <c r="A7" s="84" t="s">
        <v>30</v>
      </c>
      <c r="B7" s="85">
        <v>-648</v>
      </c>
      <c r="C7" s="85">
        <v>-251</v>
      </c>
      <c r="D7" s="85">
        <v>-899</v>
      </c>
    </row>
    <row r="8" spans="1:4" ht="13.5">
      <c r="A8" s="84" t="s">
        <v>31</v>
      </c>
      <c r="B8" s="85">
        <v>-571</v>
      </c>
      <c r="C8" s="85">
        <v>-3996</v>
      </c>
      <c r="D8" s="85">
        <v>-4567</v>
      </c>
    </row>
    <row r="9" spans="1:4" ht="13.5">
      <c r="A9" s="84" t="s">
        <v>32</v>
      </c>
      <c r="B9" s="85">
        <v>-438</v>
      </c>
      <c r="C9" s="85">
        <v>115</v>
      </c>
      <c r="D9" s="85">
        <v>-323</v>
      </c>
    </row>
    <row r="10" spans="1:4" ht="13.5">
      <c r="A10" s="84" t="s">
        <v>33</v>
      </c>
      <c r="B10" s="85">
        <v>-431</v>
      </c>
      <c r="C10" s="85">
        <v>-175</v>
      </c>
      <c r="D10" s="85">
        <v>-606</v>
      </c>
    </row>
    <row r="11" spans="1:4" ht="13.5">
      <c r="A11" s="84" t="s">
        <v>34</v>
      </c>
      <c r="B11" s="85">
        <v>-527</v>
      </c>
      <c r="C11" s="85">
        <v>-253</v>
      </c>
      <c r="D11" s="85">
        <v>-780</v>
      </c>
    </row>
    <row r="12" spans="1:4" ht="13.5">
      <c r="A12" s="84" t="s">
        <v>35</v>
      </c>
      <c r="B12" s="85">
        <v>-360</v>
      </c>
      <c r="C12" s="85">
        <v>-108</v>
      </c>
      <c r="D12" s="85">
        <v>-468</v>
      </c>
    </row>
    <row r="13" spans="1:4" ht="13.5">
      <c r="A13" s="84" t="s">
        <v>36</v>
      </c>
      <c r="B13" s="85">
        <v>-341</v>
      </c>
      <c r="C13" s="85">
        <v>-17</v>
      </c>
      <c r="D13" s="85">
        <v>-358</v>
      </c>
    </row>
    <row r="14" spans="1:4" ht="13.5">
      <c r="A14" s="84" t="s">
        <v>333</v>
      </c>
      <c r="B14" s="85">
        <v>-416</v>
      </c>
      <c r="C14" s="85">
        <v>-376</v>
      </c>
      <c r="D14" s="85">
        <v>-792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2006-10-16T07:58:03Z</cp:lastPrinted>
  <dcterms:created xsi:type="dcterms:W3CDTF">1999-11-22T06:59:10Z</dcterms:created>
  <dcterms:modified xsi:type="dcterms:W3CDTF">2011-02-08T06:59:52Z</dcterms:modified>
  <cp:category/>
  <cp:version/>
  <cp:contentType/>
  <cp:contentStatus/>
</cp:coreProperties>
</file>