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1880" windowHeight="6465" tabRatio="736" activeTab="4"/>
  </bookViews>
  <sheets>
    <sheet name="１．概況" sheetId="1" r:id="rId1"/>
    <sheet name="２．事業所数" sheetId="2" r:id="rId2"/>
    <sheet name="３．従業者数" sheetId="3" r:id="rId3"/>
    <sheet name="４．年間商品販売額" sheetId="4" r:id="rId4"/>
    <sheet name="５．売場面積" sheetId="5" r:id="rId5"/>
  </sheets>
  <definedNames>
    <definedName name="_xlnm.Print_Area" localSheetId="0">'１．概況'!$A$1:$H$37</definedName>
  </definedNames>
  <calcPr fullCalcOnLoad="1"/>
</workbook>
</file>

<file path=xl/sharedStrings.xml><?xml version="1.0" encoding="utf-8"?>
<sst xmlns="http://schemas.openxmlformats.org/spreadsheetml/2006/main" count="624" uniqueCount="272">
  <si>
    <t>（所）</t>
  </si>
  <si>
    <t>（％）</t>
  </si>
  <si>
    <t>（人）</t>
  </si>
  <si>
    <t>（百万円）</t>
  </si>
  <si>
    <t>昭和 57年</t>
  </si>
  <si>
    <t>④売場面積規模別の状況</t>
  </si>
  <si>
    <t>③売場面積規模別の状況</t>
  </si>
  <si>
    <t>請出向者数</t>
  </si>
  <si>
    <t>うち派遣・下</t>
  </si>
  <si>
    <t>　就業者に占めるそれぞれの構成比は、従業者数（出向者含）が95.0％、臨時雇用者数（出向者含）が</t>
  </si>
  <si>
    <t>　　なお、就業者数は、従業者数、臨時雇用者数から派遣・下請出向者数を除き、派遣・下請受入者数</t>
  </si>
  <si>
    <t>派遣・下請</t>
  </si>
  <si>
    <t>　　　　　ウ　従業者・臨時雇用者のうち派遣・下請出向者</t>
  </si>
  <si>
    <t>　　　　　　　従業者・臨時雇用者のうち他の会社など別経営の事業所へ派遣している人、下請として別</t>
  </si>
  <si>
    <t>　　　　　　　経営の事業所の業務に従事している人</t>
  </si>
  <si>
    <t>　　　　　エ　派遣・下請受入者</t>
  </si>
  <si>
    <t>　　　　　　　他の会社など別経営の事業所から派遣されている人、下請として別経営の事業所から来て</t>
  </si>
  <si>
    <t>　　　　　　　業務に従事している人</t>
  </si>
  <si>
    <t>　　を合わせた数をいう。</t>
  </si>
  <si>
    <t>　　　派遣・下請受入者</t>
  </si>
  <si>
    <t>　3.6％、派遣・下請受入者数が1.7％となっている。</t>
  </si>
  <si>
    <t>　第3-3表　就業者数、派遣・下請受入者等との状況</t>
  </si>
  <si>
    <t>小売業　　　　１兆１，７３３　億円　　（前回比　　０．７％減）</t>
  </si>
  <si>
    <t>２兆６，２６１億 円　　　　　　　（前回比　　　３．２％減）</t>
  </si>
  <si>
    <t>卸売業､小売業の年間商品販売額の合計は2兆6,261億円で、前回の平成14年と比べて880億円（3.2％）</t>
  </si>
  <si>
    <t>　業種別の年間商品販売額をみると、「飲食料品卸売業」が6,145億円（構成比42.3％）で最も多く、次いで</t>
  </si>
  <si>
    <t>「建築材料、鉱物・金属材料等卸売業」が3,198億円（同22.0％）、「機械器具卸売業」が2,644億円（同18.2％）</t>
  </si>
  <si>
    <t>９８，７７５ 人　　　　（前回比　　　１．５％減）</t>
  </si>
  <si>
    <t>卸売業　　　　　　２３，２５３　人　　　（前回比　　７．４％減）</t>
  </si>
  <si>
    <t>小売業　　　　　　７５，５２２　人　　　（前回比　　０．５％増）</t>
  </si>
  <si>
    <t>卸売業､小売業の従業者数は98,775人で、前回の平成14年と比べて1,463人（1.5％）の減少となった。</t>
  </si>
  <si>
    <t>人～２９人」以下の階層では減少したが、「５０人～９９人」が13.7％の増、「１００人以上」13.6％の増な</t>
  </si>
  <si>
    <t>　平成１６年６月１日現在の秋田県における事業所数は17,521事業所、従業者は98,775人、</t>
  </si>
  <si>
    <t>　平成１４年６月１日実施の前回調査と比べると、事業所数は526事業所の減少、従業者は</t>
  </si>
  <si>
    <t>1,463人の減少、年間商品販売額は880億円の減少となった。</t>
  </si>
  <si>
    <t>１７，５２１事業所　　　　（前回比　　　２．９％減）</t>
  </si>
  <si>
    <t>卸売業　　　　　　　３，０５８　事業所　　　（前回比　　０．２％増）</t>
  </si>
  <si>
    <t>鉱物・金属材料等卸売業」が799事業所（同26.1％）、「機械器具卸売業」が734事業所（同24.1％）などとなって</t>
  </si>
  <si>
    <t>卸売業　　　　１兆４，５２８　億円　　（前回比　　５．２％減）</t>
  </si>
  <si>
    <t>（１）　年間商品販売額の推移</t>
  </si>
  <si>
    <t>事業所数</t>
  </si>
  <si>
    <t>実数</t>
  </si>
  <si>
    <t>増減率</t>
  </si>
  <si>
    <t>産業分類</t>
  </si>
  <si>
    <t>１４年</t>
  </si>
  <si>
    <t>計</t>
  </si>
  <si>
    <t>法人</t>
  </si>
  <si>
    <t>個人</t>
  </si>
  <si>
    <t>１６年</t>
  </si>
  <si>
    <t>14年－16年</t>
  </si>
  <si>
    <t>14年／16年</t>
  </si>
  <si>
    <t>増減数</t>
  </si>
  <si>
    <t>構成比</t>
  </si>
  <si>
    <t>事業所</t>
  </si>
  <si>
    <t>49～60 合計</t>
  </si>
  <si>
    <t>　　49各種商品卸売業</t>
  </si>
  <si>
    <t>　　50繊維・衣服等卸売業</t>
  </si>
  <si>
    <t>　　51飲食料品卸売業</t>
  </si>
  <si>
    <t>　　52建築材料、鉱物・</t>
  </si>
  <si>
    <t>　　　　金属材料等卸売業</t>
  </si>
  <si>
    <t>　　53機械器具卸売業</t>
  </si>
  <si>
    <t>　　54その他の卸売業</t>
  </si>
  <si>
    <t>％</t>
  </si>
  <si>
    <t>55～60　小売業計</t>
  </si>
  <si>
    <t>　　55各種商品小売業</t>
  </si>
  <si>
    <t>　　57飲食料品小売業</t>
  </si>
  <si>
    <t>　　58自動車・自転車小売業</t>
  </si>
  <si>
    <t>　　60その他の小売業</t>
  </si>
  <si>
    <t>14年</t>
  </si>
  <si>
    <t>16年</t>
  </si>
  <si>
    <t>従業者規模</t>
  </si>
  <si>
    <t>２人以下</t>
  </si>
  <si>
    <t>３～４人</t>
  </si>
  <si>
    <t>５～９人</t>
  </si>
  <si>
    <t>１０～１９人</t>
  </si>
  <si>
    <t>２０～２９人</t>
  </si>
  <si>
    <t>３０～４９人</t>
  </si>
  <si>
    <t>５０～９９人</t>
  </si>
  <si>
    <t>１００人以上</t>
  </si>
  <si>
    <t>前回比</t>
  </si>
  <si>
    <t>人</t>
  </si>
  <si>
    <t>　　59家具・じゅう器・機械器具小売業</t>
  </si>
  <si>
    <t>　　56繊維・衣服・身の回り品小売業</t>
  </si>
  <si>
    <t>　　52建築材料、鉱物・金属材料等卸売業</t>
  </si>
  <si>
    <t>16年／14年</t>
  </si>
  <si>
    <t>従業者数</t>
  </si>
  <si>
    <t>就業者数</t>
  </si>
  <si>
    <t>臨時雇</t>
  </si>
  <si>
    <t>用者数</t>
  </si>
  <si>
    <t>受入者数</t>
  </si>
  <si>
    <t>年間商品販売額</t>
  </si>
  <si>
    <t>百万円</t>
  </si>
  <si>
    <t>49～54 卸売業計</t>
  </si>
  <si>
    <t>卸売業</t>
  </si>
  <si>
    <t>小売業</t>
  </si>
  <si>
    <t>構成比（％）</t>
  </si>
  <si>
    <t>増減</t>
  </si>
  <si>
    <t>（事業所）</t>
  </si>
  <si>
    <t>合  計</t>
  </si>
  <si>
    <t>合　計</t>
  </si>
  <si>
    <t>（人）</t>
  </si>
  <si>
    <t>年間商品</t>
  </si>
  <si>
    <t>販売額</t>
  </si>
  <si>
    <t>（百万円）</t>
  </si>
  <si>
    <t>調 査 結 果 の 概 要</t>
  </si>
  <si>
    <t>年間商品販売額は2兆6260億円となった。</t>
  </si>
  <si>
    <t>第1-1表　総括表</t>
  </si>
  <si>
    <t>第1-2表　事業所数、従業者数、年間商品販売額の推移</t>
  </si>
  <si>
    <t>昭和 60年</t>
  </si>
  <si>
    <t>昭和 63年</t>
  </si>
  <si>
    <t>平成 ３年</t>
  </si>
  <si>
    <t>平成 ６年</t>
  </si>
  <si>
    <t>平成 ９年</t>
  </si>
  <si>
    <t>平成 11年</t>
  </si>
  <si>
    <t>平成 14年</t>
  </si>
  <si>
    <t>平成 16年</t>
  </si>
  <si>
    <t>　　59家具・じゅう器・機械</t>
  </si>
  <si>
    <t>　　器具小売業</t>
  </si>
  <si>
    <t>　　56繊維・衣服・身の</t>
  </si>
  <si>
    <t>回り品小売業</t>
  </si>
  <si>
    <t>２　事業所数</t>
  </si>
  <si>
    <t>　第2-1表　産業分類別の事業所数</t>
  </si>
  <si>
    <t>小売業　　　　　　１４，４６３　事業所　　　（前回比　　３．５％減）</t>
  </si>
  <si>
    <t>（１）　事業所数の推移</t>
  </si>
  <si>
    <t>（２）　卸売業</t>
  </si>
  <si>
    <t>①業種別構成比</t>
  </si>
  <si>
    <t>②経営組織別の状況</t>
  </si>
  <si>
    <t>③従業者規模別事業所数の状況</t>
  </si>
  <si>
    <t>　業種別の事業所数をみると、「飲食料品卸売業」が859事業所（構成比28.1％）で最も多く、次いで「建築材料、</t>
  </si>
  <si>
    <t>（３）　小売業</t>
  </si>
  <si>
    <t>の減少となった。</t>
  </si>
  <si>
    <t>　第2-2表　従業者規模別の事業所数</t>
  </si>
  <si>
    <t>　第3-1表　産業分類別の従業者数</t>
  </si>
  <si>
    <t>３　従業者数</t>
  </si>
  <si>
    <t>（１）　従業者数の推移</t>
  </si>
  <si>
    <t>％</t>
  </si>
  <si>
    <t>②従業者規模別事業所数の状況</t>
  </si>
  <si>
    <t>　第3-2表　従業者規模別の従業者数</t>
  </si>
  <si>
    <t>　業種別の従業者数をみると、「飲食料品卸売業」が7,617人（構成比32.7％）で最も多く、次いで「機</t>
  </si>
  <si>
    <t>械器具卸売業」が5,518人（同23.7％）、「建築材料、鉱物・金属材料等卸売業」が5,391人（同23.2％）</t>
  </si>
  <si>
    <t>　従業者規模別に事業所数をみると、「１００人以上」が52.0％の減、「５０人～９９人」が43.0％の減、</t>
  </si>
  <si>
    <t>　業種別の従業者数をみると、「飲食料品小売業」が29,515人（構成比39.1％）で最も多く、次いで「</t>
  </si>
  <si>
    <t>その他の小売業」が24,890人（同33.0％）、「繊維・衣服・身の回り品小売業」が6,079人（同8.1％）な</t>
  </si>
  <si>
    <t>どとなっている。</t>
  </si>
  <si>
    <t>（４）　就業者数</t>
  </si>
  <si>
    <t>　　　　　ア　従業者</t>
  </si>
  <si>
    <t>　　　　　　　個人事業主等、有給役員、常用雇用者（パート、アルバイト含む）</t>
  </si>
  <si>
    <t>　　　　　イ　臨時雇用者</t>
  </si>
  <si>
    <t>　　　　　　　雇用期間が１ヶ月以内や日々雇用の人</t>
  </si>
  <si>
    <t>　　業種別にみると</t>
  </si>
  <si>
    <t>　　　臨時雇用者</t>
  </si>
  <si>
    <t>　　　　　　卸売業では、「飲食料品卸売業」が251人（構成比45.1％）で最も多く、次いで「その他の卸売</t>
  </si>
  <si>
    <t>％</t>
  </si>
  <si>
    <t>４　年間商品販売額</t>
  </si>
  <si>
    <t>　第4-1表　産業分類別の年間商品販売額</t>
  </si>
  <si>
    <t>②従業者規模別の年間商品販売額の状況</t>
  </si>
  <si>
    <t>　従業者規模別に年間商品販売額をみると、「５０人～９９人」が48.7％の減、「３０人～４９人」が13.3％の減、</t>
  </si>
  <si>
    <t>などとなっている。</t>
  </si>
  <si>
    <t>「２０人～２９人」が8.5％の減などとなっている。</t>
  </si>
  <si>
    <t>　  　前回と比較すると500㎡以上のほとんどの階層が増加し､500㎡未満の全ての階層が減少</t>
  </si>
  <si>
    <t>　全ての項目で実数は減少し続けているが、前回調査より減少率は縮小している。</t>
  </si>
  <si>
    <t>　卸売業、小売業の事業所数は17,521事業所で、前回の平成14年と比べて526事業所（2.9％）の減少となり、</t>
  </si>
  <si>
    <t>昭和57年をピークに事業所の減少が続いている。</t>
  </si>
  <si>
    <t>１　概況</t>
  </si>
  <si>
    <t>いる。</t>
  </si>
  <si>
    <t>などとなっている。</t>
  </si>
  <si>
    <t>　従業者規模別に従業者数をみると、「２人以下」が6.5％の減、「１０人～１９人」が2.1％の減など「２０</t>
  </si>
  <si>
    <t>　　　　　業」が125人（同22.4％）などとなっている。</t>
  </si>
  <si>
    <t>「２０人～２９人」が8.1％の減などとなっている。</t>
  </si>
  <si>
    <t>ど大規模な事業所が増加している。</t>
  </si>
  <si>
    <t xml:space="preserve">    している。</t>
  </si>
  <si>
    <t>　　　　　　小売業では、「その他の小売業」が1,556人（構成比48.5％）で最も多く、次いで「飲食料品小</t>
  </si>
  <si>
    <t>　　　　　　卸売業では、「飲食料品卸売業」が146人（構成比26.9％）で最も多く、次いで「機械器具卸売</t>
  </si>
  <si>
    <t>　　　　　　小売業では、「各種商品小売業」が428人（構成比35.9％）で最も多く、次いで「その他の小売</t>
  </si>
  <si>
    <t>　</t>
  </si>
  <si>
    <t>　卸売事業所を法人事業所と個人事業所別にみると、法人事業所が2,376事業所、個人事業所が682事業所と</t>
  </si>
  <si>
    <t>なっているが、前回と比べると法人事業所は41事業所の増加、個人事業所は35事業所の減少となった。</t>
  </si>
  <si>
    <t>２９人」が9.0％の減、となっているが、「２人以下」では3.8％の増加となった。</t>
  </si>
  <si>
    <t>　従業者規模別に事業所数をみると、「５０人～９９人」が42.9％の減、「１００人～２９人」が25.0％の減、「２０人～</t>
  </si>
  <si>
    <t>　業種別の事業所数をみると、「飲食料品小売業」が5,834事業所（構成比40.3％）で最も多く、次いで「その他の</t>
  </si>
  <si>
    <t>いる。</t>
  </si>
  <si>
    <t>小売業」が4,477事業所（同31.0％）、「繊維・衣服・身の回り品小売業」が1,824事業所（同12.6％）などとなって</t>
  </si>
  <si>
    <t>　小売事業所を法人事業所と個人事業所別にみると、法人事業所が5,756事業所、個人事業所が8,707事業所と</t>
  </si>
  <si>
    <t>なっているが、前回と比べると法人事業所は60事業所の増加、個人事業所は592事業所の減少となった。</t>
  </si>
  <si>
    <t>となったが、他の階層は増加となった。</t>
  </si>
  <si>
    <t>　従業者規模別に事業所数をみると、「２人以下」が6.0％の減、「５～９人」が2.1％の減、「３～４人」が0.9％の減</t>
  </si>
  <si>
    <t>　売場面積規模別の事業所数をみると、「３０㎡以上～５０㎡未満」が2,938事業所（構成比24.3％）で最も多く、</t>
  </si>
  <si>
    <t>　</t>
  </si>
  <si>
    <t>　前回と比較すると500㎡以上の全ての階層が増加し、500㎡未満のほとんどの階層が減少している。</t>
  </si>
  <si>
    <t>13.6％）などとなっている。</t>
  </si>
  <si>
    <t>次いで「５０㎡以上～１００㎡未満」が2,931事業所（同24.3％）、「２０㎡以上～３０㎡未満」が1,646事業所（同</t>
  </si>
  <si>
    <t>％</t>
  </si>
  <si>
    <t>　　　　　売業」が1,191人（同37.1％）などとなっている。</t>
  </si>
  <si>
    <t>　　　　　業」が133人（同24.5％）などとなっている。</t>
  </si>
  <si>
    <t>　　　　　業」が378人（同31.7％）などとなっている。</t>
  </si>
  <si>
    <t>49～54 卸売計</t>
  </si>
  <si>
    <t>％</t>
  </si>
  <si>
    <r>
      <t>　第4-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表　従業者規模別の年間商品販売額</t>
    </r>
  </si>
  <si>
    <t>５　売場面積</t>
  </si>
  <si>
    <t>小売業の売場面積は１，５５３，０１１ ㎡で前回に比べ０．８％減となった。</t>
  </si>
  <si>
    <t>（３）　売場面積規模別の状況</t>
  </si>
  <si>
    <t>（１）　業種別の状況</t>
  </si>
  <si>
    <t>　①売場面積規模別の事業所数</t>
  </si>
  <si>
    <t>　　　業種別にみると、「飲食料品小売業」が519,206㎡（構成比33.4％）で最も多く、次いで「その</t>
  </si>
  <si>
    <t>　　　売場面積規模別の事業所数をみると、「３０㎡以上～５０㎡未満」が2,938事業所（構成比</t>
  </si>
  <si>
    <t>　　24.3％）で最も多く、次いで「５０㎡以上～１００㎡未満」が2,931事業所（同24.3％）、「２０㎡</t>
  </si>
  <si>
    <t>　　前回比をみると、「自動車・自転車小売業」が14.2％減、「繊維・衣服・身の回り品小売業」が</t>
  </si>
  <si>
    <t>　　以上～３０㎡未満」が1,646事業所（同13.6％）などとなっている。</t>
  </si>
  <si>
    <t>　　9.5％減など３業種で減少となっており、「家具・じゅう器・機械器具小売業」が11.5％増、「飲</t>
  </si>
  <si>
    <t>　　　前回と比較すると500㎡以上の全ての階層が増加し、500㎡未満のほとんどの階層が減少</t>
  </si>
  <si>
    <t>（２）　１事業所当たりの売場面積</t>
  </si>
  <si>
    <t xml:space="preserve">  ②売場面積規模別の従業者数</t>
  </si>
  <si>
    <t>　　　小売業全体の１事業所当たりの売場面積は107㎡で前回に比べて18㎡減少した。</t>
  </si>
  <si>
    <t>　 　 売場面積規模別の従業者数をみると、「５０㎡以上～１００㎡未満」が10,811人（構成比18</t>
  </si>
  <si>
    <t>　　業種別にみると、「各種商品小売業」が3,520㎡で最も広く、次いで「家具・じゅう器・機械器具</t>
  </si>
  <si>
    <t>　 .9％） で最も多く、次いで「１００㎡以上～２５０㎡未満」が9,108人（同15.9％）、「３０ ㎡以上～</t>
  </si>
  <si>
    <t xml:space="preserve"> 　５０㎡未満」が7,811人（同13.6％）などとなっている。</t>
  </si>
  <si>
    <t>　第5-1表　小売業の産業別売場面積</t>
  </si>
  <si>
    <t>売場面積</t>
  </si>
  <si>
    <t>1事業所当たり売場面積</t>
  </si>
  <si>
    <t xml:space="preserve">  ③売場面積規模別の年間商品販売額</t>
  </si>
  <si>
    <t>14年/16年</t>
  </si>
  <si>
    <t>　    売場面積規模別の年間販売額をみると、「１００㎡以上～２５０㎡未満」が1,318億円（構成</t>
  </si>
  <si>
    <t xml:space="preserve">    比15.4％）で最も多く、次いで「５０㎡以上～１００㎡未満」が1,266億円（同14.8％）などとなって</t>
  </si>
  <si>
    <t>　 　 前回と比較すると「１,０００㎡以上～１,５００㎡未満」で16.7％増、「１,５００㎡以上～３,０００㎡</t>
  </si>
  <si>
    <t>　 未満」で8.4％増など３階層で増加したものの、「２０㎡以上～３０㎡未満」で12.8％の減、「１０</t>
  </si>
  <si>
    <t xml:space="preserve"> 　㎡以上～２０㎡未満」で10.5％の減となるなど、売場面積の小規模なほとんどの階層では減少</t>
  </si>
  <si>
    <t>　第5-2表　小売業の売場面積規模別の状況</t>
  </si>
  <si>
    <t>小売業計</t>
  </si>
  <si>
    <t>－</t>
  </si>
  <si>
    <t>売場面積有り</t>
  </si>
  <si>
    <t>10㎡未満</t>
  </si>
  <si>
    <t>10㎡以上～20㎡未満</t>
  </si>
  <si>
    <t>20㎡以上～30㎡未満</t>
  </si>
  <si>
    <t>30㎡以上～50㎡未満</t>
  </si>
  <si>
    <t>50㎡以上～100㎡未満</t>
  </si>
  <si>
    <t>100㎡以上～250㎡未満</t>
  </si>
  <si>
    <t>250㎡以上～500㎡未満</t>
  </si>
  <si>
    <t>500㎡以上～1,000㎡未満</t>
  </si>
  <si>
    <t>1,000㎡以上～1,500㎡未満</t>
  </si>
  <si>
    <t>1,500㎡以上～3,000㎡未満</t>
  </si>
  <si>
    <t>3,000㎡以上～6,000㎡未満</t>
  </si>
  <si>
    <t>6,000㎡以上</t>
  </si>
  <si>
    <t>不詳</t>
  </si>
  <si>
    <t>　　他の小売業」が392,610㎡（同25.3％）などとなっている。</t>
  </si>
  <si>
    <t>　　食料品小売業」が0.8％増など３業種で増加となった。</t>
  </si>
  <si>
    <t>　　している。</t>
  </si>
  <si>
    <t>　　小売業」が150㎡などとなっている。</t>
  </si>
  <si>
    <t>㎡</t>
  </si>
  <si>
    <t>％</t>
  </si>
  <si>
    <t>　  いる。</t>
  </si>
  <si>
    <t>　 した。</t>
  </si>
  <si>
    <t>％</t>
  </si>
  <si>
    <t>％</t>
  </si>
  <si>
    <t>㎡</t>
  </si>
  <si>
    <t>－</t>
  </si>
  <si>
    <t>－</t>
  </si>
  <si>
    <t>　 　 売場面積規模別の従業者数をみると、「５０㎡以上～１００㎡未満」が10,801人（構成比14.3％）</t>
  </si>
  <si>
    <t xml:space="preserve"> 　が7,811事業所（同10.3％）などとなっている。</t>
  </si>
  <si>
    <t>　  で最も多く、次いで「１００㎡以上～２５０㎡未満」が9,108人（同12.1％）、「３０ ㎡以上～５０㎡未満」</t>
  </si>
  <si>
    <t>　  　前回と比較すると500㎡以上のほとんどの階層が増加し､500㎡未満の全ての階層が減少してい</t>
  </si>
  <si>
    <t xml:space="preserve">    る。</t>
  </si>
  <si>
    <t>　業種別の年間商品販売額をみると、「飲食料品小売業」が4,074億円（構成比34.7％）で最も多く、次いで</t>
  </si>
  <si>
    <t>「その他の小売業」が3,812億円（同32.5％）、「自動車・自転車小売業」が1,353億円（同11.5％）などとなって</t>
  </si>
  <si>
    <t>　従業者規模別に従業者数をみると、「２人以下」が10.4％の減、「１０人～１９人」が5.5％の減など「２０人～</t>
  </si>
  <si>
    <t>な事業所が増加している。</t>
  </si>
  <si>
    <t>２９人」以下の階層では減少したが、「５０人～９９人」が19.7％の増、「３０人～４９人」が9.9％の増など大規模</t>
  </si>
  <si>
    <t xml:space="preserve">    最も多く、次いで「５０㎡以上～１００㎡未満」が1,266億円（同10.8％）などとなっている。</t>
  </si>
  <si>
    <t>　    売場面積規模別の年間販売額をみると、「１００㎡以上～２５０㎡未満」が1,318億円（構成比11.2％）で</t>
  </si>
  <si>
    <t>　 　 前回と比較すると「１,０００㎡以上～１,５００㎡未満」で16.7％増、「１,５００㎡以上～３,０００㎡未満」で8.4％</t>
  </si>
  <si>
    <t xml:space="preserve"> 　の減となるなど、売場面積の小規模なほとんどの階層では減少 した。</t>
  </si>
  <si>
    <t>　 増など３階層で増加したものの、「２０㎡以上～３０㎡未満」で12.8％の減、「１０㎡以上～２０㎡未満」で10.5％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</si>
</sst>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.0_);[Red]\(0.0\)"/>
    <numFmt numFmtId="180" formatCode="0.0;&quot;△ &quot;0.0"/>
    <numFmt numFmtId="181" formatCode="#,##0_);[Red]\(#,##0\)"/>
    <numFmt numFmtId="182" formatCode="#,##0.0_);[Red]\(#,##0.0\)"/>
    <numFmt numFmtId="183" formatCode="0.0_ "/>
    <numFmt numFmtId="184" formatCode="0.00_ "/>
    <numFmt numFmtId="185" formatCode="0_);[Red]\(0\)"/>
    <numFmt numFmtId="186" formatCode="#,##0.000_ "/>
    <numFmt numFmtId="187" formatCode="#,##0.0000_ "/>
    <numFmt numFmtId="188" formatCode="0.0%"/>
    <numFmt numFmtId="189" formatCode="[&lt;=999]000;[&lt;=99999]000\-00;000\-0000"/>
    <numFmt numFmtId="190" formatCode="0_ "/>
    <numFmt numFmtId="191" formatCode="#,##0.0_ "/>
    <numFmt numFmtId="192" formatCode="#,##0;[Red]#,##0"/>
    <numFmt numFmtId="193" formatCode="#,##0.0_);[Red]\(\-#,##0.0\)"/>
    <numFmt numFmtId="194" formatCode="#"/>
    <numFmt numFmtId="195" formatCode="#,##0.0_ ;[Red]\-#,##0.0\ "/>
    <numFmt numFmtId="196" formatCode="0;&quot;△ &quot;0"/>
    <numFmt numFmtId="197" formatCode="#,##0.00_);[Red]\(#,##0.00\)"/>
    <numFmt numFmtId="198" formatCode="#,##0.000_);[Red]\(#,##0.000\)"/>
    <numFmt numFmtId="199" formatCode="0.00_);[Red]\(0.00\)"/>
    <numFmt numFmtId="200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6"/>
      <name val="ＤＦ特太ゴシック体"/>
      <family val="0"/>
    </font>
    <font>
      <sz val="14"/>
      <name val="ＤＦ特太ゴシック体"/>
      <family val="0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明朝"/>
      <family val="1"/>
    </font>
    <font>
      <b/>
      <sz val="12"/>
      <name val="ＭＳ Ｐ明朝"/>
      <family val="1"/>
    </font>
    <font>
      <b/>
      <sz val="20"/>
      <name val="ＭＳ Ｐゴシック"/>
      <family val="3"/>
    </font>
    <font>
      <sz val="18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2"/>
      <name val="HGPｺﾞｼｯｸE"/>
      <family val="3"/>
    </font>
    <font>
      <sz val="12"/>
      <name val="HGP創英角ｺﾞｼｯｸUB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0" fillId="0" borderId="10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3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179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80" fontId="0" fillId="0" borderId="14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9" fontId="0" fillId="0" borderId="4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181" fontId="0" fillId="0" borderId="5" xfId="0" applyNumberForma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9" fontId="0" fillId="0" borderId="11" xfId="0" applyNumberForma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17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0" fontId="0" fillId="0" borderId="20" xfId="0" applyNumberFormat="1" applyFont="1" applyBorder="1" applyAlignment="1">
      <alignment vertical="center"/>
    </xf>
    <xf numFmtId="180" fontId="0" fillId="0" borderId="21" xfId="0" applyNumberFormat="1" applyFont="1" applyBorder="1" applyAlignment="1">
      <alignment vertical="center"/>
    </xf>
    <xf numFmtId="180" fontId="0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180" fontId="6" fillId="0" borderId="24" xfId="0" applyNumberFormat="1" applyFont="1" applyBorder="1" applyAlignment="1">
      <alignment vertical="center"/>
    </xf>
    <xf numFmtId="180" fontId="6" fillId="0" borderId="2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80" fontId="0" fillId="0" borderId="27" xfId="0" applyNumberFormat="1" applyBorder="1" applyAlignment="1">
      <alignment vertical="center"/>
    </xf>
    <xf numFmtId="179" fontId="0" fillId="0" borderId="27" xfId="0" applyNumberForma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0" fillId="0" borderId="24" xfId="0" applyNumberFormat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6" fillId="0" borderId="32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3" xfId="0" applyBorder="1" applyAlignment="1">
      <alignment vertical="center"/>
    </xf>
    <xf numFmtId="180" fontId="0" fillId="0" borderId="33" xfId="0" applyNumberFormat="1" applyBorder="1" applyAlignment="1">
      <alignment vertical="center"/>
    </xf>
    <xf numFmtId="179" fontId="0" fillId="0" borderId="33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180" fontId="10" fillId="0" borderId="3" xfId="0" applyNumberFormat="1" applyFont="1" applyBorder="1" applyAlignment="1">
      <alignment horizontal="right" vertical="center"/>
    </xf>
    <xf numFmtId="180" fontId="10" fillId="0" borderId="17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15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81" fontId="10" fillId="0" borderId="3" xfId="0" applyNumberFormat="1" applyFont="1" applyBorder="1" applyAlignment="1">
      <alignment horizontal="right" vertical="center"/>
    </xf>
    <xf numFmtId="181" fontId="10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181" fontId="0" fillId="0" borderId="14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1" fontId="6" fillId="0" borderId="13" xfId="0" applyNumberFormat="1" applyFont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180" fontId="0" fillId="0" borderId="5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81" fontId="5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181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18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181" fontId="0" fillId="0" borderId="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2" fontId="6" fillId="0" borderId="14" xfId="0" applyNumberFormat="1" applyFont="1" applyBorder="1" applyAlignment="1">
      <alignment vertical="center"/>
    </xf>
    <xf numFmtId="180" fontId="10" fillId="0" borderId="14" xfId="0" applyNumberFormat="1" applyFont="1" applyBorder="1" applyAlignment="1">
      <alignment horizontal="right" vertical="center"/>
    </xf>
    <xf numFmtId="179" fontId="10" fillId="0" borderId="3" xfId="0" applyNumberFormat="1" applyFont="1" applyBorder="1" applyAlignment="1">
      <alignment horizontal="right" vertical="center"/>
    </xf>
    <xf numFmtId="179" fontId="10" fillId="0" borderId="17" xfId="0" applyNumberFormat="1" applyFont="1" applyBorder="1" applyAlignment="1">
      <alignment horizontal="right" vertical="center"/>
    </xf>
    <xf numFmtId="179" fontId="0" fillId="0" borderId="13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77" fontId="16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180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80" fontId="20" fillId="0" borderId="0" xfId="0" applyNumberFormat="1" applyFont="1" applyFill="1" applyAlignment="1">
      <alignment vertical="center"/>
    </xf>
    <xf numFmtId="177" fontId="2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81" fontId="14" fillId="0" borderId="0" xfId="0" applyNumberFormat="1" applyFont="1" applyAlignment="1">
      <alignment vertical="center"/>
    </xf>
    <xf numFmtId="180" fontId="14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0" fontId="0" fillId="0" borderId="15" xfId="0" applyNumberFormat="1" applyFont="1" applyBorder="1" applyAlignment="1">
      <alignment vertical="center"/>
    </xf>
    <xf numFmtId="182" fontId="0" fillId="0" borderId="3" xfId="0" applyNumberFormat="1" applyFont="1" applyBorder="1" applyAlignment="1">
      <alignment horizontal="center" vertical="center"/>
    </xf>
    <xf numFmtId="182" fontId="0" fillId="0" borderId="5" xfId="0" applyNumberFormat="1" applyFont="1" applyBorder="1" applyAlignment="1">
      <alignment horizontal="center" vertical="center"/>
    </xf>
    <xf numFmtId="182" fontId="10" fillId="0" borderId="0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center" vertical="center"/>
    </xf>
    <xf numFmtId="180" fontId="21" fillId="0" borderId="16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180" fontId="0" fillId="0" borderId="3" xfId="0" applyNumberFormat="1" applyFont="1" applyBorder="1" applyAlignment="1">
      <alignment horizontal="center" vertical="center"/>
    </xf>
    <xf numFmtId="180" fontId="0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18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1" fontId="0" fillId="0" borderId="1" xfId="0" applyNumberFormat="1" applyFont="1" applyBorder="1" applyAlignment="1">
      <alignment vertical="center"/>
    </xf>
    <xf numFmtId="181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80" fontId="0" fillId="0" borderId="5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4" fillId="0" borderId="14" xfId="0" applyNumberFormat="1" applyFont="1" applyFill="1" applyBorder="1" applyAlignment="1">
      <alignment vertical="center"/>
    </xf>
    <xf numFmtId="180" fontId="0" fillId="0" borderId="17" xfId="0" applyNumberFormat="1" applyFon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10" fillId="0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7" xfId="0" applyFont="1" applyBorder="1" applyAlignment="1">
      <alignment vertical="center"/>
    </xf>
    <xf numFmtId="177" fontId="0" fillId="0" borderId="33" xfId="0" applyNumberFormat="1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80" fontId="26" fillId="0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80" fontId="28" fillId="0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18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80" fontId="5" fillId="0" borderId="1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77" fontId="12" fillId="0" borderId="13" xfId="0" applyNumberFormat="1" applyFont="1" applyBorder="1" applyAlignment="1">
      <alignment vertical="center"/>
    </xf>
    <xf numFmtId="177" fontId="12" fillId="0" borderId="14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80" fontId="12" fillId="0" borderId="10" xfId="0" applyNumberFormat="1" applyFont="1" applyFill="1" applyBorder="1" applyAlignment="1">
      <alignment vertical="center"/>
    </xf>
    <xf numFmtId="179" fontId="12" fillId="0" borderId="13" xfId="0" applyNumberFormat="1" applyFont="1" applyFill="1" applyBorder="1" applyAlignment="1">
      <alignment vertical="center"/>
    </xf>
    <xf numFmtId="179" fontId="12" fillId="0" borderId="14" xfId="0" applyNumberFormat="1" applyFont="1" applyFill="1" applyBorder="1" applyAlignment="1">
      <alignment vertical="center"/>
    </xf>
    <xf numFmtId="177" fontId="12" fillId="0" borderId="14" xfId="0" applyNumberFormat="1" applyFont="1" applyBorder="1" applyAlignment="1">
      <alignment vertical="center"/>
    </xf>
    <xf numFmtId="179" fontId="12" fillId="0" borderId="1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 vertical="center"/>
    </xf>
    <xf numFmtId="180" fontId="0" fillId="0" borderId="2" xfId="0" applyNumberFormat="1" applyFill="1" applyBorder="1" applyAlignment="1">
      <alignment vertical="center"/>
    </xf>
    <xf numFmtId="179" fontId="0" fillId="0" borderId="5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80" fontId="5" fillId="0" borderId="1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0" fontId="5" fillId="0" borderId="4" xfId="0" applyNumberFormat="1" applyFont="1" applyFill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180" fontId="0" fillId="0" borderId="1" xfId="0" applyNumberFormat="1" applyFont="1" applyFill="1" applyBorder="1" applyAlignment="1">
      <alignment horizontal="right" vertical="center"/>
    </xf>
    <xf numFmtId="180" fontId="0" fillId="0" borderId="3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77" fontId="12" fillId="0" borderId="10" xfId="0" applyNumberFormat="1" applyFont="1" applyBorder="1" applyAlignment="1">
      <alignment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right" vertical="center"/>
    </xf>
    <xf numFmtId="180" fontId="12" fillId="0" borderId="10" xfId="0" applyNumberFormat="1" applyFont="1" applyBorder="1" applyAlignment="1">
      <alignment vertical="center"/>
    </xf>
    <xf numFmtId="180" fontId="12" fillId="0" borderId="13" xfId="0" applyNumberFormat="1" applyFont="1" applyBorder="1" applyAlignment="1">
      <alignment horizontal="right" vertical="center"/>
    </xf>
    <xf numFmtId="180" fontId="12" fillId="0" borderId="14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180" fontId="5" fillId="0" borderId="35" xfId="0" applyNumberFormat="1" applyFont="1" applyFill="1" applyBorder="1" applyAlignment="1">
      <alignment vertical="center"/>
    </xf>
    <xf numFmtId="180" fontId="5" fillId="0" borderId="36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>
      <alignment vertical="center"/>
    </xf>
    <xf numFmtId="180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80" fontId="5" fillId="0" borderId="36" xfId="0" applyNumberFormat="1" applyFont="1" applyBorder="1" applyAlignment="1">
      <alignment vertical="center"/>
    </xf>
    <xf numFmtId="180" fontId="5" fillId="0" borderId="37" xfId="0" applyNumberFormat="1" applyFont="1" applyBorder="1" applyAlignment="1">
      <alignment vertical="center"/>
    </xf>
    <xf numFmtId="177" fontId="12" fillId="0" borderId="38" xfId="0" applyNumberFormat="1" applyFont="1" applyFill="1" applyBorder="1" applyAlignment="1">
      <alignment vertical="center"/>
    </xf>
    <xf numFmtId="177" fontId="12" fillId="0" borderId="38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29" fillId="0" borderId="0" xfId="0" applyNumberFormat="1" applyFont="1" applyFill="1" applyAlignment="1">
      <alignment vertical="center"/>
    </xf>
    <xf numFmtId="177" fontId="29" fillId="0" borderId="0" xfId="0" applyNumberFormat="1" applyFont="1" applyAlignment="1">
      <alignment vertical="center"/>
    </xf>
    <xf numFmtId="177" fontId="30" fillId="0" borderId="0" xfId="0" applyNumberFormat="1" applyFont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Fill="1" applyBorder="1" applyAlignment="1">
      <alignment vertical="center"/>
    </xf>
    <xf numFmtId="177" fontId="5" fillId="0" borderId="41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vertical="center"/>
    </xf>
    <xf numFmtId="180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80" fontId="5" fillId="0" borderId="40" xfId="0" applyNumberFormat="1" applyFont="1" applyBorder="1" applyAlignment="1">
      <alignment vertical="center"/>
    </xf>
    <xf numFmtId="180" fontId="5" fillId="0" borderId="41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180" fontId="5" fillId="0" borderId="5" xfId="0" applyNumberFormat="1" applyFont="1" applyFill="1" applyBorder="1" applyAlignment="1">
      <alignment horizontal="right" vertical="center"/>
    </xf>
    <xf numFmtId="180" fontId="5" fillId="0" borderId="16" xfId="0" applyNumberFormat="1" applyFont="1" applyFill="1" applyBorder="1" applyAlignment="1">
      <alignment horizontal="right" vertical="center"/>
    </xf>
    <xf numFmtId="180" fontId="5" fillId="0" borderId="2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80" fontId="5" fillId="0" borderId="5" xfId="0" applyNumberFormat="1" applyFont="1" applyBorder="1" applyAlignment="1">
      <alignment horizontal="right" vertical="center"/>
    </xf>
    <xf numFmtId="180" fontId="5" fillId="0" borderId="16" xfId="0" applyNumberFormat="1" applyFont="1" applyBorder="1" applyAlignment="1">
      <alignment horizontal="right" vertical="center"/>
    </xf>
    <xf numFmtId="180" fontId="5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0" fontId="0" fillId="0" borderId="50" xfId="0" applyNumberFormat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7" fillId="0" borderId="13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7" fontId="7" fillId="0" borderId="5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80" fontId="7" fillId="0" borderId="5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180" fontId="7" fillId="0" borderId="13" xfId="0" applyNumberFormat="1" applyFont="1" applyBorder="1" applyAlignment="1">
      <alignment horizontal="right" vertical="center"/>
    </xf>
    <xf numFmtId="180" fontId="7" fillId="0" borderId="14" xfId="0" applyNumberFormat="1" applyFont="1" applyBorder="1" applyAlignment="1">
      <alignment horizontal="right" vertical="center"/>
    </xf>
    <xf numFmtId="180" fontId="8" fillId="0" borderId="13" xfId="0" applyNumberFormat="1" applyFont="1" applyBorder="1" applyAlignment="1">
      <alignment horizontal="right" vertical="center"/>
    </xf>
    <xf numFmtId="180" fontId="8" fillId="0" borderId="14" xfId="0" applyNumberFormat="1" applyFont="1" applyBorder="1" applyAlignment="1">
      <alignment horizontal="right" vertical="center"/>
    </xf>
    <xf numFmtId="180" fontId="7" fillId="0" borderId="3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0" borderId="4" xfId="0" applyNumberFormat="1" applyFont="1" applyBorder="1" applyAlignment="1">
      <alignment horizontal="center" vertical="center"/>
    </xf>
    <xf numFmtId="180" fontId="7" fillId="0" borderId="18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right" vertical="center"/>
    </xf>
    <xf numFmtId="180" fontId="8" fillId="0" borderId="10" xfId="0" applyNumberFormat="1" applyFont="1" applyBorder="1" applyAlignment="1">
      <alignment horizontal="right" vertical="center"/>
    </xf>
    <xf numFmtId="180" fontId="7" fillId="0" borderId="51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80" fontId="5" fillId="0" borderId="3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45"/>
  </sheetPr>
  <dimension ref="A1:H72"/>
  <sheetViews>
    <sheetView view="pageBreakPreview" zoomScale="75" zoomScaleNormal="75" zoomScaleSheetLayoutView="75" workbookViewId="0" topLeftCell="A1">
      <selection activeCell="A1" sqref="A1:H1"/>
    </sheetView>
  </sheetViews>
  <sheetFormatPr defaultColWidth="9.00390625" defaultRowHeight="13.5"/>
  <cols>
    <col min="1" max="1" width="9.375" style="9" customWidth="1"/>
    <col min="2" max="2" width="9.00390625" style="9" customWidth="1"/>
    <col min="3" max="3" width="11.00390625" style="0" customWidth="1"/>
    <col min="4" max="4" width="11.125" style="0" customWidth="1"/>
    <col min="5" max="6" width="9.25390625" style="34" bestFit="1" customWidth="1"/>
    <col min="7" max="7" width="12.50390625" style="21" customWidth="1"/>
    <col min="8" max="8" width="9.25390625" style="34" customWidth="1"/>
  </cols>
  <sheetData>
    <row r="1" spans="1:8" ht="23.25" customHeight="1">
      <c r="A1" s="421" t="s">
        <v>104</v>
      </c>
      <c r="B1" s="421"/>
      <c r="C1" s="421"/>
      <c r="D1" s="421"/>
      <c r="E1" s="421"/>
      <c r="F1" s="421"/>
      <c r="G1" s="421"/>
      <c r="H1" s="421"/>
    </row>
    <row r="2" spans="1:8" ht="23.25" customHeight="1">
      <c r="A2" s="70"/>
      <c r="B2" s="70"/>
      <c r="C2" s="70"/>
      <c r="D2" s="70"/>
      <c r="E2" s="70"/>
      <c r="F2" s="70"/>
      <c r="G2" s="70"/>
      <c r="H2" s="70"/>
    </row>
    <row r="3" ht="17.25">
      <c r="A3" s="204" t="s">
        <v>163</v>
      </c>
    </row>
    <row r="4" ht="18">
      <c r="A4" s="78"/>
    </row>
    <row r="5" spans="1:8" s="202" customFormat="1" ht="18" customHeight="1">
      <c r="A5" s="438" t="s">
        <v>32</v>
      </c>
      <c r="B5" s="438"/>
      <c r="C5" s="438"/>
      <c r="D5" s="438"/>
      <c r="E5" s="438"/>
      <c r="F5" s="438"/>
      <c r="G5" s="438"/>
      <c r="H5" s="438"/>
    </row>
    <row r="6" spans="1:8" s="202" customFormat="1" ht="18" customHeight="1">
      <c r="A6" s="438" t="s">
        <v>105</v>
      </c>
      <c r="B6" s="438"/>
      <c r="C6" s="438"/>
      <c r="D6" s="438"/>
      <c r="E6" s="438"/>
      <c r="F6" s="438"/>
      <c r="G6" s="438"/>
      <c r="H6" s="438"/>
    </row>
    <row r="7" spans="1:8" s="202" customFormat="1" ht="18" customHeight="1">
      <c r="A7" s="438" t="s">
        <v>33</v>
      </c>
      <c r="B7" s="438"/>
      <c r="C7" s="438"/>
      <c r="D7" s="438"/>
      <c r="E7" s="438"/>
      <c r="F7" s="438"/>
      <c r="G7" s="438"/>
      <c r="H7" s="438"/>
    </row>
    <row r="8" spans="1:8" s="203" customFormat="1" ht="18" customHeight="1">
      <c r="A8" s="438" t="s">
        <v>34</v>
      </c>
      <c r="B8" s="438"/>
      <c r="C8" s="438"/>
      <c r="D8" s="438"/>
      <c r="E8" s="438"/>
      <c r="F8" s="438"/>
      <c r="G8" s="438"/>
      <c r="H8" s="438"/>
    </row>
    <row r="9" spans="1:8" ht="18" customHeight="1">
      <c r="A9" s="216" t="s">
        <v>160</v>
      </c>
      <c r="B9" s="71"/>
      <c r="C9" s="71"/>
      <c r="D9" s="71"/>
      <c r="E9" s="71"/>
      <c r="F9" s="71"/>
      <c r="G9" s="71"/>
      <c r="H9" s="71"/>
    </row>
    <row r="10" spans="1:8" ht="18" customHeight="1">
      <c r="A10" s="439"/>
      <c r="B10" s="439"/>
      <c r="C10" s="439"/>
      <c r="D10" s="439"/>
      <c r="E10" s="439"/>
      <c r="F10" s="439"/>
      <c r="G10" s="439"/>
      <c r="H10" s="439"/>
    </row>
    <row r="11" spans="1:8" ht="18" customHeight="1">
      <c r="A11" s="439"/>
      <c r="B11" s="439"/>
      <c r="C11" s="439"/>
      <c r="D11" s="439"/>
      <c r="E11" s="439"/>
      <c r="F11" s="439"/>
      <c r="G11" s="439"/>
      <c r="H11" s="439"/>
    </row>
    <row r="12" spans="1:2" ht="21.75" customHeight="1" thickBot="1">
      <c r="A12" s="440" t="s">
        <v>106</v>
      </c>
      <c r="B12" s="440"/>
    </row>
    <row r="13" spans="1:8" ht="21.75" customHeight="1" thickBot="1">
      <c r="A13" s="13"/>
      <c r="B13" s="68"/>
      <c r="C13" s="441" t="s">
        <v>41</v>
      </c>
      <c r="D13" s="436"/>
      <c r="E13" s="434" t="s">
        <v>95</v>
      </c>
      <c r="F13" s="435"/>
      <c r="G13" s="436" t="s">
        <v>96</v>
      </c>
      <c r="H13" s="437"/>
    </row>
    <row r="14" spans="1:8" s="9" customFormat="1" ht="21.75" customHeight="1" thickBot="1">
      <c r="A14" s="6"/>
      <c r="B14" s="6"/>
      <c r="C14" s="5" t="s">
        <v>68</v>
      </c>
      <c r="D14" s="5" t="s">
        <v>69</v>
      </c>
      <c r="E14" s="5" t="s">
        <v>68</v>
      </c>
      <c r="F14" s="14" t="s">
        <v>69</v>
      </c>
      <c r="G14" s="69" t="s">
        <v>41</v>
      </c>
      <c r="H14" s="66" t="s">
        <v>42</v>
      </c>
    </row>
    <row r="15" spans="1:8" ht="21.75" customHeight="1">
      <c r="A15" s="68"/>
      <c r="B15" s="61" t="s">
        <v>98</v>
      </c>
      <c r="C15" s="18">
        <v>18047</v>
      </c>
      <c r="D15" s="80">
        <v>17521</v>
      </c>
      <c r="E15" s="72">
        <v>100</v>
      </c>
      <c r="F15" s="83">
        <v>100</v>
      </c>
      <c r="G15" s="19">
        <v>-526</v>
      </c>
      <c r="H15" s="67">
        <v>-2.9</v>
      </c>
    </row>
    <row r="16" spans="1:8" ht="21.75" customHeight="1">
      <c r="A16" s="12" t="s">
        <v>40</v>
      </c>
      <c r="B16" s="61" t="s">
        <v>93</v>
      </c>
      <c r="C16" s="18">
        <v>3052</v>
      </c>
      <c r="D16" s="81">
        <v>3058</v>
      </c>
      <c r="E16" s="73">
        <v>16.9</v>
      </c>
      <c r="F16" s="83">
        <v>17.5</v>
      </c>
      <c r="G16" s="19">
        <v>6</v>
      </c>
      <c r="H16" s="49">
        <v>0.2</v>
      </c>
    </row>
    <row r="17" spans="1:8" ht="21.75" customHeight="1" thickBot="1">
      <c r="A17" s="58" t="s">
        <v>97</v>
      </c>
      <c r="B17" s="6" t="s">
        <v>94</v>
      </c>
      <c r="C17" s="23">
        <v>14995</v>
      </c>
      <c r="D17" s="82">
        <v>14463</v>
      </c>
      <c r="E17" s="74">
        <v>83.1</v>
      </c>
      <c r="F17" s="84">
        <v>82.5</v>
      </c>
      <c r="G17" s="24">
        <v>-532</v>
      </c>
      <c r="H17" s="51">
        <v>-3.5</v>
      </c>
    </row>
    <row r="18" spans="1:8" ht="21.75" customHeight="1">
      <c r="A18" s="68"/>
      <c r="B18" s="61" t="s">
        <v>99</v>
      </c>
      <c r="C18" s="18">
        <v>100238</v>
      </c>
      <c r="D18" s="81">
        <v>98775</v>
      </c>
      <c r="E18" s="72">
        <v>100</v>
      </c>
      <c r="F18" s="83">
        <v>100</v>
      </c>
      <c r="G18" s="19">
        <v>-1463</v>
      </c>
      <c r="H18" s="49">
        <v>-1.5</v>
      </c>
    </row>
    <row r="19" spans="1:8" ht="21.75" customHeight="1">
      <c r="A19" s="12" t="s">
        <v>85</v>
      </c>
      <c r="B19" s="61" t="s">
        <v>93</v>
      </c>
      <c r="C19" s="18">
        <v>25115</v>
      </c>
      <c r="D19" s="81">
        <v>23253</v>
      </c>
      <c r="E19" s="73">
        <v>25.1</v>
      </c>
      <c r="F19" s="83">
        <v>23.5</v>
      </c>
      <c r="G19" s="19">
        <v>-1862</v>
      </c>
      <c r="H19" s="49">
        <v>-7.4</v>
      </c>
    </row>
    <row r="20" spans="1:8" ht="21.75" customHeight="1" thickBot="1">
      <c r="A20" s="58" t="s">
        <v>100</v>
      </c>
      <c r="B20" s="6" t="s">
        <v>94</v>
      </c>
      <c r="C20" s="23">
        <v>75123</v>
      </c>
      <c r="D20" s="82">
        <v>75522</v>
      </c>
      <c r="E20" s="74">
        <v>74.9</v>
      </c>
      <c r="F20" s="84">
        <v>76.5</v>
      </c>
      <c r="G20" s="24">
        <v>399</v>
      </c>
      <c r="H20" s="51">
        <v>0.5</v>
      </c>
    </row>
    <row r="21" spans="1:8" ht="21.75" customHeight="1">
      <c r="A21" s="68" t="s">
        <v>101</v>
      </c>
      <c r="B21" s="61" t="s">
        <v>99</v>
      </c>
      <c r="C21" s="18">
        <v>2714120</v>
      </c>
      <c r="D21" s="81">
        <v>2626070</v>
      </c>
      <c r="E21" s="72">
        <v>100</v>
      </c>
      <c r="F21" s="83">
        <v>100</v>
      </c>
      <c r="G21" s="19">
        <v>-88050</v>
      </c>
      <c r="H21" s="49">
        <v>-3.2</v>
      </c>
    </row>
    <row r="22" spans="1:8" ht="21.75" customHeight="1">
      <c r="A22" s="12" t="s">
        <v>102</v>
      </c>
      <c r="B22" s="61" t="s">
        <v>93</v>
      </c>
      <c r="C22" s="18">
        <v>1532341</v>
      </c>
      <c r="D22" s="81">
        <v>1452772</v>
      </c>
      <c r="E22" s="73">
        <v>56.5</v>
      </c>
      <c r="F22" s="83">
        <v>55.3</v>
      </c>
      <c r="G22" s="19">
        <v>-79569</v>
      </c>
      <c r="H22" s="49">
        <v>-5.2</v>
      </c>
    </row>
    <row r="23" spans="1:8" ht="21.75" customHeight="1" thickBot="1">
      <c r="A23" s="58" t="s">
        <v>103</v>
      </c>
      <c r="B23" s="6" t="s">
        <v>94</v>
      </c>
      <c r="C23" s="23">
        <v>1181779</v>
      </c>
      <c r="D23" s="82">
        <v>1173298</v>
      </c>
      <c r="E23" s="74">
        <v>43.5</v>
      </c>
      <c r="F23" s="84">
        <v>44.7</v>
      </c>
      <c r="G23" s="24">
        <v>-8481</v>
      </c>
      <c r="H23" s="51">
        <v>-0.7</v>
      </c>
    </row>
    <row r="24" ht="19.5" customHeight="1"/>
    <row r="25" spans="1:2" ht="19.5" customHeight="1" thickBot="1">
      <c r="A25" s="130" t="s">
        <v>107</v>
      </c>
      <c r="B25" s="97"/>
    </row>
    <row r="26" spans="1:8" ht="19.5" customHeight="1">
      <c r="A26" s="4"/>
      <c r="B26" s="60"/>
      <c r="C26" s="212" t="s">
        <v>40</v>
      </c>
      <c r="D26" s="213"/>
      <c r="E26" s="212" t="s">
        <v>85</v>
      </c>
      <c r="F26" s="213"/>
      <c r="G26" s="212" t="s">
        <v>90</v>
      </c>
      <c r="H26" s="213"/>
    </row>
    <row r="27" spans="1:8" s="211" customFormat="1" ht="20.25" customHeight="1" thickBot="1">
      <c r="A27" s="62"/>
      <c r="B27" s="63"/>
      <c r="C27" s="214" t="s">
        <v>0</v>
      </c>
      <c r="D27" s="215" t="s">
        <v>1</v>
      </c>
      <c r="E27" s="214" t="s">
        <v>2</v>
      </c>
      <c r="F27" s="215" t="s">
        <v>1</v>
      </c>
      <c r="G27" s="214" t="s">
        <v>3</v>
      </c>
      <c r="H27" s="215" t="s">
        <v>1</v>
      </c>
    </row>
    <row r="28" spans="1:8" s="211" customFormat="1" ht="20.25" customHeight="1" thickBot="1">
      <c r="A28" s="6"/>
      <c r="B28" s="85"/>
      <c r="C28" s="7" t="s">
        <v>41</v>
      </c>
      <c r="D28" s="8" t="s">
        <v>42</v>
      </c>
      <c r="E28" s="7" t="s">
        <v>41</v>
      </c>
      <c r="F28" s="8" t="s">
        <v>42</v>
      </c>
      <c r="G28" s="7" t="s">
        <v>41</v>
      </c>
      <c r="H28" s="8" t="s">
        <v>42</v>
      </c>
    </row>
    <row r="29" spans="1:8" s="211" customFormat="1" ht="20.25" customHeight="1">
      <c r="A29" s="430" t="s">
        <v>4</v>
      </c>
      <c r="B29" s="431"/>
      <c r="C29" s="94">
        <v>25507</v>
      </c>
      <c r="D29" s="10">
        <v>2.9</v>
      </c>
      <c r="E29" s="94">
        <v>104484</v>
      </c>
      <c r="F29" s="10">
        <v>3.7</v>
      </c>
      <c r="G29" s="94">
        <v>2663395</v>
      </c>
      <c r="H29" s="10">
        <v>13.7</v>
      </c>
    </row>
    <row r="30" spans="1:8" s="211" customFormat="1" ht="20.25" customHeight="1">
      <c r="A30" s="432" t="s">
        <v>108</v>
      </c>
      <c r="B30" s="433"/>
      <c r="C30" s="94">
        <v>23886</v>
      </c>
      <c r="D30" s="10">
        <v>-6.4</v>
      </c>
      <c r="E30" s="94">
        <v>100090</v>
      </c>
      <c r="F30" s="10">
        <v>-4.2</v>
      </c>
      <c r="G30" s="94">
        <v>2892466</v>
      </c>
      <c r="H30" s="10">
        <v>8.6</v>
      </c>
    </row>
    <row r="31" spans="1:8" s="211" customFormat="1" ht="20.25" customHeight="1">
      <c r="A31" s="428" t="s">
        <v>109</v>
      </c>
      <c r="B31" s="429"/>
      <c r="C31" s="95">
        <v>23874</v>
      </c>
      <c r="D31" s="11">
        <v>-0.1</v>
      </c>
      <c r="E31" s="95">
        <v>104504</v>
      </c>
      <c r="F31" s="11">
        <v>4.4</v>
      </c>
      <c r="G31" s="95">
        <v>3129621</v>
      </c>
      <c r="H31" s="11">
        <v>8.2</v>
      </c>
    </row>
    <row r="32" spans="1:8" s="211" customFormat="1" ht="20.25" customHeight="1">
      <c r="A32" s="428" t="s">
        <v>110</v>
      </c>
      <c r="B32" s="429"/>
      <c r="C32" s="95">
        <v>23548</v>
      </c>
      <c r="D32" s="11">
        <v>-1.4</v>
      </c>
      <c r="E32" s="95">
        <v>107701</v>
      </c>
      <c r="F32" s="11">
        <v>3.1</v>
      </c>
      <c r="G32" s="95">
        <v>3489763</v>
      </c>
      <c r="H32" s="11">
        <v>11.5</v>
      </c>
    </row>
    <row r="33" spans="1:8" s="211" customFormat="1" ht="20.25" customHeight="1">
      <c r="A33" s="428" t="s">
        <v>111</v>
      </c>
      <c r="B33" s="429"/>
      <c r="C33" s="95">
        <v>21868</v>
      </c>
      <c r="D33" s="11">
        <v>-7.1</v>
      </c>
      <c r="E33" s="95">
        <v>105840</v>
      </c>
      <c r="F33" s="11">
        <v>-1.7</v>
      </c>
      <c r="G33" s="95">
        <v>3622678</v>
      </c>
      <c r="H33" s="11">
        <v>3.8</v>
      </c>
    </row>
    <row r="34" spans="1:8" s="211" customFormat="1" ht="20.25" customHeight="1">
      <c r="A34" s="428" t="s">
        <v>112</v>
      </c>
      <c r="B34" s="429"/>
      <c r="C34" s="95">
        <v>20493</v>
      </c>
      <c r="D34" s="11">
        <v>-6.3</v>
      </c>
      <c r="E34" s="95">
        <v>103701</v>
      </c>
      <c r="F34" s="11">
        <v>-2</v>
      </c>
      <c r="G34" s="95">
        <v>3751464</v>
      </c>
      <c r="H34" s="11">
        <v>3.6</v>
      </c>
    </row>
    <row r="35" spans="1:8" s="211" customFormat="1" ht="20.25" customHeight="1">
      <c r="A35" s="428" t="s">
        <v>113</v>
      </c>
      <c r="B35" s="429"/>
      <c r="C35" s="95">
        <v>20346</v>
      </c>
      <c r="D35" s="11">
        <v>-7.3</v>
      </c>
      <c r="E35" s="95">
        <v>108970</v>
      </c>
      <c r="F35" s="11">
        <v>-0.6</v>
      </c>
      <c r="G35" s="95">
        <v>3528798</v>
      </c>
      <c r="H35" s="11">
        <v>-11.3</v>
      </c>
    </row>
    <row r="36" spans="1:8" s="211" customFormat="1" ht="20.25" customHeight="1">
      <c r="A36" s="428" t="s">
        <v>114</v>
      </c>
      <c r="B36" s="429"/>
      <c r="C36" s="95">
        <v>18047</v>
      </c>
      <c r="D36" s="11">
        <v>-11.3</v>
      </c>
      <c r="E36" s="95">
        <v>100238</v>
      </c>
      <c r="F36" s="11">
        <v>-8</v>
      </c>
      <c r="G36" s="95">
        <v>2714120</v>
      </c>
      <c r="H36" s="11">
        <v>-23.1</v>
      </c>
    </row>
    <row r="37" spans="1:8" s="211" customFormat="1" ht="20.25" customHeight="1" thickBot="1">
      <c r="A37" s="426" t="s">
        <v>115</v>
      </c>
      <c r="B37" s="427"/>
      <c r="C37" s="96">
        <v>17521</v>
      </c>
      <c r="D37" s="93">
        <v>-2.9</v>
      </c>
      <c r="E37" s="96">
        <v>98775</v>
      </c>
      <c r="F37" s="93">
        <v>-1.5</v>
      </c>
      <c r="G37" s="96">
        <v>2626070</v>
      </c>
      <c r="H37" s="93">
        <v>-3.2</v>
      </c>
    </row>
    <row r="38" spans="1:8" s="201" customFormat="1" ht="20.25" customHeight="1">
      <c r="A38" s="220"/>
      <c r="B38" s="220"/>
      <c r="C38" s="217"/>
      <c r="D38" s="217"/>
      <c r="E38" s="222"/>
      <c r="F38" s="222"/>
      <c r="G38" s="223"/>
      <c r="H38" s="222"/>
    </row>
    <row r="39" s="201" customFormat="1" ht="20.25" customHeight="1"/>
    <row r="40" s="201" customFormat="1" ht="20.25" customHeight="1"/>
    <row r="41" s="201" customFormat="1" ht="20.25" customHeight="1"/>
    <row r="42" s="201" customFormat="1" ht="20.25" customHeight="1"/>
    <row r="43" s="201" customFormat="1" ht="20.25" customHeight="1"/>
    <row r="44" s="201" customFormat="1" ht="20.25" customHeight="1"/>
    <row r="45" s="201" customFormat="1" ht="20.25" customHeight="1"/>
    <row r="46" s="201" customFormat="1" ht="20.25" customHeight="1"/>
    <row r="47" s="201" customFormat="1" ht="20.25" customHeight="1"/>
    <row r="48" s="201" customFormat="1" ht="20.25" customHeight="1"/>
    <row r="49" s="201" customFormat="1" ht="20.25" customHeight="1"/>
    <row r="50" s="201" customFormat="1" ht="20.25" customHeight="1"/>
    <row r="51" spans="1:8" s="201" customFormat="1" ht="20.25" customHeight="1">
      <c r="A51" s="220"/>
      <c r="B51" s="220"/>
      <c r="C51" s="217"/>
      <c r="D51" s="217"/>
      <c r="E51" s="222"/>
      <c r="F51" s="222"/>
      <c r="G51" s="223"/>
      <c r="H51" s="222"/>
    </row>
    <row r="52" spans="1:8" s="201" customFormat="1" ht="20.25" customHeight="1">
      <c r="A52" s="220"/>
      <c r="B52" s="220"/>
      <c r="C52" s="217"/>
      <c r="D52" s="217"/>
      <c r="E52" s="222"/>
      <c r="F52" s="222"/>
      <c r="G52" s="223"/>
      <c r="H52" s="222"/>
    </row>
    <row r="53" spans="5:8" s="201" customFormat="1" ht="20.25" customHeight="1">
      <c r="E53" s="222"/>
      <c r="F53" s="222"/>
      <c r="G53" s="223"/>
      <c r="H53" s="222"/>
    </row>
    <row r="54" spans="5:8" s="201" customFormat="1" ht="20.25" customHeight="1">
      <c r="E54" s="222"/>
      <c r="F54" s="222"/>
      <c r="G54" s="223"/>
      <c r="H54" s="222"/>
    </row>
    <row r="55" spans="5:8" s="201" customFormat="1" ht="20.25" customHeight="1">
      <c r="E55" s="222"/>
      <c r="F55" s="222"/>
      <c r="G55" s="223"/>
      <c r="H55" s="222"/>
    </row>
    <row r="56" spans="5:8" s="201" customFormat="1" ht="20.25" customHeight="1">
      <c r="E56" s="222"/>
      <c r="F56" s="222"/>
      <c r="G56" s="223"/>
      <c r="H56" s="222"/>
    </row>
    <row r="57" spans="5:8" s="201" customFormat="1" ht="20.25" customHeight="1">
      <c r="E57" s="222"/>
      <c r="F57" s="222"/>
      <c r="G57" s="223"/>
      <c r="H57" s="222"/>
    </row>
    <row r="58" spans="5:8" s="201" customFormat="1" ht="20.25" customHeight="1">
      <c r="E58" s="222"/>
      <c r="F58" s="222"/>
      <c r="G58" s="223"/>
      <c r="H58" s="222"/>
    </row>
    <row r="59" spans="5:8" s="201" customFormat="1" ht="20.25" customHeight="1">
      <c r="E59" s="222"/>
      <c r="F59" s="222"/>
      <c r="G59" s="223"/>
      <c r="H59" s="222"/>
    </row>
    <row r="60" spans="5:8" s="201" customFormat="1" ht="20.25" customHeight="1">
      <c r="E60" s="222"/>
      <c r="F60" s="222"/>
      <c r="G60" s="223"/>
      <c r="H60" s="222"/>
    </row>
    <row r="61" spans="5:8" s="201" customFormat="1" ht="20.25" customHeight="1">
      <c r="E61" s="222"/>
      <c r="F61" s="222"/>
      <c r="G61" s="223"/>
      <c r="H61" s="222"/>
    </row>
    <row r="62" spans="5:8" s="201" customFormat="1" ht="20.25" customHeight="1">
      <c r="E62" s="222"/>
      <c r="F62" s="222"/>
      <c r="G62" s="223"/>
      <c r="H62" s="222"/>
    </row>
    <row r="63" spans="1:8" s="211" customFormat="1" ht="20.25" customHeight="1">
      <c r="A63" s="228"/>
      <c r="B63" s="228"/>
      <c r="C63" s="229"/>
      <c r="D63" s="229"/>
      <c r="E63" s="230"/>
      <c r="F63" s="230"/>
      <c r="G63" s="231"/>
      <c r="H63" s="230"/>
    </row>
    <row r="64" spans="1:8" s="211" customFormat="1" ht="13.5">
      <c r="A64" s="221"/>
      <c r="B64" s="221"/>
      <c r="E64" s="218"/>
      <c r="F64" s="218"/>
      <c r="G64" s="219"/>
      <c r="H64" s="218"/>
    </row>
    <row r="65" spans="1:8" s="211" customFormat="1" ht="13.5">
      <c r="A65" s="221"/>
      <c r="B65" s="221"/>
      <c r="E65" s="218"/>
      <c r="F65" s="218"/>
      <c r="G65" s="219"/>
      <c r="H65" s="218"/>
    </row>
    <row r="66" spans="1:8" s="211" customFormat="1" ht="13.5">
      <c r="A66" s="221"/>
      <c r="B66" s="221"/>
      <c r="E66" s="218"/>
      <c r="F66" s="218"/>
      <c r="G66" s="219"/>
      <c r="H66" s="218"/>
    </row>
    <row r="67" spans="1:8" s="211" customFormat="1" ht="13.5">
      <c r="A67" s="221"/>
      <c r="B67" s="221"/>
      <c r="E67" s="218"/>
      <c r="F67" s="218"/>
      <c r="G67" s="219"/>
      <c r="H67" s="218"/>
    </row>
    <row r="68" spans="1:8" s="211" customFormat="1" ht="13.5">
      <c r="A68" s="221"/>
      <c r="B68" s="221"/>
      <c r="E68" s="218"/>
      <c r="F68" s="218"/>
      <c r="G68" s="219"/>
      <c r="H68" s="218"/>
    </row>
    <row r="69" spans="1:8" s="211" customFormat="1" ht="13.5">
      <c r="A69" s="221"/>
      <c r="B69" s="221"/>
      <c r="E69" s="218"/>
      <c r="F69" s="218"/>
      <c r="G69" s="219"/>
      <c r="H69" s="218"/>
    </row>
    <row r="70" spans="1:8" s="211" customFormat="1" ht="13.5">
      <c r="A70" s="221"/>
      <c r="B70" s="221"/>
      <c r="E70" s="218"/>
      <c r="F70" s="218"/>
      <c r="G70" s="219"/>
      <c r="H70" s="218"/>
    </row>
    <row r="71" spans="1:8" s="211" customFormat="1" ht="13.5">
      <c r="A71" s="221"/>
      <c r="B71" s="221"/>
      <c r="E71" s="218"/>
      <c r="F71" s="218"/>
      <c r="G71" s="219"/>
      <c r="H71" s="218"/>
    </row>
    <row r="72" spans="1:8" s="211" customFormat="1" ht="13.5">
      <c r="A72" s="221"/>
      <c r="B72" s="221"/>
      <c r="E72" s="218"/>
      <c r="F72" s="218"/>
      <c r="G72" s="219"/>
      <c r="H72" s="218"/>
    </row>
  </sheetData>
  <mergeCells count="20">
    <mergeCell ref="A1:H1"/>
    <mergeCell ref="A5:H5"/>
    <mergeCell ref="A6:H6"/>
    <mergeCell ref="A7:H7"/>
    <mergeCell ref="E13:F13"/>
    <mergeCell ref="G13:H13"/>
    <mergeCell ref="A8:H8"/>
    <mergeCell ref="A10:H10"/>
    <mergeCell ref="A12:B12"/>
    <mergeCell ref="A11:H11"/>
    <mergeCell ref="C13:D13"/>
    <mergeCell ref="A29:B29"/>
    <mergeCell ref="A30:B30"/>
    <mergeCell ref="A31:B31"/>
    <mergeCell ref="A32:B32"/>
    <mergeCell ref="A37:B37"/>
    <mergeCell ref="A33:B33"/>
    <mergeCell ref="A34:B34"/>
    <mergeCell ref="A35:B35"/>
    <mergeCell ref="A36:B36"/>
  </mergeCells>
  <printOptions/>
  <pageMargins left="0.75" right="0.75" top="1" bottom="1" header="0.512" footer="0.512"/>
  <pageSetup horizontalDpi="300" verticalDpi="300" orientation="portrait" paperSize="9" scale="9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B1:L246"/>
  <sheetViews>
    <sheetView view="pageBreakPreview" zoomScale="60" zoomScaleNormal="50" workbookViewId="0" topLeftCell="B40">
      <selection activeCell="G55" sqref="G55"/>
    </sheetView>
  </sheetViews>
  <sheetFormatPr defaultColWidth="9.00390625" defaultRowHeight="13.5"/>
  <cols>
    <col min="1" max="1" width="3.625" style="0" customWidth="1"/>
    <col min="2" max="2" width="25.50390625" style="0" customWidth="1"/>
    <col min="9" max="9" width="10.50390625" style="0" customWidth="1"/>
    <col min="10" max="10" width="11.00390625" style="34" customWidth="1"/>
    <col min="11" max="11" width="8.625" style="27" customWidth="1"/>
    <col min="12" max="12" width="9.875" style="27" customWidth="1"/>
  </cols>
  <sheetData>
    <row r="1" ht="18.75" customHeight="1">
      <c r="B1" s="205" t="s">
        <v>120</v>
      </c>
    </row>
    <row r="2" ht="19.5" customHeight="1">
      <c r="B2" s="78"/>
    </row>
    <row r="3" spans="2:12" ht="19.5" customHeight="1">
      <c r="B3" s="86"/>
      <c r="C3" s="87"/>
      <c r="D3" s="87"/>
      <c r="E3" s="87"/>
      <c r="F3" s="87"/>
      <c r="G3" s="87"/>
      <c r="H3" s="87"/>
      <c r="I3" s="87"/>
      <c r="J3" s="88"/>
      <c r="K3" s="89"/>
      <c r="L3" s="90"/>
    </row>
    <row r="4" spans="2:12" ht="19.5" customHeight="1">
      <c r="B4" s="470" t="s">
        <v>35</v>
      </c>
      <c r="C4" s="471"/>
      <c r="D4" s="471"/>
      <c r="E4" s="471"/>
      <c r="F4" s="471"/>
      <c r="G4" s="471"/>
      <c r="H4" s="471"/>
      <c r="I4" s="471"/>
      <c r="J4" s="471"/>
      <c r="K4" s="471"/>
      <c r="L4" s="92"/>
    </row>
    <row r="5" spans="2:12" ht="19.5" customHeight="1">
      <c r="B5" s="91"/>
      <c r="C5" s="472" t="s">
        <v>36</v>
      </c>
      <c r="D5" s="472"/>
      <c r="E5" s="472"/>
      <c r="F5" s="472"/>
      <c r="G5" s="472"/>
      <c r="H5" s="472"/>
      <c r="I5" s="472"/>
      <c r="J5" s="472"/>
      <c r="K5" s="65"/>
      <c r="L5" s="92"/>
    </row>
    <row r="6" spans="2:12" ht="19.5" customHeight="1">
      <c r="B6" s="91"/>
      <c r="C6" s="472" t="s">
        <v>122</v>
      </c>
      <c r="D6" s="472"/>
      <c r="E6" s="472"/>
      <c r="F6" s="472"/>
      <c r="G6" s="472"/>
      <c r="H6" s="472"/>
      <c r="I6" s="472"/>
      <c r="J6" s="472"/>
      <c r="K6" s="65"/>
      <c r="L6" s="92"/>
    </row>
    <row r="7" spans="2:12" ht="19.5" customHeight="1">
      <c r="B7" s="75"/>
      <c r="C7" s="98"/>
      <c r="D7" s="98"/>
      <c r="E7" s="98"/>
      <c r="F7" s="98"/>
      <c r="G7" s="98"/>
      <c r="H7" s="98"/>
      <c r="I7" s="98"/>
      <c r="J7" s="99"/>
      <c r="K7" s="100"/>
      <c r="L7" s="101"/>
    </row>
    <row r="8" spans="2:12" ht="19.5" customHeight="1">
      <c r="B8" s="102"/>
      <c r="C8" s="1"/>
      <c r="D8" s="1"/>
      <c r="E8" s="1"/>
      <c r="F8" s="1"/>
      <c r="G8" s="1"/>
      <c r="H8" s="1"/>
      <c r="I8" s="1"/>
      <c r="J8" s="52"/>
      <c r="K8" s="65"/>
      <c r="L8" s="65"/>
    </row>
    <row r="9" spans="2:12" ht="19.5" customHeight="1">
      <c r="B9" s="113" t="s">
        <v>123</v>
      </c>
      <c r="C9" s="1"/>
      <c r="D9" s="1"/>
      <c r="E9" s="1"/>
      <c r="F9" s="1"/>
      <c r="G9" s="1"/>
      <c r="H9" s="1"/>
      <c r="I9" s="1"/>
      <c r="J9" s="52"/>
      <c r="K9" s="65"/>
      <c r="L9" s="65"/>
    </row>
    <row r="10" spans="2:12" s="107" customFormat="1" ht="19.5" customHeight="1">
      <c r="B10" s="206" t="s">
        <v>161</v>
      </c>
      <c r="C10" s="104"/>
      <c r="D10" s="104"/>
      <c r="E10" s="104"/>
      <c r="F10" s="104"/>
      <c r="G10" s="104"/>
      <c r="H10" s="104"/>
      <c r="I10" s="104"/>
      <c r="J10" s="105"/>
      <c r="K10" s="106"/>
      <c r="L10" s="106"/>
    </row>
    <row r="11" spans="2:12" s="107" customFormat="1" ht="19.5" customHeight="1">
      <c r="B11" s="206" t="s">
        <v>162</v>
      </c>
      <c r="C11" s="104"/>
      <c r="D11" s="104"/>
      <c r="E11" s="104"/>
      <c r="F11" s="104"/>
      <c r="G11" s="104"/>
      <c r="H11" s="104"/>
      <c r="I11" s="104"/>
      <c r="J11" s="105"/>
      <c r="K11" s="106"/>
      <c r="L11" s="106"/>
    </row>
    <row r="12" spans="2:12" s="107" customFormat="1" ht="19.5" customHeight="1">
      <c r="B12" s="206"/>
      <c r="C12" s="104"/>
      <c r="D12" s="104"/>
      <c r="E12" s="104"/>
      <c r="F12" s="104"/>
      <c r="G12" s="104"/>
      <c r="H12" s="104"/>
      <c r="I12" s="104"/>
      <c r="J12" s="105"/>
      <c r="K12" s="106"/>
      <c r="L12" s="106"/>
    </row>
    <row r="13" spans="2:12" s="107" customFormat="1" ht="19.5" customHeight="1" thickBot="1">
      <c r="B13" s="475" t="s">
        <v>121</v>
      </c>
      <c r="C13" s="475"/>
      <c r="D13"/>
      <c r="E13"/>
      <c r="F13"/>
      <c r="G13"/>
      <c r="H13"/>
      <c r="I13"/>
      <c r="J13" s="34"/>
      <c r="K13" s="27"/>
      <c r="L13" s="27"/>
    </row>
    <row r="14" spans="2:12" s="107" customFormat="1" ht="19.5" customHeight="1" thickBot="1">
      <c r="B14" s="2"/>
      <c r="C14" s="441" t="s">
        <v>40</v>
      </c>
      <c r="D14" s="436"/>
      <c r="E14" s="436"/>
      <c r="F14" s="436"/>
      <c r="G14" s="436"/>
      <c r="H14" s="437"/>
      <c r="I14" s="13" t="s">
        <v>51</v>
      </c>
      <c r="J14" s="28" t="s">
        <v>42</v>
      </c>
      <c r="K14" s="473" t="s">
        <v>52</v>
      </c>
      <c r="L14" s="474"/>
    </row>
    <row r="15" spans="2:12" s="107" customFormat="1" ht="19.5" customHeight="1" thickBot="1">
      <c r="B15" s="12" t="s">
        <v>43</v>
      </c>
      <c r="C15" s="441" t="s">
        <v>44</v>
      </c>
      <c r="D15" s="436"/>
      <c r="E15" s="437"/>
      <c r="F15" s="441" t="s">
        <v>48</v>
      </c>
      <c r="G15" s="436"/>
      <c r="H15" s="437"/>
      <c r="I15" s="3"/>
      <c r="J15" s="29"/>
      <c r="K15" s="35"/>
      <c r="L15" s="36"/>
    </row>
    <row r="16" spans="2:12" s="107" customFormat="1" ht="19.5" customHeight="1" thickBot="1">
      <c r="B16" s="3"/>
      <c r="C16" s="5" t="s">
        <v>45</v>
      </c>
      <c r="D16" s="5" t="s">
        <v>46</v>
      </c>
      <c r="E16" s="14" t="s">
        <v>47</v>
      </c>
      <c r="F16" s="5" t="s">
        <v>45</v>
      </c>
      <c r="G16" s="5" t="s">
        <v>46</v>
      </c>
      <c r="H16" s="14" t="s">
        <v>47</v>
      </c>
      <c r="I16" s="14" t="s">
        <v>49</v>
      </c>
      <c r="J16" s="30" t="s">
        <v>50</v>
      </c>
      <c r="K16" s="53" t="s">
        <v>68</v>
      </c>
      <c r="L16" s="54" t="s">
        <v>69</v>
      </c>
    </row>
    <row r="17" spans="2:12" s="107" customFormat="1" ht="19.5" customHeight="1" thickBot="1">
      <c r="B17" s="59"/>
      <c r="C17" s="68"/>
      <c r="D17" s="103"/>
      <c r="E17" s="103"/>
      <c r="F17" s="68"/>
      <c r="G17" s="103"/>
      <c r="H17" s="103"/>
      <c r="I17" s="68"/>
      <c r="J17" s="28"/>
      <c r="K17" s="76"/>
      <c r="L17" s="77"/>
    </row>
    <row r="18" spans="2:12" s="107" customFormat="1" ht="19.5" customHeight="1">
      <c r="B18" s="2"/>
      <c r="C18" s="15" t="s">
        <v>53</v>
      </c>
      <c r="D18" s="16" t="s">
        <v>53</v>
      </c>
      <c r="E18" s="16" t="s">
        <v>53</v>
      </c>
      <c r="F18" s="15" t="s">
        <v>53</v>
      </c>
      <c r="G18" s="16" t="s">
        <v>53</v>
      </c>
      <c r="H18" s="16" t="s">
        <v>53</v>
      </c>
      <c r="I18" s="15" t="s">
        <v>53</v>
      </c>
      <c r="J18" s="31" t="s">
        <v>62</v>
      </c>
      <c r="K18" s="37" t="s">
        <v>62</v>
      </c>
      <c r="L18" s="38" t="s">
        <v>62</v>
      </c>
    </row>
    <row r="19" spans="2:12" s="107" customFormat="1" ht="19.5" customHeight="1">
      <c r="B19" s="41" t="s">
        <v>54</v>
      </c>
      <c r="C19" s="42">
        <v>18047</v>
      </c>
      <c r="D19" s="43">
        <v>8031</v>
      </c>
      <c r="E19" s="44">
        <v>10016</v>
      </c>
      <c r="F19" s="42">
        <v>17521</v>
      </c>
      <c r="G19" s="43">
        <v>8132</v>
      </c>
      <c r="H19" s="44">
        <v>9389</v>
      </c>
      <c r="I19" s="41">
        <v>-526</v>
      </c>
      <c r="J19" s="45">
        <v>-2.9</v>
      </c>
      <c r="K19" s="46"/>
      <c r="L19" s="47"/>
    </row>
    <row r="20" spans="2:12" s="107" customFormat="1" ht="19.5" customHeight="1">
      <c r="B20" s="17"/>
      <c r="C20" s="18"/>
      <c r="D20" s="19"/>
      <c r="E20" s="20"/>
      <c r="F20" s="18"/>
      <c r="G20" s="19"/>
      <c r="H20" s="20"/>
      <c r="I20" s="17"/>
      <c r="J20" s="32"/>
      <c r="K20" s="39"/>
      <c r="L20" s="40"/>
    </row>
    <row r="21" spans="2:12" s="107" customFormat="1" ht="19.5" customHeight="1">
      <c r="B21" s="41" t="s">
        <v>92</v>
      </c>
      <c r="C21" s="42">
        <v>3052</v>
      </c>
      <c r="D21" s="43">
        <v>2335</v>
      </c>
      <c r="E21" s="44">
        <v>717</v>
      </c>
      <c r="F21" s="42">
        <v>3058</v>
      </c>
      <c r="G21" s="43">
        <v>2376</v>
      </c>
      <c r="H21" s="44">
        <v>682</v>
      </c>
      <c r="I21" s="41">
        <v>6</v>
      </c>
      <c r="J21" s="45">
        <v>0.2</v>
      </c>
      <c r="K21" s="46">
        <v>100</v>
      </c>
      <c r="L21" s="47">
        <v>100</v>
      </c>
    </row>
    <row r="22" spans="2:12" s="107" customFormat="1" ht="19.5" customHeight="1">
      <c r="B22" s="17"/>
      <c r="C22" s="18"/>
      <c r="D22" s="19"/>
      <c r="E22" s="20"/>
      <c r="F22" s="18"/>
      <c r="G22" s="19"/>
      <c r="H22" s="20"/>
      <c r="I22" s="17"/>
      <c r="J22" s="32"/>
      <c r="K22" s="39"/>
      <c r="L22" s="40"/>
    </row>
    <row r="23" spans="2:12" s="107" customFormat="1" ht="19.5" customHeight="1">
      <c r="B23" s="17" t="s">
        <v>55</v>
      </c>
      <c r="C23" s="18">
        <v>10</v>
      </c>
      <c r="D23" s="19">
        <v>10</v>
      </c>
      <c r="E23" s="20">
        <v>0</v>
      </c>
      <c r="F23" s="18">
        <v>15</v>
      </c>
      <c r="G23" s="19">
        <v>15</v>
      </c>
      <c r="H23" s="20">
        <v>0</v>
      </c>
      <c r="I23" s="17">
        <v>5</v>
      </c>
      <c r="J23" s="32">
        <v>50</v>
      </c>
      <c r="K23" s="39">
        <v>0.3</v>
      </c>
      <c r="L23" s="40">
        <v>0.5</v>
      </c>
    </row>
    <row r="24" spans="2:12" s="107" customFormat="1" ht="19.5" customHeight="1">
      <c r="B24" s="17" t="s">
        <v>56</v>
      </c>
      <c r="C24" s="18">
        <v>86</v>
      </c>
      <c r="D24" s="19">
        <v>65</v>
      </c>
      <c r="E24" s="20">
        <v>21</v>
      </c>
      <c r="F24" s="18">
        <v>85</v>
      </c>
      <c r="G24" s="19">
        <v>67</v>
      </c>
      <c r="H24" s="20">
        <v>18</v>
      </c>
      <c r="I24" s="17">
        <v>-1</v>
      </c>
      <c r="J24" s="32">
        <v>-1.2</v>
      </c>
      <c r="K24" s="39">
        <v>2.8</v>
      </c>
      <c r="L24" s="40">
        <v>2.8</v>
      </c>
    </row>
    <row r="25" spans="2:12" s="107" customFormat="1" ht="19.5" customHeight="1">
      <c r="B25" s="17" t="s">
        <v>57</v>
      </c>
      <c r="C25" s="18">
        <v>888</v>
      </c>
      <c r="D25" s="19">
        <v>584</v>
      </c>
      <c r="E25" s="20">
        <v>304</v>
      </c>
      <c r="F25" s="18">
        <v>859</v>
      </c>
      <c r="G25" s="19">
        <v>578</v>
      </c>
      <c r="H25" s="20">
        <v>281</v>
      </c>
      <c r="I25" s="17">
        <v>-29</v>
      </c>
      <c r="J25" s="32">
        <v>-3.3</v>
      </c>
      <c r="K25" s="39">
        <v>29.1</v>
      </c>
      <c r="L25" s="40">
        <v>28.1</v>
      </c>
    </row>
    <row r="26" spans="2:12" s="107" customFormat="1" ht="19.5" customHeight="1">
      <c r="B26" s="17" t="s">
        <v>58</v>
      </c>
      <c r="C26" s="18"/>
      <c r="D26" s="19"/>
      <c r="E26" s="20"/>
      <c r="F26" s="18"/>
      <c r="G26" s="19"/>
      <c r="H26" s="20"/>
      <c r="I26" s="17"/>
      <c r="J26" s="32"/>
      <c r="K26" s="39"/>
      <c r="L26" s="40"/>
    </row>
    <row r="27" spans="2:12" s="107" customFormat="1" ht="19.5" customHeight="1">
      <c r="B27" s="17" t="s">
        <v>59</v>
      </c>
      <c r="C27" s="18">
        <v>769</v>
      </c>
      <c r="D27" s="19">
        <v>615</v>
      </c>
      <c r="E27" s="20">
        <v>154</v>
      </c>
      <c r="F27" s="18">
        <v>799</v>
      </c>
      <c r="G27" s="19">
        <v>639</v>
      </c>
      <c r="H27" s="20">
        <v>160</v>
      </c>
      <c r="I27" s="17">
        <v>30</v>
      </c>
      <c r="J27" s="32">
        <v>3.9</v>
      </c>
      <c r="K27" s="39">
        <v>25.2</v>
      </c>
      <c r="L27" s="40">
        <v>26.1</v>
      </c>
    </row>
    <row r="28" spans="2:12" s="107" customFormat="1" ht="19.5" customHeight="1">
      <c r="B28" s="17" t="s">
        <v>60</v>
      </c>
      <c r="C28" s="18">
        <v>724</v>
      </c>
      <c r="D28" s="19">
        <v>651</v>
      </c>
      <c r="E28" s="20">
        <v>73</v>
      </c>
      <c r="F28" s="18">
        <v>734</v>
      </c>
      <c r="G28" s="19">
        <v>675</v>
      </c>
      <c r="H28" s="20">
        <v>59</v>
      </c>
      <c r="I28" s="17">
        <v>10</v>
      </c>
      <c r="J28" s="32">
        <v>1.4</v>
      </c>
      <c r="K28" s="39">
        <v>23.7</v>
      </c>
      <c r="L28" s="40">
        <v>24</v>
      </c>
    </row>
    <row r="29" spans="2:12" s="107" customFormat="1" ht="19.5" customHeight="1">
      <c r="B29" s="17" t="s">
        <v>61</v>
      </c>
      <c r="C29" s="18">
        <v>575</v>
      </c>
      <c r="D29" s="19">
        <v>410</v>
      </c>
      <c r="E29" s="20">
        <v>165</v>
      </c>
      <c r="F29" s="18">
        <v>566</v>
      </c>
      <c r="G29" s="19">
        <v>402</v>
      </c>
      <c r="H29" s="20">
        <v>164</v>
      </c>
      <c r="I29" s="17">
        <v>-9</v>
      </c>
      <c r="J29" s="32">
        <v>-1.6</v>
      </c>
      <c r="K29" s="39">
        <v>18.8</v>
      </c>
      <c r="L29" s="40">
        <v>18.5</v>
      </c>
    </row>
    <row r="30" spans="2:12" s="107" customFormat="1" ht="19.5" customHeight="1">
      <c r="B30" s="17"/>
      <c r="C30" s="18"/>
      <c r="D30" s="19"/>
      <c r="E30" s="20"/>
      <c r="F30" s="18"/>
      <c r="G30" s="19"/>
      <c r="H30" s="20"/>
      <c r="I30" s="17"/>
      <c r="J30" s="32"/>
      <c r="K30" s="39"/>
      <c r="L30" s="40"/>
    </row>
    <row r="31" spans="2:12" s="107" customFormat="1" ht="19.5" customHeight="1">
      <c r="B31" s="41" t="s">
        <v>63</v>
      </c>
      <c r="C31" s="42">
        <v>14995</v>
      </c>
      <c r="D31" s="43">
        <v>5696</v>
      </c>
      <c r="E31" s="44">
        <v>9299</v>
      </c>
      <c r="F31" s="42">
        <v>14463</v>
      </c>
      <c r="G31" s="43">
        <v>5756</v>
      </c>
      <c r="H31" s="44">
        <v>8707</v>
      </c>
      <c r="I31" s="41">
        <v>-532</v>
      </c>
      <c r="J31" s="45">
        <v>-3.5</v>
      </c>
      <c r="K31" s="46">
        <v>100</v>
      </c>
      <c r="L31" s="47">
        <v>100</v>
      </c>
    </row>
    <row r="32" spans="2:12" ht="19.5" customHeight="1">
      <c r="B32" s="17"/>
      <c r="C32" s="18"/>
      <c r="D32" s="19"/>
      <c r="E32" s="20"/>
      <c r="F32" s="18"/>
      <c r="G32" s="19"/>
      <c r="H32" s="20"/>
      <c r="I32" s="17"/>
      <c r="J32" s="32"/>
      <c r="K32" s="39"/>
      <c r="L32" s="40"/>
    </row>
    <row r="33" spans="2:12" ht="19.5" customHeight="1">
      <c r="B33" s="17" t="s">
        <v>64</v>
      </c>
      <c r="C33" s="18">
        <v>53</v>
      </c>
      <c r="D33" s="19">
        <v>44</v>
      </c>
      <c r="E33" s="20">
        <v>9</v>
      </c>
      <c r="F33" s="18">
        <v>53</v>
      </c>
      <c r="G33" s="19">
        <v>44</v>
      </c>
      <c r="H33" s="20">
        <v>9</v>
      </c>
      <c r="I33" s="17">
        <v>0</v>
      </c>
      <c r="J33" s="32">
        <v>0</v>
      </c>
      <c r="K33" s="39">
        <v>0.4</v>
      </c>
      <c r="L33" s="40">
        <v>0.4</v>
      </c>
    </row>
    <row r="34" spans="2:12" ht="19.5" customHeight="1">
      <c r="B34" s="17" t="s">
        <v>118</v>
      </c>
      <c r="C34" s="18"/>
      <c r="D34" s="19"/>
      <c r="E34" s="20"/>
      <c r="F34" s="18"/>
      <c r="G34" s="19"/>
      <c r="H34" s="20"/>
      <c r="I34" s="17"/>
      <c r="J34" s="32"/>
      <c r="K34" s="39"/>
      <c r="L34" s="40"/>
    </row>
    <row r="35" spans="2:12" ht="19.5" customHeight="1">
      <c r="B35" s="26" t="s">
        <v>119</v>
      </c>
      <c r="C35" s="18">
        <v>1936</v>
      </c>
      <c r="D35" s="19">
        <v>924</v>
      </c>
      <c r="E35" s="20">
        <v>1012</v>
      </c>
      <c r="F35" s="18">
        <v>1824</v>
      </c>
      <c r="G35" s="19">
        <v>884</v>
      </c>
      <c r="H35" s="20">
        <v>940</v>
      </c>
      <c r="I35" s="17">
        <v>-112</v>
      </c>
      <c r="J35" s="32">
        <v>-5.8</v>
      </c>
      <c r="K35" s="39">
        <v>12.9</v>
      </c>
      <c r="L35" s="40">
        <v>12.6</v>
      </c>
    </row>
    <row r="36" spans="2:12" ht="19.5" customHeight="1">
      <c r="B36" s="17" t="s">
        <v>65</v>
      </c>
      <c r="C36" s="18">
        <v>6016</v>
      </c>
      <c r="D36" s="19">
        <v>1464</v>
      </c>
      <c r="E36" s="20">
        <v>4552</v>
      </c>
      <c r="F36" s="18">
        <v>5834</v>
      </c>
      <c r="G36" s="19">
        <v>1505</v>
      </c>
      <c r="H36" s="20">
        <v>4329</v>
      </c>
      <c r="I36" s="17">
        <v>-182</v>
      </c>
      <c r="J36" s="32">
        <v>-3</v>
      </c>
      <c r="K36" s="39">
        <v>40.1</v>
      </c>
      <c r="L36" s="40">
        <v>40.3</v>
      </c>
    </row>
    <row r="37" spans="2:12" ht="19.5" customHeight="1">
      <c r="B37" s="17" t="s">
        <v>66</v>
      </c>
      <c r="C37" s="18">
        <v>932</v>
      </c>
      <c r="D37" s="19">
        <v>475</v>
      </c>
      <c r="E37" s="20">
        <v>457</v>
      </c>
      <c r="F37" s="18">
        <v>955</v>
      </c>
      <c r="G37" s="19">
        <v>521</v>
      </c>
      <c r="H37" s="20">
        <v>434</v>
      </c>
      <c r="I37" s="17">
        <v>23</v>
      </c>
      <c r="J37" s="32">
        <v>2.5</v>
      </c>
      <c r="K37" s="39">
        <v>6.2</v>
      </c>
      <c r="L37" s="40">
        <v>6.6</v>
      </c>
    </row>
    <row r="38" spans="2:12" ht="19.5" customHeight="1">
      <c r="B38" s="17" t="s">
        <v>116</v>
      </c>
      <c r="C38" s="18"/>
      <c r="D38" s="19"/>
      <c r="E38" s="20"/>
      <c r="F38" s="18"/>
      <c r="G38" s="19"/>
      <c r="H38" s="20"/>
      <c r="I38" s="17"/>
      <c r="J38" s="32"/>
      <c r="K38" s="39"/>
      <c r="L38" s="40"/>
    </row>
    <row r="39" spans="2:12" ht="19.5" customHeight="1">
      <c r="B39" s="26" t="s">
        <v>117</v>
      </c>
      <c r="C39" s="18">
        <v>1405</v>
      </c>
      <c r="D39" s="19">
        <v>453</v>
      </c>
      <c r="E39" s="20">
        <v>952</v>
      </c>
      <c r="F39" s="18">
        <v>1320</v>
      </c>
      <c r="G39" s="19">
        <v>457</v>
      </c>
      <c r="H39" s="20">
        <v>863</v>
      </c>
      <c r="I39" s="17">
        <v>-85</v>
      </c>
      <c r="J39" s="32">
        <v>-6</v>
      </c>
      <c r="K39" s="39">
        <v>9.4</v>
      </c>
      <c r="L39" s="40">
        <v>9.1</v>
      </c>
    </row>
    <row r="40" spans="2:12" ht="19.5" customHeight="1">
      <c r="B40" s="17" t="s">
        <v>67</v>
      </c>
      <c r="C40" s="18">
        <v>4653</v>
      </c>
      <c r="D40" s="19">
        <v>2336</v>
      </c>
      <c r="E40" s="20">
        <v>2317</v>
      </c>
      <c r="F40" s="18">
        <v>4477</v>
      </c>
      <c r="G40" s="19">
        <v>2345</v>
      </c>
      <c r="H40" s="20">
        <v>2132</v>
      </c>
      <c r="I40" s="17">
        <v>-176</v>
      </c>
      <c r="J40" s="32">
        <v>-3.8</v>
      </c>
      <c r="K40" s="39">
        <v>31</v>
      </c>
      <c r="L40" s="40">
        <v>31</v>
      </c>
    </row>
    <row r="41" spans="2:12" ht="19.5" customHeight="1" thickBot="1">
      <c r="B41" s="22"/>
      <c r="C41" s="23"/>
      <c r="D41" s="24"/>
      <c r="E41" s="25"/>
      <c r="F41" s="23"/>
      <c r="G41" s="24"/>
      <c r="H41" s="25"/>
      <c r="I41" s="22"/>
      <c r="J41" s="33"/>
      <c r="K41" s="35"/>
      <c r="L41" s="36"/>
    </row>
    <row r="42" spans="2:11" ht="19.5" customHeight="1">
      <c r="B42" s="107"/>
      <c r="C42" s="107"/>
      <c r="J42"/>
      <c r="K42" s="34"/>
    </row>
    <row r="43" spans="2:12" ht="19.5" customHeight="1">
      <c r="B43" s="200" t="s">
        <v>124</v>
      </c>
      <c r="C43" s="107"/>
      <c r="J43"/>
      <c r="K43" s="34"/>
      <c r="L43" s="65"/>
    </row>
    <row r="44" spans="2:12" ht="19.5" customHeight="1">
      <c r="B44" s="200"/>
      <c r="C44" s="107"/>
      <c r="J44"/>
      <c r="K44" s="34"/>
      <c r="L44" s="65"/>
    </row>
    <row r="45" spans="2:12" ht="19.5" customHeight="1">
      <c r="B45" s="114" t="s">
        <v>125</v>
      </c>
      <c r="C45" s="107"/>
      <c r="J45"/>
      <c r="K45" s="34"/>
      <c r="L45" s="65"/>
    </row>
    <row r="46" spans="2:12" ht="19.5" customHeight="1">
      <c r="B46" s="207" t="s">
        <v>128</v>
      </c>
      <c r="C46" s="107"/>
      <c r="D46" s="107"/>
      <c r="E46" s="107"/>
      <c r="F46" s="107"/>
      <c r="G46" s="107"/>
      <c r="H46" s="107"/>
      <c r="I46" s="107"/>
      <c r="J46" s="107"/>
      <c r="K46" s="108"/>
      <c r="L46" s="65"/>
    </row>
    <row r="47" spans="2:12" ht="19.5" customHeight="1">
      <c r="B47" s="207" t="s">
        <v>37</v>
      </c>
      <c r="C47" s="107"/>
      <c r="D47" s="107"/>
      <c r="E47" s="107"/>
      <c r="F47" s="107"/>
      <c r="G47" s="107"/>
      <c r="H47" s="107"/>
      <c r="I47" s="107"/>
      <c r="J47" s="107"/>
      <c r="K47" s="108"/>
      <c r="L47" s="65"/>
    </row>
    <row r="48" spans="2:12" ht="19.5" customHeight="1">
      <c r="B48" s="207" t="s">
        <v>164</v>
      </c>
      <c r="C48" s="107"/>
      <c r="J48"/>
      <c r="K48" s="34"/>
      <c r="L48" s="65"/>
    </row>
    <row r="49" spans="2:12" ht="19.5" customHeight="1">
      <c r="B49" s="207"/>
      <c r="C49" s="107"/>
      <c r="J49"/>
      <c r="K49" s="34"/>
      <c r="L49" s="65"/>
    </row>
    <row r="50" spans="2:12" ht="19.5" customHeight="1">
      <c r="B50" s="114" t="s">
        <v>126</v>
      </c>
      <c r="C50" s="107"/>
      <c r="D50" s="232"/>
      <c r="E50" s="110"/>
      <c r="F50" s="110"/>
      <c r="G50" s="110"/>
      <c r="H50" s="227"/>
      <c r="I50" s="227"/>
      <c r="J50" s="227"/>
      <c r="K50" s="227"/>
      <c r="L50" s="65"/>
    </row>
    <row r="51" spans="2:12" ht="19.5" customHeight="1">
      <c r="B51" s="207" t="s">
        <v>175</v>
      </c>
      <c r="C51" s="107"/>
      <c r="D51" s="233"/>
      <c r="E51" s="227"/>
      <c r="F51" s="227"/>
      <c r="G51" s="227"/>
      <c r="H51" s="227"/>
      <c r="I51" s="227"/>
      <c r="J51" s="227"/>
      <c r="K51" s="227"/>
      <c r="L51" s="65"/>
    </row>
    <row r="52" spans="2:11" ht="19.5" customHeight="1">
      <c r="B52" s="207" t="s">
        <v>176</v>
      </c>
      <c r="C52" s="107"/>
      <c r="D52" s="233"/>
      <c r="E52" s="227"/>
      <c r="F52" s="227"/>
      <c r="G52" s="227"/>
      <c r="H52" s="227"/>
      <c r="I52" s="227"/>
      <c r="J52" s="227"/>
      <c r="K52" s="227"/>
    </row>
    <row r="53" spans="2:11" ht="19.5" customHeight="1">
      <c r="B53" s="107"/>
      <c r="C53" s="107"/>
      <c r="D53" s="233"/>
      <c r="E53" s="227"/>
      <c r="F53" s="227"/>
      <c r="G53" s="227"/>
      <c r="H53" s="227"/>
      <c r="I53" s="227"/>
      <c r="J53" s="227"/>
      <c r="K53" s="227"/>
    </row>
    <row r="54" spans="2:11" ht="19.5" customHeight="1">
      <c r="B54" s="114" t="s">
        <v>127</v>
      </c>
      <c r="C54" s="107"/>
      <c r="D54" s="232"/>
      <c r="E54" s="110"/>
      <c r="F54" s="110"/>
      <c r="G54" s="110"/>
      <c r="H54" s="227"/>
      <c r="I54" s="227"/>
      <c r="J54" s="227"/>
      <c r="K54" s="227"/>
    </row>
    <row r="55" spans="2:11" ht="19.5" customHeight="1">
      <c r="B55" s="207" t="s">
        <v>178</v>
      </c>
      <c r="C55" s="107"/>
      <c r="D55" s="233"/>
      <c r="E55" s="227"/>
      <c r="F55" s="227"/>
      <c r="G55" s="227"/>
      <c r="H55" s="227"/>
      <c r="I55" s="227"/>
      <c r="J55" s="227"/>
      <c r="K55" s="227"/>
    </row>
    <row r="56" spans="2:11" ht="19.5" customHeight="1">
      <c r="B56" s="207" t="s">
        <v>177</v>
      </c>
      <c r="C56" s="227"/>
      <c r="D56" s="233"/>
      <c r="E56" s="227"/>
      <c r="F56" s="227"/>
      <c r="G56" s="227"/>
      <c r="H56" s="227"/>
      <c r="I56" s="227"/>
      <c r="J56" s="227"/>
      <c r="K56" s="227"/>
    </row>
    <row r="57" spans="2:11" ht="19.5" customHeight="1">
      <c r="B57" s="107"/>
      <c r="C57" s="107"/>
      <c r="D57" s="211"/>
      <c r="E57" s="34"/>
      <c r="F57" s="34"/>
      <c r="G57" s="34"/>
      <c r="J57"/>
      <c r="K57"/>
    </row>
    <row r="58" spans="2:12" s="48" customFormat="1" ht="19.5" customHeight="1">
      <c r="B58" s="200" t="s">
        <v>129</v>
      </c>
      <c r="C58" s="107"/>
      <c r="D58" s="232"/>
      <c r="E58" s="111"/>
      <c r="F58" s="111"/>
      <c r="G58" s="111"/>
      <c r="H58" s="110"/>
      <c r="I58" s="110"/>
      <c r="J58" s="110"/>
      <c r="K58" s="110"/>
      <c r="L58" s="27"/>
    </row>
    <row r="59" spans="2:12" s="48" customFormat="1" ht="19.5" customHeight="1">
      <c r="B59" s="200"/>
      <c r="C59" s="107"/>
      <c r="D59" s="232"/>
      <c r="E59" s="111"/>
      <c r="F59" s="111"/>
      <c r="G59" s="111"/>
      <c r="H59" s="110"/>
      <c r="I59" s="110"/>
      <c r="J59" s="110"/>
      <c r="K59" s="110"/>
      <c r="L59" s="27"/>
    </row>
    <row r="60" spans="2:12" s="21" customFormat="1" ht="19.5" customHeight="1">
      <c r="B60" s="114" t="s">
        <v>125</v>
      </c>
      <c r="C60" s="107"/>
      <c r="D60" s="232"/>
      <c r="E60" s="111"/>
      <c r="F60" s="111"/>
      <c r="G60" s="111"/>
      <c r="H60" s="110"/>
      <c r="I60" s="110"/>
      <c r="J60" s="110"/>
      <c r="K60" s="110"/>
      <c r="L60" s="27"/>
    </row>
    <row r="61" spans="2:12" s="48" customFormat="1" ht="19.5" customHeight="1">
      <c r="B61" s="207" t="s">
        <v>179</v>
      </c>
      <c r="C61" s="107"/>
      <c r="D61" s="232"/>
      <c r="E61" s="111"/>
      <c r="F61" s="111"/>
      <c r="G61" s="111"/>
      <c r="H61" s="110"/>
      <c r="I61" s="110"/>
      <c r="J61" s="110"/>
      <c r="K61" s="110"/>
      <c r="L61" s="27"/>
    </row>
    <row r="62" spans="2:12" s="21" customFormat="1" ht="19.5" customHeight="1">
      <c r="B62" s="207" t="s">
        <v>181</v>
      </c>
      <c r="C62" s="107"/>
      <c r="D62" s="232"/>
      <c r="E62" s="111"/>
      <c r="F62" s="111"/>
      <c r="G62" s="111"/>
      <c r="H62" s="110"/>
      <c r="I62" s="110"/>
      <c r="J62" s="110"/>
      <c r="K62" s="110"/>
      <c r="L62" s="27"/>
    </row>
    <row r="63" spans="2:12" s="21" customFormat="1" ht="19.5" customHeight="1">
      <c r="B63" s="207" t="s">
        <v>180</v>
      </c>
      <c r="C63" s="107"/>
      <c r="D63" s="232"/>
      <c r="E63" s="111"/>
      <c r="F63" s="111"/>
      <c r="G63" s="111"/>
      <c r="H63" s="110"/>
      <c r="I63" s="110"/>
      <c r="J63" s="110"/>
      <c r="K63" s="110"/>
      <c r="L63" s="27"/>
    </row>
    <row r="64" spans="2:12" s="21" customFormat="1" ht="19.5" customHeight="1">
      <c r="B64" s="107"/>
      <c r="C64" s="107"/>
      <c r="D64" s="234"/>
      <c r="E64" s="129"/>
      <c r="F64" s="129"/>
      <c r="G64" s="129"/>
      <c r="H64" s="128"/>
      <c r="I64" s="128"/>
      <c r="J64" s="128"/>
      <c r="K64" s="128"/>
      <c r="L64" s="27"/>
    </row>
    <row r="65" spans="2:12" s="21" customFormat="1" ht="19.5" customHeight="1">
      <c r="B65" s="114" t="s">
        <v>126</v>
      </c>
      <c r="C65" s="107"/>
      <c r="D65" s="232"/>
      <c r="E65" s="111"/>
      <c r="F65" s="111"/>
      <c r="G65" s="111"/>
      <c r="H65" s="110"/>
      <c r="I65" s="110"/>
      <c r="J65" s="110"/>
      <c r="K65" s="110"/>
      <c r="L65" s="27"/>
    </row>
    <row r="66" spans="2:12" s="21" customFormat="1" ht="19.5" customHeight="1">
      <c r="B66" s="207" t="s">
        <v>182</v>
      </c>
      <c r="C66" s="107"/>
      <c r="D66" s="232"/>
      <c r="E66" s="111"/>
      <c r="F66" s="111"/>
      <c r="G66" s="111"/>
      <c r="H66" s="110"/>
      <c r="I66" s="110"/>
      <c r="J66" s="110"/>
      <c r="K66" s="110"/>
      <c r="L66" s="27"/>
    </row>
    <row r="67" spans="2:12" s="21" customFormat="1" ht="19.5" customHeight="1">
      <c r="B67" s="207" t="s">
        <v>183</v>
      </c>
      <c r="C67" s="107"/>
      <c r="D67" s="232"/>
      <c r="E67" s="111"/>
      <c r="F67" s="111"/>
      <c r="G67" s="111"/>
      <c r="H67" s="110"/>
      <c r="I67" s="110"/>
      <c r="J67" s="110"/>
      <c r="K67" s="110"/>
      <c r="L67" s="27"/>
    </row>
    <row r="68" spans="2:12" s="21" customFormat="1" ht="19.5" customHeight="1">
      <c r="B68" s="107"/>
      <c r="C68" s="107"/>
      <c r="D68" s="232"/>
      <c r="E68" s="111"/>
      <c r="F68" s="111"/>
      <c r="G68" s="111"/>
      <c r="H68" s="110"/>
      <c r="I68" s="110"/>
      <c r="J68" s="110"/>
      <c r="K68" s="110"/>
      <c r="L68" s="27"/>
    </row>
    <row r="69" spans="2:12" s="21" customFormat="1" ht="19.5" customHeight="1">
      <c r="B69" s="114" t="s">
        <v>127</v>
      </c>
      <c r="C69" s="107"/>
      <c r="D69" s="232"/>
      <c r="E69" s="111"/>
      <c r="F69" s="111"/>
      <c r="G69" s="111"/>
      <c r="H69" s="110"/>
      <c r="I69" s="110"/>
      <c r="J69" s="110"/>
      <c r="K69" s="110"/>
      <c r="L69" s="27"/>
    </row>
    <row r="70" spans="2:12" s="48" customFormat="1" ht="19.5" customHeight="1">
      <c r="B70" s="207" t="s">
        <v>185</v>
      </c>
      <c r="C70" s="107"/>
      <c r="D70" s="232"/>
      <c r="E70" s="111"/>
      <c r="F70" s="111"/>
      <c r="G70" s="111"/>
      <c r="H70" s="110"/>
      <c r="I70" s="110"/>
      <c r="J70" s="110"/>
      <c r="K70" s="110"/>
      <c r="L70" s="27"/>
    </row>
    <row r="71" spans="2:12" s="21" customFormat="1" ht="19.5" customHeight="1">
      <c r="B71" s="207" t="s">
        <v>184</v>
      </c>
      <c r="C71" s="107"/>
      <c r="D71" s="232"/>
      <c r="E71" s="111"/>
      <c r="F71" s="111"/>
      <c r="G71" s="111"/>
      <c r="H71" s="110"/>
      <c r="I71" s="110"/>
      <c r="J71" s="110"/>
      <c r="K71" s="110"/>
      <c r="L71" s="27"/>
    </row>
    <row r="72" spans="2:12" s="21" customFormat="1" ht="19.5" customHeight="1">
      <c r="B72" s="107"/>
      <c r="C72" s="107"/>
      <c r="D72" s="232"/>
      <c r="E72" s="111"/>
      <c r="F72" s="111"/>
      <c r="G72" s="111"/>
      <c r="H72" s="110"/>
      <c r="I72" s="110"/>
      <c r="J72" s="110"/>
      <c r="K72" s="110"/>
      <c r="L72" s="27"/>
    </row>
    <row r="73" spans="2:12" s="21" customFormat="1" ht="19.5" customHeight="1">
      <c r="B73" s="114" t="s">
        <v>5</v>
      </c>
      <c r="C73" s="107"/>
      <c r="D73" s="232"/>
      <c r="E73" s="111"/>
      <c r="F73" s="111"/>
      <c r="G73" s="111"/>
      <c r="H73" s="110"/>
      <c r="I73" s="110"/>
      <c r="J73" s="110"/>
      <c r="K73" s="110"/>
      <c r="L73" s="27"/>
    </row>
    <row r="74" spans="2:12" s="21" customFormat="1" ht="19.5" customHeight="1">
      <c r="B74" s="207" t="s">
        <v>186</v>
      </c>
      <c r="C74" s="107"/>
      <c r="D74" s="232"/>
      <c r="E74" s="111"/>
      <c r="F74" s="111"/>
      <c r="G74" s="111"/>
      <c r="H74" s="110"/>
      <c r="I74" s="110"/>
      <c r="J74" s="110"/>
      <c r="K74" s="110"/>
      <c r="L74" s="27"/>
    </row>
    <row r="75" spans="2:12" s="21" customFormat="1" ht="19.5" customHeight="1">
      <c r="B75" s="207" t="s">
        <v>190</v>
      </c>
      <c r="C75" s="107"/>
      <c r="D75" s="232"/>
      <c r="E75" s="111"/>
      <c r="F75" s="111"/>
      <c r="G75" s="111"/>
      <c r="H75" s="110"/>
      <c r="I75" s="110"/>
      <c r="J75" s="110"/>
      <c r="K75" s="110"/>
      <c r="L75" s="27"/>
    </row>
    <row r="76" spans="2:12" s="21" customFormat="1" ht="19.5" customHeight="1">
      <c r="B76" s="207" t="s">
        <v>189</v>
      </c>
      <c r="C76" s="107"/>
      <c r="D76" s="232"/>
      <c r="E76" s="111"/>
      <c r="F76" s="111"/>
      <c r="G76" s="111"/>
      <c r="H76" s="110"/>
      <c r="I76" s="110"/>
      <c r="J76" s="110"/>
      <c r="K76" s="110"/>
      <c r="L76" s="27"/>
    </row>
    <row r="77" spans="2:12" s="21" customFormat="1" ht="19.5" customHeight="1">
      <c r="B77" s="207" t="s">
        <v>188</v>
      </c>
      <c r="C77" s="107"/>
      <c r="D77" s="232"/>
      <c r="E77" s="111"/>
      <c r="F77" s="111"/>
      <c r="G77" s="111"/>
      <c r="H77" s="110"/>
      <c r="I77" s="110"/>
      <c r="J77" s="110"/>
      <c r="K77" s="110"/>
      <c r="L77" s="27"/>
    </row>
    <row r="78" spans="2:12" s="21" customFormat="1" ht="19.5" customHeight="1">
      <c r="B78" s="207" t="s">
        <v>187</v>
      </c>
      <c r="C78" s="107"/>
      <c r="D78" s="232"/>
      <c r="E78" s="111"/>
      <c r="F78" s="111"/>
      <c r="G78" s="111"/>
      <c r="H78" s="110"/>
      <c r="I78" s="110"/>
      <c r="J78" s="110"/>
      <c r="K78" s="110"/>
      <c r="L78" s="27"/>
    </row>
    <row r="79" spans="2:12" s="21" customFormat="1" ht="19.5" customHeight="1" thickBot="1">
      <c r="B79" s="476" t="s">
        <v>131</v>
      </c>
      <c r="C79" s="477"/>
      <c r="D79" s="257"/>
      <c r="E79" s="108"/>
      <c r="F79" s="108"/>
      <c r="G79" s="108"/>
      <c r="H79"/>
      <c r="I79"/>
      <c r="J79" s="34"/>
      <c r="K79" s="27"/>
      <c r="L79" s="27"/>
    </row>
    <row r="80" spans="2:12" s="21" customFormat="1" ht="19.5" customHeight="1" thickBot="1">
      <c r="B80" s="258"/>
      <c r="C80" s="462" t="s">
        <v>40</v>
      </c>
      <c r="D80" s="469"/>
      <c r="E80" s="469"/>
      <c r="F80" s="463"/>
      <c r="G80" s="460" t="s">
        <v>79</v>
      </c>
      <c r="H80" s="461"/>
      <c r="I80" s="460" t="s">
        <v>52</v>
      </c>
      <c r="J80" s="468"/>
      <c r="K80" s="468"/>
      <c r="L80" s="461"/>
    </row>
    <row r="81" spans="2:12" ht="19.5" customHeight="1" thickBot="1">
      <c r="B81" s="259" t="s">
        <v>70</v>
      </c>
      <c r="C81" s="462" t="s">
        <v>68</v>
      </c>
      <c r="D81" s="463"/>
      <c r="E81" s="464" t="s">
        <v>69</v>
      </c>
      <c r="F81" s="465"/>
      <c r="G81" s="460" t="s">
        <v>84</v>
      </c>
      <c r="H81" s="461"/>
      <c r="I81" s="462" t="s">
        <v>68</v>
      </c>
      <c r="J81" s="463"/>
      <c r="K81" s="462" t="s">
        <v>69</v>
      </c>
      <c r="L81" s="463"/>
    </row>
    <row r="82" spans="2:12" ht="19.5" customHeight="1">
      <c r="B82" s="258"/>
      <c r="C82" s="452" t="s">
        <v>53</v>
      </c>
      <c r="D82" s="453"/>
      <c r="E82" s="450" t="s">
        <v>53</v>
      </c>
      <c r="F82" s="451"/>
      <c r="G82" s="458" t="s">
        <v>191</v>
      </c>
      <c r="H82" s="459"/>
      <c r="I82" s="458" t="s">
        <v>191</v>
      </c>
      <c r="J82" s="459"/>
      <c r="K82" s="458" t="s">
        <v>191</v>
      </c>
      <c r="L82" s="459"/>
    </row>
    <row r="83" spans="2:12" ht="19.5" customHeight="1">
      <c r="B83" s="260" t="s">
        <v>54</v>
      </c>
      <c r="C83" s="444">
        <v>18047</v>
      </c>
      <c r="D83" s="445"/>
      <c r="E83" s="424">
        <v>17521</v>
      </c>
      <c r="F83" s="425"/>
      <c r="G83" s="456">
        <v>-2.9</v>
      </c>
      <c r="H83" s="457"/>
      <c r="I83" s="456">
        <v>100</v>
      </c>
      <c r="J83" s="457"/>
      <c r="K83" s="467">
        <v>100</v>
      </c>
      <c r="L83" s="457"/>
    </row>
    <row r="84" spans="2:12" s="107" customFormat="1" ht="19.5" customHeight="1">
      <c r="B84" s="261"/>
      <c r="C84" s="442"/>
      <c r="D84" s="443"/>
      <c r="E84" s="442"/>
      <c r="F84" s="443"/>
      <c r="G84" s="454"/>
      <c r="H84" s="455"/>
      <c r="I84" s="454"/>
      <c r="J84" s="455"/>
      <c r="K84" s="466"/>
      <c r="L84" s="455"/>
    </row>
    <row r="85" spans="2:12" s="107" customFormat="1" ht="19.5" customHeight="1">
      <c r="B85" s="261" t="s">
        <v>71</v>
      </c>
      <c r="C85" s="442">
        <v>8713</v>
      </c>
      <c r="D85" s="443"/>
      <c r="E85" s="422">
        <v>8263</v>
      </c>
      <c r="F85" s="423"/>
      <c r="G85" s="454">
        <v>-5.2</v>
      </c>
      <c r="H85" s="455"/>
      <c r="I85" s="454">
        <v>48.3</v>
      </c>
      <c r="J85" s="455"/>
      <c r="K85" s="466">
        <v>47.2</v>
      </c>
      <c r="L85" s="455"/>
    </row>
    <row r="86" spans="2:12" ht="19.5" customHeight="1">
      <c r="B86" s="261" t="s">
        <v>72</v>
      </c>
      <c r="C86" s="442">
        <v>3940</v>
      </c>
      <c r="D86" s="443"/>
      <c r="E86" s="422">
        <v>3923</v>
      </c>
      <c r="F86" s="423"/>
      <c r="G86" s="454">
        <v>-0.4</v>
      </c>
      <c r="H86" s="455"/>
      <c r="I86" s="454">
        <v>21.8</v>
      </c>
      <c r="J86" s="455"/>
      <c r="K86" s="466">
        <v>22.4</v>
      </c>
      <c r="L86" s="455"/>
    </row>
    <row r="87" spans="2:12" ht="19.5" customHeight="1">
      <c r="B87" s="261" t="s">
        <v>73</v>
      </c>
      <c r="C87" s="442">
        <v>3167</v>
      </c>
      <c r="D87" s="443"/>
      <c r="E87" s="422">
        <v>3131</v>
      </c>
      <c r="F87" s="423"/>
      <c r="G87" s="454">
        <v>-1.1</v>
      </c>
      <c r="H87" s="455"/>
      <c r="I87" s="454">
        <v>17.5</v>
      </c>
      <c r="J87" s="455"/>
      <c r="K87" s="466">
        <v>17.9</v>
      </c>
      <c r="L87" s="455"/>
    </row>
    <row r="88" spans="2:12" ht="19.5" customHeight="1">
      <c r="B88" s="261" t="s">
        <v>74</v>
      </c>
      <c r="C88" s="442">
        <v>1440</v>
      </c>
      <c r="D88" s="443"/>
      <c r="E88" s="422">
        <v>1433</v>
      </c>
      <c r="F88" s="423"/>
      <c r="G88" s="454">
        <v>-0.5</v>
      </c>
      <c r="H88" s="455"/>
      <c r="I88" s="454">
        <v>8</v>
      </c>
      <c r="J88" s="455"/>
      <c r="K88" s="466">
        <v>8.2</v>
      </c>
      <c r="L88" s="455"/>
    </row>
    <row r="89" spans="2:12" ht="19.5" customHeight="1">
      <c r="B89" s="261" t="s">
        <v>75</v>
      </c>
      <c r="C89" s="442">
        <v>374</v>
      </c>
      <c r="D89" s="443"/>
      <c r="E89" s="422">
        <v>361</v>
      </c>
      <c r="F89" s="423"/>
      <c r="G89" s="454">
        <v>-3.5</v>
      </c>
      <c r="H89" s="455"/>
      <c r="I89" s="454">
        <v>2.1</v>
      </c>
      <c r="J89" s="455"/>
      <c r="K89" s="466">
        <v>2.1</v>
      </c>
      <c r="L89" s="455"/>
    </row>
    <row r="90" spans="2:12" ht="19.5" customHeight="1">
      <c r="B90" s="261" t="s">
        <v>76</v>
      </c>
      <c r="C90" s="442">
        <v>244</v>
      </c>
      <c r="D90" s="443"/>
      <c r="E90" s="422">
        <v>250</v>
      </c>
      <c r="F90" s="423"/>
      <c r="G90" s="454">
        <v>2.5</v>
      </c>
      <c r="H90" s="455"/>
      <c r="I90" s="454">
        <v>1.4</v>
      </c>
      <c r="J90" s="455"/>
      <c r="K90" s="466">
        <v>1.4</v>
      </c>
      <c r="L90" s="455"/>
    </row>
    <row r="91" spans="2:12" ht="19.5" customHeight="1">
      <c r="B91" s="261" t="s">
        <v>77</v>
      </c>
      <c r="C91" s="442">
        <v>132</v>
      </c>
      <c r="D91" s="443"/>
      <c r="E91" s="422">
        <v>121</v>
      </c>
      <c r="F91" s="423"/>
      <c r="G91" s="454">
        <v>-8.3</v>
      </c>
      <c r="H91" s="455"/>
      <c r="I91" s="454">
        <v>0.7</v>
      </c>
      <c r="J91" s="455"/>
      <c r="K91" s="466">
        <v>0.7</v>
      </c>
      <c r="L91" s="455"/>
    </row>
    <row r="92" spans="2:12" ht="19.5" customHeight="1">
      <c r="B92" s="261" t="s">
        <v>78</v>
      </c>
      <c r="C92" s="442">
        <v>37</v>
      </c>
      <c r="D92" s="443"/>
      <c r="E92" s="422">
        <v>39</v>
      </c>
      <c r="F92" s="423"/>
      <c r="G92" s="454">
        <v>5.4</v>
      </c>
      <c r="H92" s="455"/>
      <c r="I92" s="454">
        <v>0.2</v>
      </c>
      <c r="J92" s="455"/>
      <c r="K92" s="466">
        <v>0.2</v>
      </c>
      <c r="L92" s="455"/>
    </row>
    <row r="93" spans="2:12" ht="19.5" customHeight="1">
      <c r="B93" s="261"/>
      <c r="C93" s="442"/>
      <c r="D93" s="443"/>
      <c r="E93" s="442"/>
      <c r="F93" s="443"/>
      <c r="G93" s="454"/>
      <c r="H93" s="455"/>
      <c r="I93" s="454"/>
      <c r="J93" s="455"/>
      <c r="K93" s="466"/>
      <c r="L93" s="455"/>
    </row>
    <row r="94" spans="2:12" ht="19.5" customHeight="1">
      <c r="B94" s="260" t="s">
        <v>92</v>
      </c>
      <c r="C94" s="444">
        <v>3052</v>
      </c>
      <c r="D94" s="445"/>
      <c r="E94" s="424">
        <v>3058</v>
      </c>
      <c r="F94" s="425"/>
      <c r="G94" s="456">
        <v>0.2</v>
      </c>
      <c r="H94" s="457"/>
      <c r="I94" s="456">
        <v>100</v>
      </c>
      <c r="J94" s="457"/>
      <c r="K94" s="467">
        <v>100</v>
      </c>
      <c r="L94" s="457"/>
    </row>
    <row r="95" spans="2:12" ht="19.5" customHeight="1">
      <c r="B95" s="261"/>
      <c r="C95" s="442"/>
      <c r="D95" s="443"/>
      <c r="E95" s="442"/>
      <c r="F95" s="443"/>
      <c r="G95" s="454"/>
      <c r="H95" s="455"/>
      <c r="I95" s="454"/>
      <c r="J95" s="455"/>
      <c r="K95" s="466"/>
      <c r="L95" s="455"/>
    </row>
    <row r="96" spans="2:12" ht="19.5" customHeight="1">
      <c r="B96" s="261" t="s">
        <v>71</v>
      </c>
      <c r="C96" s="442">
        <v>758</v>
      </c>
      <c r="D96" s="443"/>
      <c r="E96" s="422">
        <v>787</v>
      </c>
      <c r="F96" s="423"/>
      <c r="G96" s="454">
        <v>3.8</v>
      </c>
      <c r="H96" s="455"/>
      <c r="I96" s="454">
        <v>24.8</v>
      </c>
      <c r="J96" s="455"/>
      <c r="K96" s="466">
        <v>25.7</v>
      </c>
      <c r="L96" s="455"/>
    </row>
    <row r="97" spans="2:12" ht="19.5" customHeight="1">
      <c r="B97" s="261" t="s">
        <v>72</v>
      </c>
      <c r="C97" s="442">
        <v>741</v>
      </c>
      <c r="D97" s="443"/>
      <c r="E97" s="422">
        <v>752</v>
      </c>
      <c r="F97" s="423"/>
      <c r="G97" s="454">
        <v>1.5</v>
      </c>
      <c r="H97" s="455"/>
      <c r="I97" s="454">
        <v>24.3</v>
      </c>
      <c r="J97" s="455"/>
      <c r="K97" s="466">
        <v>24.6</v>
      </c>
      <c r="L97" s="455"/>
    </row>
    <row r="98" spans="2:12" ht="19.5" customHeight="1">
      <c r="B98" s="261" t="s">
        <v>73</v>
      </c>
      <c r="C98" s="442">
        <v>838</v>
      </c>
      <c r="D98" s="443"/>
      <c r="E98" s="422">
        <v>851</v>
      </c>
      <c r="F98" s="423"/>
      <c r="G98" s="454">
        <v>1.6</v>
      </c>
      <c r="H98" s="455"/>
      <c r="I98" s="454">
        <v>27.5</v>
      </c>
      <c r="J98" s="455"/>
      <c r="K98" s="466">
        <v>27.8</v>
      </c>
      <c r="L98" s="455"/>
    </row>
    <row r="99" spans="2:12" ht="19.5" customHeight="1">
      <c r="B99" s="261" t="s">
        <v>74</v>
      </c>
      <c r="C99" s="442">
        <v>447</v>
      </c>
      <c r="D99" s="443"/>
      <c r="E99" s="422">
        <v>433</v>
      </c>
      <c r="F99" s="423"/>
      <c r="G99" s="454">
        <v>-3.1</v>
      </c>
      <c r="H99" s="455"/>
      <c r="I99" s="454">
        <v>14.6</v>
      </c>
      <c r="J99" s="455"/>
      <c r="K99" s="466">
        <v>14.2</v>
      </c>
      <c r="L99" s="455"/>
    </row>
    <row r="100" spans="2:12" ht="19.5" customHeight="1">
      <c r="B100" s="261" t="s">
        <v>75</v>
      </c>
      <c r="C100" s="442">
        <v>145</v>
      </c>
      <c r="D100" s="443"/>
      <c r="E100" s="422">
        <v>132</v>
      </c>
      <c r="F100" s="423"/>
      <c r="G100" s="454">
        <v>-9</v>
      </c>
      <c r="H100" s="455"/>
      <c r="I100" s="454">
        <v>4.8</v>
      </c>
      <c r="J100" s="455"/>
      <c r="K100" s="466">
        <v>4.3</v>
      </c>
      <c r="L100" s="455"/>
    </row>
    <row r="101" spans="2:12" ht="19.5" customHeight="1">
      <c r="B101" s="261" t="s">
        <v>76</v>
      </c>
      <c r="C101" s="442">
        <v>77</v>
      </c>
      <c r="D101" s="443"/>
      <c r="E101" s="422">
        <v>76</v>
      </c>
      <c r="F101" s="423"/>
      <c r="G101" s="454">
        <v>-1.3</v>
      </c>
      <c r="H101" s="455"/>
      <c r="I101" s="454">
        <v>2.5</v>
      </c>
      <c r="J101" s="455"/>
      <c r="K101" s="466">
        <v>2.5</v>
      </c>
      <c r="L101" s="455"/>
    </row>
    <row r="102" spans="2:12" ht="19.5" customHeight="1">
      <c r="B102" s="261" t="s">
        <v>77</v>
      </c>
      <c r="C102" s="442">
        <v>42</v>
      </c>
      <c r="D102" s="443"/>
      <c r="E102" s="422">
        <v>24</v>
      </c>
      <c r="F102" s="423"/>
      <c r="G102" s="454">
        <v>-42.9</v>
      </c>
      <c r="H102" s="455"/>
      <c r="I102" s="454">
        <v>1.4</v>
      </c>
      <c r="J102" s="455"/>
      <c r="K102" s="466">
        <v>0.8</v>
      </c>
      <c r="L102" s="455"/>
    </row>
    <row r="103" spans="2:12" ht="19.5" customHeight="1">
      <c r="B103" s="261" t="s">
        <v>78</v>
      </c>
      <c r="C103" s="442">
        <v>4</v>
      </c>
      <c r="D103" s="443"/>
      <c r="E103" s="422">
        <v>3</v>
      </c>
      <c r="F103" s="423"/>
      <c r="G103" s="454">
        <v>-25</v>
      </c>
      <c r="H103" s="455"/>
      <c r="I103" s="454">
        <v>0.1</v>
      </c>
      <c r="J103" s="455"/>
      <c r="K103" s="466">
        <v>0.1</v>
      </c>
      <c r="L103" s="455"/>
    </row>
    <row r="104" spans="2:12" ht="19.5" customHeight="1">
      <c r="B104" s="261"/>
      <c r="C104" s="442"/>
      <c r="D104" s="443"/>
      <c r="E104" s="442"/>
      <c r="F104" s="443"/>
      <c r="G104" s="454"/>
      <c r="H104" s="455"/>
      <c r="I104" s="454"/>
      <c r="J104" s="455"/>
      <c r="K104" s="466"/>
      <c r="L104" s="455"/>
    </row>
    <row r="105" spans="2:12" ht="19.5" customHeight="1">
      <c r="B105" s="260" t="s">
        <v>63</v>
      </c>
      <c r="C105" s="444">
        <v>14995</v>
      </c>
      <c r="D105" s="445"/>
      <c r="E105" s="424">
        <v>14463</v>
      </c>
      <c r="F105" s="425"/>
      <c r="G105" s="456">
        <f>(E105/C105-1)*100</f>
        <v>-3.547849283094362</v>
      </c>
      <c r="H105" s="457"/>
      <c r="I105" s="456">
        <v>100</v>
      </c>
      <c r="J105" s="457"/>
      <c r="K105" s="467">
        <v>100</v>
      </c>
      <c r="L105" s="457"/>
    </row>
    <row r="106" spans="2:12" ht="19.5" customHeight="1">
      <c r="B106" s="261"/>
      <c r="C106" s="442"/>
      <c r="D106" s="443"/>
      <c r="E106" s="442"/>
      <c r="F106" s="443"/>
      <c r="G106" s="454"/>
      <c r="H106" s="455"/>
      <c r="I106" s="454"/>
      <c r="J106" s="455"/>
      <c r="K106" s="466"/>
      <c r="L106" s="455"/>
    </row>
    <row r="107" spans="2:12" ht="19.5" customHeight="1">
      <c r="B107" s="261" t="s">
        <v>71</v>
      </c>
      <c r="C107" s="442">
        <v>7955</v>
      </c>
      <c r="D107" s="443"/>
      <c r="E107" s="422">
        <v>7476</v>
      </c>
      <c r="F107" s="423"/>
      <c r="G107" s="454">
        <v>-6</v>
      </c>
      <c r="H107" s="455"/>
      <c r="I107" s="454">
        <v>53.1</v>
      </c>
      <c r="J107" s="455"/>
      <c r="K107" s="466">
        <v>51.7</v>
      </c>
      <c r="L107" s="455"/>
    </row>
    <row r="108" spans="2:12" ht="19.5" customHeight="1">
      <c r="B108" s="261" t="s">
        <v>72</v>
      </c>
      <c r="C108" s="442">
        <v>3199</v>
      </c>
      <c r="D108" s="443"/>
      <c r="E108" s="422">
        <v>3171</v>
      </c>
      <c r="F108" s="423"/>
      <c r="G108" s="454">
        <v>-0.9</v>
      </c>
      <c r="H108" s="455"/>
      <c r="I108" s="454">
        <v>21.3</v>
      </c>
      <c r="J108" s="455"/>
      <c r="K108" s="466">
        <v>21.9</v>
      </c>
      <c r="L108" s="455"/>
    </row>
    <row r="109" spans="2:12" ht="19.5" customHeight="1">
      <c r="B109" s="261" t="s">
        <v>73</v>
      </c>
      <c r="C109" s="442">
        <v>2329</v>
      </c>
      <c r="D109" s="443"/>
      <c r="E109" s="422">
        <v>2280</v>
      </c>
      <c r="F109" s="423"/>
      <c r="G109" s="454">
        <v>-2.1</v>
      </c>
      <c r="H109" s="455"/>
      <c r="I109" s="454">
        <v>15.5</v>
      </c>
      <c r="J109" s="455"/>
      <c r="K109" s="466">
        <v>15.8</v>
      </c>
      <c r="L109" s="455"/>
    </row>
    <row r="110" spans="2:12" ht="19.5" customHeight="1">
      <c r="B110" s="261" t="s">
        <v>74</v>
      </c>
      <c r="C110" s="442">
        <v>993</v>
      </c>
      <c r="D110" s="443"/>
      <c r="E110" s="422">
        <v>1000</v>
      </c>
      <c r="F110" s="423"/>
      <c r="G110" s="454">
        <v>0.7</v>
      </c>
      <c r="H110" s="455"/>
      <c r="I110" s="454">
        <v>6.6</v>
      </c>
      <c r="J110" s="455"/>
      <c r="K110" s="466">
        <v>6.9</v>
      </c>
      <c r="L110" s="455"/>
    </row>
    <row r="111" spans="2:12" ht="19.5" customHeight="1">
      <c r="B111" s="261" t="s">
        <v>75</v>
      </c>
      <c r="C111" s="442">
        <v>229</v>
      </c>
      <c r="D111" s="443"/>
      <c r="E111" s="422">
        <v>229</v>
      </c>
      <c r="F111" s="423"/>
      <c r="G111" s="454">
        <v>0</v>
      </c>
      <c r="H111" s="455"/>
      <c r="I111" s="454">
        <v>1.5</v>
      </c>
      <c r="J111" s="455"/>
      <c r="K111" s="466">
        <v>1.6</v>
      </c>
      <c r="L111" s="455"/>
    </row>
    <row r="112" spans="2:12" ht="19.5" customHeight="1">
      <c r="B112" s="261" t="s">
        <v>76</v>
      </c>
      <c r="C112" s="442">
        <v>167</v>
      </c>
      <c r="D112" s="443"/>
      <c r="E112" s="422">
        <v>174</v>
      </c>
      <c r="F112" s="423"/>
      <c r="G112" s="454">
        <v>4.2</v>
      </c>
      <c r="H112" s="455"/>
      <c r="I112" s="454">
        <v>1.1</v>
      </c>
      <c r="J112" s="455"/>
      <c r="K112" s="466">
        <v>1.2</v>
      </c>
      <c r="L112" s="455"/>
    </row>
    <row r="113" spans="2:12" ht="19.5" customHeight="1">
      <c r="B113" s="261" t="s">
        <v>77</v>
      </c>
      <c r="C113" s="442">
        <v>90</v>
      </c>
      <c r="D113" s="443"/>
      <c r="E113" s="422">
        <v>97</v>
      </c>
      <c r="F113" s="423"/>
      <c r="G113" s="454">
        <v>7.8</v>
      </c>
      <c r="H113" s="455"/>
      <c r="I113" s="454">
        <v>0.6</v>
      </c>
      <c r="J113" s="455"/>
      <c r="K113" s="466">
        <v>0.7</v>
      </c>
      <c r="L113" s="455"/>
    </row>
    <row r="114" spans="2:12" ht="19.5" customHeight="1">
      <c r="B114" s="261" t="s">
        <v>78</v>
      </c>
      <c r="C114" s="442">
        <v>33</v>
      </c>
      <c r="D114" s="443"/>
      <c r="E114" s="422">
        <v>36</v>
      </c>
      <c r="F114" s="423"/>
      <c r="G114" s="454">
        <v>9.1</v>
      </c>
      <c r="H114" s="455"/>
      <c r="I114" s="454">
        <v>0.2</v>
      </c>
      <c r="J114" s="455"/>
      <c r="K114" s="466">
        <v>0.2</v>
      </c>
      <c r="L114" s="455"/>
    </row>
    <row r="115" spans="2:12" ht="18" thickBot="1">
      <c r="B115" s="262"/>
      <c r="C115" s="446"/>
      <c r="D115" s="447"/>
      <c r="E115" s="446"/>
      <c r="F115" s="447"/>
      <c r="G115" s="448"/>
      <c r="H115" s="449"/>
      <c r="I115" s="448"/>
      <c r="J115" s="449"/>
      <c r="K115" s="448"/>
      <c r="L115" s="449"/>
    </row>
    <row r="116" spans="2:3" ht="13.5">
      <c r="B116" s="224"/>
      <c r="C116" s="224"/>
    </row>
    <row r="117" spans="2:3" ht="13.5">
      <c r="B117" s="224"/>
      <c r="C117" s="224"/>
    </row>
    <row r="118" spans="2:3" ht="13.5">
      <c r="B118" s="224"/>
      <c r="C118" s="224"/>
    </row>
    <row r="119" spans="2:3" ht="13.5">
      <c r="B119" s="224"/>
      <c r="C119" s="224"/>
    </row>
    <row r="120" spans="2:3" ht="13.5">
      <c r="B120" s="224"/>
      <c r="C120" s="224"/>
    </row>
    <row r="121" spans="2:3" ht="13.5">
      <c r="B121" s="224"/>
      <c r="C121" s="224"/>
    </row>
    <row r="122" spans="2:3" ht="13.5">
      <c r="B122" s="224"/>
      <c r="C122" s="224"/>
    </row>
    <row r="123" spans="2:3" ht="13.5">
      <c r="B123" s="224"/>
      <c r="C123" s="224"/>
    </row>
    <row r="124" spans="2:3" ht="13.5">
      <c r="B124" s="224"/>
      <c r="C124" s="224"/>
    </row>
    <row r="125" spans="2:3" ht="13.5">
      <c r="B125" s="224"/>
      <c r="C125" s="224"/>
    </row>
    <row r="126" spans="2:3" ht="13.5">
      <c r="B126" s="224"/>
      <c r="C126" s="224"/>
    </row>
    <row r="127" spans="2:3" ht="13.5">
      <c r="B127" s="224"/>
      <c r="C127" s="224"/>
    </row>
    <row r="128" spans="2:3" ht="13.5">
      <c r="B128" s="224"/>
      <c r="C128" s="224"/>
    </row>
    <row r="129" spans="2:3" ht="13.5">
      <c r="B129" s="224"/>
      <c r="C129" s="224"/>
    </row>
    <row r="130" spans="2:3" ht="13.5">
      <c r="B130" s="224"/>
      <c r="C130" s="224"/>
    </row>
    <row r="131" spans="2:3" ht="13.5">
      <c r="B131" s="224"/>
      <c r="C131" s="224"/>
    </row>
    <row r="132" spans="2:3" ht="13.5">
      <c r="B132" s="224"/>
      <c r="C132" s="224"/>
    </row>
    <row r="133" spans="2:3" ht="13.5">
      <c r="B133" s="224"/>
      <c r="C133" s="224"/>
    </row>
    <row r="134" spans="2:3" ht="13.5">
      <c r="B134" s="224"/>
      <c r="C134" s="224"/>
    </row>
    <row r="135" spans="2:3" ht="13.5">
      <c r="B135" s="224"/>
      <c r="C135" s="224"/>
    </row>
    <row r="136" spans="2:3" ht="13.5">
      <c r="B136" s="224"/>
      <c r="C136" s="224"/>
    </row>
    <row r="137" spans="2:3" ht="13.5">
      <c r="B137" s="224"/>
      <c r="C137" s="224"/>
    </row>
    <row r="138" spans="2:3" ht="13.5">
      <c r="B138" s="224"/>
      <c r="C138" s="224"/>
    </row>
    <row r="139" spans="2:3" ht="13.5">
      <c r="B139" s="224"/>
      <c r="C139" s="224"/>
    </row>
    <row r="140" spans="2:3" ht="13.5">
      <c r="B140" s="224"/>
      <c r="C140" s="224"/>
    </row>
    <row r="141" spans="2:3" ht="13.5">
      <c r="B141" s="224"/>
      <c r="C141" s="224"/>
    </row>
    <row r="142" spans="2:3" ht="13.5">
      <c r="B142" s="224"/>
      <c r="C142" s="224"/>
    </row>
    <row r="143" spans="2:3" ht="13.5">
      <c r="B143" s="224"/>
      <c r="C143" s="224"/>
    </row>
    <row r="144" spans="2:3" ht="13.5">
      <c r="B144" s="224"/>
      <c r="C144" s="224"/>
    </row>
    <row r="145" spans="2:3" ht="13.5">
      <c r="B145" s="224"/>
      <c r="C145" s="224"/>
    </row>
    <row r="146" spans="2:3" ht="13.5">
      <c r="B146" s="224"/>
      <c r="C146" s="224"/>
    </row>
    <row r="147" spans="2:3" ht="13.5">
      <c r="B147" s="224"/>
      <c r="C147" s="224"/>
    </row>
    <row r="148" spans="2:3" ht="13.5">
      <c r="B148" s="224"/>
      <c r="C148" s="224"/>
    </row>
    <row r="149" spans="2:3" ht="13.5">
      <c r="B149" s="224"/>
      <c r="C149" s="224"/>
    </row>
    <row r="150" spans="2:3" ht="13.5">
      <c r="B150" s="224"/>
      <c r="C150" s="224"/>
    </row>
    <row r="151" spans="2:3" ht="13.5">
      <c r="B151" s="224"/>
      <c r="C151" s="224"/>
    </row>
    <row r="152" spans="2:3" ht="13.5">
      <c r="B152" s="224"/>
      <c r="C152" s="224"/>
    </row>
    <row r="153" spans="2:3" ht="13.5">
      <c r="B153" s="224"/>
      <c r="C153" s="224"/>
    </row>
    <row r="154" spans="2:3" ht="13.5">
      <c r="B154" s="224"/>
      <c r="C154" s="224"/>
    </row>
    <row r="155" spans="2:3" ht="13.5">
      <c r="B155" s="224"/>
      <c r="C155" s="224"/>
    </row>
    <row r="156" spans="2:3" ht="13.5">
      <c r="B156" s="224"/>
      <c r="C156" s="224"/>
    </row>
    <row r="157" spans="2:3" ht="13.5">
      <c r="B157" s="224"/>
      <c r="C157" s="224"/>
    </row>
    <row r="158" spans="2:3" ht="13.5">
      <c r="B158" s="224"/>
      <c r="C158" s="224"/>
    </row>
    <row r="159" spans="2:3" ht="13.5">
      <c r="B159" s="224"/>
      <c r="C159" s="224"/>
    </row>
    <row r="160" spans="2:3" ht="13.5">
      <c r="B160" s="224"/>
      <c r="C160" s="224"/>
    </row>
    <row r="161" spans="2:3" ht="13.5">
      <c r="B161" s="224"/>
      <c r="C161" s="224"/>
    </row>
    <row r="162" spans="2:3" ht="13.5">
      <c r="B162" s="224"/>
      <c r="C162" s="224"/>
    </row>
    <row r="163" spans="2:3" ht="13.5">
      <c r="B163" s="224"/>
      <c r="C163" s="224"/>
    </row>
    <row r="164" spans="2:3" ht="13.5">
      <c r="B164" s="224"/>
      <c r="C164" s="224"/>
    </row>
    <row r="165" spans="2:3" ht="13.5">
      <c r="B165" s="224"/>
      <c r="C165" s="224"/>
    </row>
    <row r="166" spans="2:3" ht="13.5">
      <c r="B166" s="224"/>
      <c r="C166" s="224"/>
    </row>
    <row r="167" spans="2:3" ht="13.5">
      <c r="B167" s="224"/>
      <c r="C167" s="224"/>
    </row>
    <row r="168" spans="2:3" ht="13.5">
      <c r="B168" s="224"/>
      <c r="C168" s="224"/>
    </row>
    <row r="169" spans="2:3" ht="13.5">
      <c r="B169" s="224"/>
      <c r="C169" s="224"/>
    </row>
    <row r="170" spans="2:3" ht="13.5">
      <c r="B170" s="224"/>
      <c r="C170" s="224"/>
    </row>
    <row r="171" spans="2:3" ht="13.5">
      <c r="B171" s="224"/>
      <c r="C171" s="224"/>
    </row>
    <row r="172" spans="2:3" ht="13.5">
      <c r="B172" s="224"/>
      <c r="C172" s="224"/>
    </row>
    <row r="173" spans="2:3" ht="13.5">
      <c r="B173" s="224"/>
      <c r="C173" s="224"/>
    </row>
    <row r="174" spans="2:3" ht="13.5">
      <c r="B174" s="224"/>
      <c r="C174" s="224"/>
    </row>
    <row r="175" spans="2:3" ht="13.5">
      <c r="B175" s="224"/>
      <c r="C175" s="224"/>
    </row>
    <row r="176" spans="2:3" ht="13.5">
      <c r="B176" s="224"/>
      <c r="C176" s="224"/>
    </row>
    <row r="177" spans="2:3" ht="13.5">
      <c r="B177" s="224"/>
      <c r="C177" s="224"/>
    </row>
    <row r="178" spans="2:3" ht="13.5">
      <c r="B178" s="224"/>
      <c r="C178" s="224"/>
    </row>
    <row r="179" spans="2:3" ht="13.5">
      <c r="B179" s="224"/>
      <c r="C179" s="224"/>
    </row>
    <row r="180" spans="2:3" ht="13.5">
      <c r="B180" s="224"/>
      <c r="C180" s="224"/>
    </row>
    <row r="181" spans="2:3" ht="13.5">
      <c r="B181" s="224"/>
      <c r="C181" s="224"/>
    </row>
    <row r="182" spans="2:3" ht="13.5">
      <c r="B182" s="224"/>
      <c r="C182" s="224"/>
    </row>
    <row r="183" spans="2:3" ht="13.5">
      <c r="B183" s="224"/>
      <c r="C183" s="224"/>
    </row>
    <row r="184" spans="2:3" ht="13.5">
      <c r="B184" s="224"/>
      <c r="C184" s="224"/>
    </row>
    <row r="185" spans="2:3" ht="13.5">
      <c r="B185" s="224"/>
      <c r="C185" s="224"/>
    </row>
    <row r="186" spans="2:3" ht="13.5">
      <c r="B186" s="224"/>
      <c r="C186" s="224"/>
    </row>
    <row r="187" spans="2:3" ht="13.5">
      <c r="B187" s="224"/>
      <c r="C187" s="224"/>
    </row>
    <row r="188" spans="2:3" ht="13.5">
      <c r="B188" s="224"/>
      <c r="C188" s="224"/>
    </row>
    <row r="189" spans="2:3" ht="13.5">
      <c r="B189" s="224"/>
      <c r="C189" s="224"/>
    </row>
    <row r="190" spans="2:3" ht="13.5">
      <c r="B190" s="224"/>
      <c r="C190" s="224"/>
    </row>
    <row r="191" spans="2:3" ht="13.5">
      <c r="B191" s="224"/>
      <c r="C191" s="224"/>
    </row>
    <row r="192" spans="2:3" ht="13.5">
      <c r="B192" s="224"/>
      <c r="C192" s="224"/>
    </row>
    <row r="193" spans="2:3" ht="13.5">
      <c r="B193" s="224"/>
      <c r="C193" s="224"/>
    </row>
    <row r="194" spans="2:3" ht="13.5">
      <c r="B194" s="224"/>
      <c r="C194" s="224"/>
    </row>
    <row r="195" spans="2:3" ht="13.5">
      <c r="B195" s="224"/>
      <c r="C195" s="224"/>
    </row>
    <row r="196" spans="2:3" ht="13.5">
      <c r="B196" s="224"/>
      <c r="C196" s="224"/>
    </row>
    <row r="197" spans="2:3" ht="13.5">
      <c r="B197" s="224"/>
      <c r="C197" s="224"/>
    </row>
    <row r="198" spans="2:3" ht="13.5">
      <c r="B198" s="224"/>
      <c r="C198" s="224"/>
    </row>
    <row r="199" spans="2:3" ht="13.5">
      <c r="B199" s="224"/>
      <c r="C199" s="224"/>
    </row>
    <row r="200" spans="2:3" ht="13.5">
      <c r="B200" s="224"/>
      <c r="C200" s="224"/>
    </row>
    <row r="201" spans="2:3" ht="13.5">
      <c r="B201" s="224"/>
      <c r="C201" s="224"/>
    </row>
    <row r="202" spans="2:3" ht="13.5">
      <c r="B202" s="224"/>
      <c r="C202" s="224"/>
    </row>
    <row r="203" spans="2:3" ht="13.5">
      <c r="B203" s="224"/>
      <c r="C203" s="224"/>
    </row>
    <row r="204" spans="2:3" ht="13.5">
      <c r="B204" s="224"/>
      <c r="C204" s="224"/>
    </row>
    <row r="205" spans="2:3" ht="13.5">
      <c r="B205" s="224"/>
      <c r="C205" s="224"/>
    </row>
    <row r="206" spans="2:3" ht="13.5">
      <c r="B206" s="224"/>
      <c r="C206" s="224"/>
    </row>
    <row r="207" spans="2:3" ht="13.5">
      <c r="B207" s="224"/>
      <c r="C207" s="224"/>
    </row>
    <row r="208" spans="2:3" ht="13.5">
      <c r="B208" s="224"/>
      <c r="C208" s="224"/>
    </row>
    <row r="209" spans="2:3" ht="13.5">
      <c r="B209" s="224"/>
      <c r="C209" s="224"/>
    </row>
    <row r="210" spans="2:3" ht="13.5">
      <c r="B210" s="224"/>
      <c r="C210" s="224"/>
    </row>
    <row r="211" spans="2:3" ht="13.5">
      <c r="B211" s="224"/>
      <c r="C211" s="224"/>
    </row>
    <row r="212" spans="2:3" ht="13.5">
      <c r="B212" s="224"/>
      <c r="C212" s="224"/>
    </row>
    <row r="213" spans="2:3" ht="13.5">
      <c r="B213" s="224"/>
      <c r="C213" s="224"/>
    </row>
    <row r="214" spans="2:3" ht="13.5">
      <c r="B214" s="224"/>
      <c r="C214" s="224"/>
    </row>
    <row r="215" spans="2:3" ht="13.5">
      <c r="B215" s="224"/>
      <c r="C215" s="224"/>
    </row>
    <row r="216" spans="2:3" ht="13.5">
      <c r="B216" s="224"/>
      <c r="C216" s="224"/>
    </row>
    <row r="217" spans="2:3" ht="13.5">
      <c r="B217" s="224"/>
      <c r="C217" s="224"/>
    </row>
    <row r="218" spans="2:3" ht="13.5">
      <c r="B218" s="224"/>
      <c r="C218" s="224"/>
    </row>
    <row r="219" spans="2:3" ht="13.5">
      <c r="B219" s="224"/>
      <c r="C219" s="224"/>
    </row>
    <row r="220" spans="2:3" ht="13.5">
      <c r="B220" s="224"/>
      <c r="C220" s="224"/>
    </row>
    <row r="221" spans="2:3" ht="13.5">
      <c r="B221" s="224"/>
      <c r="C221" s="224"/>
    </row>
    <row r="222" spans="2:3" ht="13.5">
      <c r="B222" s="224"/>
      <c r="C222" s="224"/>
    </row>
    <row r="223" spans="2:3" ht="13.5">
      <c r="B223" s="224"/>
      <c r="C223" s="224"/>
    </row>
    <row r="224" spans="2:3" ht="13.5">
      <c r="B224" s="224"/>
      <c r="C224" s="224"/>
    </row>
    <row r="225" spans="2:3" ht="13.5">
      <c r="B225" s="224"/>
      <c r="C225" s="224"/>
    </row>
    <row r="226" spans="2:3" ht="13.5">
      <c r="B226" s="224"/>
      <c r="C226" s="224"/>
    </row>
    <row r="227" spans="2:3" ht="13.5">
      <c r="B227" s="224"/>
      <c r="C227" s="224"/>
    </row>
    <row r="228" spans="2:3" ht="13.5">
      <c r="B228" s="224"/>
      <c r="C228" s="224"/>
    </row>
    <row r="229" spans="2:3" ht="13.5">
      <c r="B229" s="224"/>
      <c r="C229" s="224"/>
    </row>
    <row r="230" spans="2:3" ht="13.5">
      <c r="B230" s="224"/>
      <c r="C230" s="224"/>
    </row>
    <row r="231" spans="2:3" ht="13.5">
      <c r="B231" s="224"/>
      <c r="C231" s="224"/>
    </row>
    <row r="232" spans="2:3" ht="13.5">
      <c r="B232" s="224"/>
      <c r="C232" s="224"/>
    </row>
    <row r="233" spans="2:3" ht="13.5">
      <c r="B233" s="224"/>
      <c r="C233" s="224"/>
    </row>
    <row r="234" spans="2:3" ht="13.5">
      <c r="B234" s="224"/>
      <c r="C234" s="224"/>
    </row>
    <row r="235" spans="2:3" ht="13.5">
      <c r="B235" s="224"/>
      <c r="C235" s="224"/>
    </row>
    <row r="236" spans="2:3" ht="13.5">
      <c r="B236" s="224"/>
      <c r="C236" s="224"/>
    </row>
    <row r="237" spans="2:3" ht="13.5">
      <c r="B237" s="224"/>
      <c r="C237" s="224"/>
    </row>
    <row r="238" spans="2:3" ht="13.5">
      <c r="B238" s="224"/>
      <c r="C238" s="224"/>
    </row>
    <row r="239" spans="2:3" ht="13.5">
      <c r="B239" s="224"/>
      <c r="C239" s="224"/>
    </row>
    <row r="240" spans="2:3" ht="13.5">
      <c r="B240" s="224"/>
      <c r="C240" s="224"/>
    </row>
    <row r="241" spans="2:3" ht="13.5">
      <c r="B241" s="224"/>
      <c r="C241" s="224"/>
    </row>
    <row r="242" spans="2:3" ht="13.5">
      <c r="B242" s="224"/>
      <c r="C242" s="224"/>
    </row>
    <row r="243" spans="2:3" ht="13.5">
      <c r="B243" s="224"/>
      <c r="C243" s="224"/>
    </row>
    <row r="244" spans="2:3" ht="13.5">
      <c r="B244" s="224"/>
      <c r="C244" s="224"/>
    </row>
    <row r="245" spans="2:3" ht="13.5">
      <c r="B245" s="224"/>
      <c r="C245" s="224"/>
    </row>
    <row r="246" spans="2:3" ht="13.5">
      <c r="B246" s="224"/>
      <c r="C246" s="224"/>
    </row>
  </sheetData>
  <mergeCells count="187">
    <mergeCell ref="C80:F80"/>
    <mergeCell ref="B4:K4"/>
    <mergeCell ref="C5:J5"/>
    <mergeCell ref="C6:J6"/>
    <mergeCell ref="K14:L14"/>
    <mergeCell ref="B13:C13"/>
    <mergeCell ref="C15:E15"/>
    <mergeCell ref="C14:H14"/>
    <mergeCell ref="F15:H15"/>
    <mergeCell ref="B79:C79"/>
    <mergeCell ref="I80:L80"/>
    <mergeCell ref="G80:H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4:L94"/>
    <mergeCell ref="K93:L93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113:L113"/>
    <mergeCell ref="K114:L114"/>
    <mergeCell ref="K115:L115"/>
    <mergeCell ref="G81:H81"/>
    <mergeCell ref="C81:D81"/>
    <mergeCell ref="E81:F81"/>
    <mergeCell ref="I81:J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I82:J82"/>
    <mergeCell ref="I83:J83"/>
    <mergeCell ref="I85:J85"/>
    <mergeCell ref="I86:J86"/>
    <mergeCell ref="I87:J87"/>
    <mergeCell ref="I88:J88"/>
    <mergeCell ref="I89:J89"/>
    <mergeCell ref="I90:J90"/>
    <mergeCell ref="I84:J84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E82:F82"/>
    <mergeCell ref="C82:D82"/>
    <mergeCell ref="C83:D83"/>
    <mergeCell ref="C84:D84"/>
    <mergeCell ref="C93:D93"/>
    <mergeCell ref="C104:D104"/>
    <mergeCell ref="C106:D106"/>
    <mergeCell ref="E93:F93"/>
    <mergeCell ref="E84:F84"/>
    <mergeCell ref="E115:F115"/>
    <mergeCell ref="C115:D115"/>
    <mergeCell ref="E83:F83"/>
    <mergeCell ref="E85:F85"/>
    <mergeCell ref="E86:F86"/>
    <mergeCell ref="E87:F87"/>
    <mergeCell ref="E88:F88"/>
    <mergeCell ref="E89:F89"/>
    <mergeCell ref="E90:F90"/>
    <mergeCell ref="E91:F91"/>
    <mergeCell ref="E92:F92"/>
    <mergeCell ref="C85:D85"/>
    <mergeCell ref="C86:D86"/>
    <mergeCell ref="C87:D87"/>
    <mergeCell ref="C88:D88"/>
    <mergeCell ref="C89:D89"/>
    <mergeCell ref="C90:D90"/>
    <mergeCell ref="C91:D91"/>
    <mergeCell ref="C92:D92"/>
    <mergeCell ref="C94:D94"/>
    <mergeCell ref="C95:D95"/>
    <mergeCell ref="E95:F95"/>
    <mergeCell ref="E106:F106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5:D105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E94:F94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5:F105"/>
    <mergeCell ref="E107:F107"/>
    <mergeCell ref="E104:F104"/>
    <mergeCell ref="E112:F112"/>
    <mergeCell ref="E113:F113"/>
    <mergeCell ref="E114:F114"/>
    <mergeCell ref="E108:F108"/>
    <mergeCell ref="E109:F109"/>
    <mergeCell ref="E110:F110"/>
    <mergeCell ref="E111:F111"/>
  </mergeCells>
  <printOptions/>
  <pageMargins left="0.75" right="0.75" top="1" bottom="1" header="0.512" footer="0.512"/>
  <pageSetup horizontalDpi="300" verticalDpi="300" orientation="portrait" paperSize="9" scale="70" r:id="rId1"/>
  <headerFooter alignWithMargins="0">
    <oddFooter>&amp;C&amp;A</oddFooter>
  </headerFooter>
  <rowBreaks count="2" manualBreakCount="2">
    <brk id="42" max="255" man="1"/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indexed="45"/>
  </sheetPr>
  <dimension ref="A1:L154"/>
  <sheetViews>
    <sheetView view="pageBreakPreview" zoomScale="75" zoomScaleNormal="75" zoomScaleSheetLayoutView="75" workbookViewId="0" topLeftCell="A1">
      <selection activeCell="I142" sqref="I142"/>
    </sheetView>
  </sheetViews>
  <sheetFormatPr defaultColWidth="9.00390625" defaultRowHeight="13.5"/>
  <cols>
    <col min="1" max="1" width="3.625" style="0" customWidth="1"/>
    <col min="2" max="2" width="36.875" style="0" customWidth="1"/>
    <col min="3" max="4" width="11.625" style="57" customWidth="1"/>
    <col min="5" max="5" width="12.375" style="34" customWidth="1"/>
    <col min="6" max="7" width="9.125" style="34" bestFit="1" customWidth="1"/>
    <col min="8" max="8" width="9.125" style="1" bestFit="1" customWidth="1"/>
    <col min="9" max="9" width="9.50390625" style="0" customWidth="1"/>
    <col min="10" max="10" width="9.125" style="0" bestFit="1" customWidth="1"/>
    <col min="11" max="11" width="10.125" style="0" bestFit="1" customWidth="1"/>
    <col min="12" max="12" width="9.125" style="0" bestFit="1" customWidth="1"/>
  </cols>
  <sheetData>
    <row r="1" spans="2:8" ht="18.75">
      <c r="B1" s="209" t="s">
        <v>133</v>
      </c>
      <c r="H1"/>
    </row>
    <row r="2" ht="13.5">
      <c r="H2"/>
    </row>
    <row r="3" spans="2:8" ht="18">
      <c r="B3" s="131"/>
      <c r="C3" s="132"/>
      <c r="D3" s="132"/>
      <c r="E3" s="132"/>
      <c r="F3" s="132"/>
      <c r="G3" s="135"/>
      <c r="H3"/>
    </row>
    <row r="4" spans="2:7" s="48" customFormat="1" ht="18.75">
      <c r="B4" s="480" t="s">
        <v>27</v>
      </c>
      <c r="C4" s="481"/>
      <c r="D4" s="481"/>
      <c r="E4" s="481"/>
      <c r="F4" s="481"/>
      <c r="G4" s="482"/>
    </row>
    <row r="5" spans="2:7" s="167" customFormat="1" ht="17.25">
      <c r="B5" s="483" t="s">
        <v>28</v>
      </c>
      <c r="C5" s="484"/>
      <c r="D5" s="484"/>
      <c r="E5" s="484"/>
      <c r="F5" s="484"/>
      <c r="G5" s="485"/>
    </row>
    <row r="6" spans="2:7" s="168" customFormat="1" ht="17.25">
      <c r="B6" s="483" t="s">
        <v>29</v>
      </c>
      <c r="C6" s="484"/>
      <c r="D6" s="484"/>
      <c r="E6" s="484"/>
      <c r="F6" s="484"/>
      <c r="G6" s="485"/>
    </row>
    <row r="7" spans="2:7" s="21" customFormat="1" ht="18">
      <c r="B7" s="133"/>
      <c r="C7" s="134"/>
      <c r="D7" s="134"/>
      <c r="E7" s="134"/>
      <c r="F7" s="134"/>
      <c r="G7" s="136"/>
    </row>
    <row r="8" s="21" customFormat="1" ht="13.5"/>
    <row r="9" s="165" customFormat="1" ht="14.25">
      <c r="B9" s="164" t="s">
        <v>134</v>
      </c>
    </row>
    <row r="10" s="165" customFormat="1" ht="14.25">
      <c r="B10" s="208" t="s">
        <v>30</v>
      </c>
    </row>
    <row r="11" spans="2:3" s="21" customFormat="1" ht="14.25" thickBot="1">
      <c r="B11" s="479" t="s">
        <v>132</v>
      </c>
      <c r="C11" s="479"/>
    </row>
    <row r="12" spans="2:7" s="21" customFormat="1" ht="14.25" thickBot="1">
      <c r="B12" s="2"/>
      <c r="C12" s="486" t="s">
        <v>85</v>
      </c>
      <c r="D12" s="487"/>
      <c r="E12" s="30" t="s">
        <v>79</v>
      </c>
      <c r="F12" s="488" t="s">
        <v>52</v>
      </c>
      <c r="G12" s="489"/>
    </row>
    <row r="13" spans="2:7" s="115" customFormat="1" ht="14.25" thickBot="1">
      <c r="B13" s="141" t="s">
        <v>43</v>
      </c>
      <c r="C13" s="5" t="s">
        <v>68</v>
      </c>
      <c r="D13" s="5" t="s">
        <v>69</v>
      </c>
      <c r="E13" s="142" t="s">
        <v>84</v>
      </c>
      <c r="F13" s="5" t="s">
        <v>68</v>
      </c>
      <c r="G13" s="14" t="s">
        <v>69</v>
      </c>
    </row>
    <row r="14" spans="2:7" s="138" customFormat="1" ht="12">
      <c r="B14" s="122"/>
      <c r="C14" s="139" t="s">
        <v>80</v>
      </c>
      <c r="D14" s="140" t="s">
        <v>80</v>
      </c>
      <c r="E14" s="125" t="s">
        <v>135</v>
      </c>
      <c r="F14" s="126" t="s">
        <v>135</v>
      </c>
      <c r="G14" s="127" t="s">
        <v>135</v>
      </c>
    </row>
    <row r="15" spans="2:7" s="121" customFormat="1" ht="13.5">
      <c r="B15" s="116" t="s">
        <v>54</v>
      </c>
      <c r="C15" s="151">
        <f>C17+C26</f>
        <v>100238</v>
      </c>
      <c r="D15" s="152">
        <v>98775</v>
      </c>
      <c r="E15" s="118">
        <v>-1.5</v>
      </c>
      <c r="F15" s="119"/>
      <c r="G15" s="120"/>
    </row>
    <row r="16" spans="2:7" s="143" customFormat="1" ht="13.5">
      <c r="B16" s="144"/>
      <c r="C16" s="145"/>
      <c r="D16" s="146"/>
      <c r="E16" s="147"/>
      <c r="F16" s="148"/>
      <c r="G16" s="149"/>
    </row>
    <row r="17" spans="2:7" s="121" customFormat="1" ht="13.5">
      <c r="B17" s="116" t="s">
        <v>92</v>
      </c>
      <c r="C17" s="151">
        <f>SUM(C19:C24)</f>
        <v>25115</v>
      </c>
      <c r="D17" s="152">
        <v>23253</v>
      </c>
      <c r="E17" s="118">
        <v>-7.4</v>
      </c>
      <c r="F17" s="119">
        <f>C17/25115*100</f>
        <v>100</v>
      </c>
      <c r="G17" s="120">
        <v>100</v>
      </c>
    </row>
    <row r="18" spans="2:7" s="143" customFormat="1" ht="13.5">
      <c r="B18" s="144"/>
      <c r="C18" s="145"/>
      <c r="D18" s="146"/>
      <c r="E18" s="147"/>
      <c r="F18" s="148"/>
      <c r="G18" s="149"/>
    </row>
    <row r="19" spans="2:7" s="143" customFormat="1" ht="13.5">
      <c r="B19" s="144" t="s">
        <v>55</v>
      </c>
      <c r="C19" s="145">
        <v>181</v>
      </c>
      <c r="D19" s="146">
        <v>198</v>
      </c>
      <c r="E19" s="147">
        <v>9.4</v>
      </c>
      <c r="F19" s="148">
        <v>0.7</v>
      </c>
      <c r="G19" s="149">
        <v>0.9</v>
      </c>
    </row>
    <row r="20" spans="2:7" s="143" customFormat="1" ht="13.5">
      <c r="B20" s="144" t="s">
        <v>56</v>
      </c>
      <c r="C20" s="145">
        <v>558</v>
      </c>
      <c r="D20" s="146">
        <v>514</v>
      </c>
      <c r="E20" s="147">
        <v>-7.9</v>
      </c>
      <c r="F20" s="148">
        <v>2.2</v>
      </c>
      <c r="G20" s="149">
        <v>2.2</v>
      </c>
    </row>
    <row r="21" spans="2:7" s="143" customFormat="1" ht="13.5">
      <c r="B21" s="144" t="s">
        <v>57</v>
      </c>
      <c r="C21" s="145">
        <v>8646</v>
      </c>
      <c r="D21" s="146">
        <v>7617</v>
      </c>
      <c r="E21" s="147">
        <v>-11.9</v>
      </c>
      <c r="F21" s="148">
        <v>34.4</v>
      </c>
      <c r="G21" s="149">
        <v>32.8</v>
      </c>
    </row>
    <row r="22" spans="2:7" s="143" customFormat="1" ht="13.5">
      <c r="B22" s="144" t="s">
        <v>83</v>
      </c>
      <c r="C22" s="145">
        <v>5416</v>
      </c>
      <c r="D22" s="146">
        <v>5393</v>
      </c>
      <c r="E22" s="147">
        <v>-0.4</v>
      </c>
      <c r="F22" s="148">
        <v>21.6</v>
      </c>
      <c r="G22" s="149">
        <v>23.2</v>
      </c>
    </row>
    <row r="23" spans="2:7" s="143" customFormat="1" ht="13.5">
      <c r="B23" s="144" t="s">
        <v>60</v>
      </c>
      <c r="C23" s="145">
        <v>5837</v>
      </c>
      <c r="D23" s="146">
        <v>5518</v>
      </c>
      <c r="E23" s="147">
        <v>-5.5</v>
      </c>
      <c r="F23" s="148">
        <v>23.2</v>
      </c>
      <c r="G23" s="149">
        <v>23.7</v>
      </c>
    </row>
    <row r="24" spans="2:7" s="143" customFormat="1" ht="13.5">
      <c r="B24" s="144" t="s">
        <v>61</v>
      </c>
      <c r="C24" s="145">
        <v>4477</v>
      </c>
      <c r="D24" s="146">
        <v>4013</v>
      </c>
      <c r="E24" s="147">
        <v>-10.4</v>
      </c>
      <c r="F24" s="148">
        <v>17.8</v>
      </c>
      <c r="G24" s="149">
        <v>17.3</v>
      </c>
    </row>
    <row r="25" spans="2:7" s="143" customFormat="1" ht="13.5">
      <c r="B25" s="144"/>
      <c r="C25" s="145"/>
      <c r="D25" s="146"/>
      <c r="E25" s="147"/>
      <c r="F25" s="148"/>
      <c r="G25" s="149"/>
    </row>
    <row r="26" spans="2:7" s="112" customFormat="1" ht="13.5">
      <c r="B26" s="116" t="s">
        <v>63</v>
      </c>
      <c r="C26" s="151">
        <f>SUM(C28:C33)</f>
        <v>75123</v>
      </c>
      <c r="D26" s="152">
        <v>75522</v>
      </c>
      <c r="E26" s="118">
        <v>0.5</v>
      </c>
      <c r="F26" s="119">
        <v>100</v>
      </c>
      <c r="G26" s="120">
        <v>100</v>
      </c>
    </row>
    <row r="27" spans="2:7" s="150" customFormat="1" ht="13.5">
      <c r="B27" s="144"/>
      <c r="C27" s="145"/>
      <c r="D27" s="146"/>
      <c r="E27" s="147"/>
      <c r="F27" s="148"/>
      <c r="G27" s="149"/>
    </row>
    <row r="28" spans="2:7" s="150" customFormat="1" ht="13.5">
      <c r="B28" s="144" t="s">
        <v>64</v>
      </c>
      <c r="C28" s="145">
        <v>4416</v>
      </c>
      <c r="D28" s="146">
        <v>4406</v>
      </c>
      <c r="E28" s="147">
        <v>-0.2</v>
      </c>
      <c r="F28" s="148">
        <v>5.9</v>
      </c>
      <c r="G28" s="149">
        <v>5.8</v>
      </c>
    </row>
    <row r="29" spans="2:7" s="150" customFormat="1" ht="13.5">
      <c r="B29" s="144" t="s">
        <v>82</v>
      </c>
      <c r="C29" s="145">
        <v>6490</v>
      </c>
      <c r="D29" s="146">
        <v>6079</v>
      </c>
      <c r="E29" s="147">
        <v>-6.3</v>
      </c>
      <c r="F29" s="148">
        <v>8.6</v>
      </c>
      <c r="G29" s="149">
        <v>8</v>
      </c>
    </row>
    <row r="30" spans="2:7" s="150" customFormat="1" ht="13.5">
      <c r="B30" s="144" t="s">
        <v>65</v>
      </c>
      <c r="C30" s="145">
        <v>29022</v>
      </c>
      <c r="D30" s="146">
        <v>29525</v>
      </c>
      <c r="E30" s="147">
        <v>1.7</v>
      </c>
      <c r="F30" s="148">
        <v>38.6</v>
      </c>
      <c r="G30" s="149">
        <v>39.1</v>
      </c>
    </row>
    <row r="31" spans="2:7" s="150" customFormat="1" ht="13.5">
      <c r="B31" s="144" t="s">
        <v>66</v>
      </c>
      <c r="C31" s="145">
        <v>5087</v>
      </c>
      <c r="D31" s="146">
        <v>5557</v>
      </c>
      <c r="E31" s="147">
        <v>9.2</v>
      </c>
      <c r="F31" s="148">
        <v>6.8</v>
      </c>
      <c r="G31" s="149">
        <v>7.4</v>
      </c>
    </row>
    <row r="32" spans="2:7" s="150" customFormat="1" ht="13.5">
      <c r="B32" s="144" t="s">
        <v>81</v>
      </c>
      <c r="C32" s="145">
        <v>4926</v>
      </c>
      <c r="D32" s="146">
        <v>5068</v>
      </c>
      <c r="E32" s="147">
        <v>2.9</v>
      </c>
      <c r="F32" s="148">
        <v>6.6</v>
      </c>
      <c r="G32" s="149">
        <v>6.7</v>
      </c>
    </row>
    <row r="33" spans="2:7" s="150" customFormat="1" ht="13.5">
      <c r="B33" s="144" t="s">
        <v>67</v>
      </c>
      <c r="C33" s="145">
        <v>25182</v>
      </c>
      <c r="D33" s="146">
        <v>24887</v>
      </c>
      <c r="E33" s="147">
        <v>-1.2</v>
      </c>
      <c r="F33" s="148">
        <v>33.5</v>
      </c>
      <c r="G33" s="149">
        <v>33</v>
      </c>
    </row>
    <row r="34" spans="2:8" ht="14.25" thickBot="1">
      <c r="B34" s="22"/>
      <c r="C34" s="55"/>
      <c r="D34" s="56"/>
      <c r="E34" s="33"/>
      <c r="F34" s="50"/>
      <c r="G34" s="51"/>
      <c r="H34"/>
    </row>
    <row r="35" ht="13.5">
      <c r="H35" s="225"/>
    </row>
    <row r="36" spans="2:8" s="79" customFormat="1" ht="19.5" customHeight="1">
      <c r="B36" s="164" t="s">
        <v>124</v>
      </c>
      <c r="H36" s="226"/>
    </row>
    <row r="37" spans="2:8" s="79" customFormat="1" ht="19.5" customHeight="1">
      <c r="B37" s="170" t="s">
        <v>125</v>
      </c>
      <c r="H37" s="226"/>
    </row>
    <row r="38" spans="2:8" s="79" customFormat="1" ht="19.5" customHeight="1">
      <c r="B38" s="202" t="s">
        <v>138</v>
      </c>
      <c r="H38" s="226"/>
    </row>
    <row r="39" spans="2:8" s="79" customFormat="1" ht="19.5" customHeight="1">
      <c r="B39" s="202" t="s">
        <v>139</v>
      </c>
      <c r="H39" s="226"/>
    </row>
    <row r="40" spans="2:8" s="79" customFormat="1" ht="19.5" customHeight="1">
      <c r="B40" s="202" t="s">
        <v>165</v>
      </c>
      <c r="H40" s="226"/>
    </row>
    <row r="41" s="79" customFormat="1" ht="19.5" customHeight="1">
      <c r="B41" s="170" t="s">
        <v>136</v>
      </c>
    </row>
    <row r="42" s="79" customFormat="1" ht="19.5" customHeight="1">
      <c r="B42" s="202" t="s">
        <v>140</v>
      </c>
    </row>
    <row r="43" s="79" customFormat="1" ht="19.5" customHeight="1">
      <c r="B43" s="202" t="s">
        <v>168</v>
      </c>
    </row>
    <row r="44" spans="3:7" s="79" customFormat="1" ht="14.25">
      <c r="C44" s="171"/>
      <c r="D44" s="171"/>
      <c r="E44" s="169"/>
      <c r="F44" s="169"/>
      <c r="G44" s="169"/>
    </row>
    <row r="45" spans="2:7" s="79" customFormat="1" ht="18" customHeight="1">
      <c r="B45" s="172" t="s">
        <v>129</v>
      </c>
      <c r="D45" s="169"/>
      <c r="E45" s="169"/>
      <c r="F45" s="169"/>
      <c r="G45" s="166"/>
    </row>
    <row r="46" spans="2:7" s="79" customFormat="1" ht="18" customHeight="1">
      <c r="B46" s="170" t="s">
        <v>125</v>
      </c>
      <c r="D46" s="169"/>
      <c r="E46" s="169"/>
      <c r="F46" s="169"/>
      <c r="G46" s="166"/>
    </row>
    <row r="47" spans="2:7" s="79" customFormat="1" ht="18" customHeight="1">
      <c r="B47" s="202" t="s">
        <v>141</v>
      </c>
      <c r="D47" s="169"/>
      <c r="E47" s="169"/>
      <c r="F47" s="169"/>
      <c r="G47" s="166"/>
    </row>
    <row r="48" spans="2:7" s="79" customFormat="1" ht="18" customHeight="1">
      <c r="B48" s="202" t="s">
        <v>142</v>
      </c>
      <c r="D48" s="169"/>
      <c r="E48" s="169"/>
      <c r="F48" s="169"/>
      <c r="G48" s="166"/>
    </row>
    <row r="49" spans="2:7" s="153" customFormat="1" ht="18" customHeight="1">
      <c r="B49" s="202" t="s">
        <v>143</v>
      </c>
      <c r="D49" s="254"/>
      <c r="E49" s="254"/>
      <c r="F49" s="254"/>
      <c r="G49" s="137"/>
    </row>
    <row r="51" spans="2:4" ht="14.25">
      <c r="B51" s="170" t="s">
        <v>136</v>
      </c>
      <c r="C51"/>
      <c r="D51"/>
    </row>
    <row r="52" spans="2:4" ht="14.25">
      <c r="B52" s="202" t="s">
        <v>166</v>
      </c>
      <c r="C52"/>
      <c r="D52"/>
    </row>
    <row r="53" spans="2:4" ht="14.25">
      <c r="B53" s="202" t="s">
        <v>31</v>
      </c>
      <c r="C53"/>
      <c r="D53"/>
    </row>
    <row r="54" spans="2:4" ht="14.25">
      <c r="B54" s="202" t="s">
        <v>169</v>
      </c>
      <c r="C54"/>
      <c r="D54"/>
    </row>
    <row r="55" ht="14.25">
      <c r="B55" s="79"/>
    </row>
    <row r="56" spans="2:8" s="225" customFormat="1" ht="14.25">
      <c r="B56" s="253" t="s">
        <v>6</v>
      </c>
      <c r="C56" s="236"/>
      <c r="D56" s="236"/>
      <c r="E56" s="237"/>
      <c r="F56" s="237"/>
      <c r="G56" s="237"/>
      <c r="H56" s="238"/>
    </row>
    <row r="57" s="225" customFormat="1" ht="14.25">
      <c r="B57" s="248" t="s">
        <v>257</v>
      </c>
    </row>
    <row r="58" s="225" customFormat="1" ht="14.25">
      <c r="B58" s="248" t="s">
        <v>259</v>
      </c>
    </row>
    <row r="59" s="225" customFormat="1" ht="14.25">
      <c r="B59" s="248" t="s">
        <v>258</v>
      </c>
    </row>
    <row r="60" spans="2:8" ht="14.25">
      <c r="B60" s="248" t="s">
        <v>260</v>
      </c>
      <c r="C60" s="235"/>
      <c r="D60" s="235"/>
      <c r="E60" s="235"/>
      <c r="F60" s="235"/>
      <c r="G60" s="153"/>
      <c r="H60" s="153"/>
    </row>
    <row r="61" spans="2:8" ht="14.25">
      <c r="B61" s="248" t="s">
        <v>261</v>
      </c>
      <c r="C61" s="235"/>
      <c r="D61" s="235"/>
      <c r="E61" s="235"/>
      <c r="F61" s="235"/>
      <c r="G61" s="153"/>
      <c r="H61" s="153"/>
    </row>
    <row r="62" spans="1:8" ht="18" customHeight="1" thickBot="1">
      <c r="A62" s="478" t="s">
        <v>137</v>
      </c>
      <c r="B62" s="479"/>
      <c r="C62"/>
      <c r="D62" s="34"/>
      <c r="G62"/>
      <c r="H62"/>
    </row>
    <row r="63" spans="1:8" ht="14.25" thickBot="1">
      <c r="A63" s="63"/>
      <c r="B63" s="2"/>
      <c r="C63" s="265" t="s">
        <v>85</v>
      </c>
      <c r="D63" s="266"/>
      <c r="E63" s="30" t="s">
        <v>79</v>
      </c>
      <c r="F63" s="267" t="s">
        <v>52</v>
      </c>
      <c r="G63" s="268"/>
      <c r="H63"/>
    </row>
    <row r="64" spans="2:7" s="153" customFormat="1" ht="14.25" thickBot="1">
      <c r="B64" s="141" t="s">
        <v>70</v>
      </c>
      <c r="C64" s="5" t="s">
        <v>68</v>
      </c>
      <c r="D64" s="5" t="s">
        <v>69</v>
      </c>
      <c r="E64" s="142" t="s">
        <v>84</v>
      </c>
      <c r="F64" s="5" t="s">
        <v>68</v>
      </c>
      <c r="G64" s="14" t="s">
        <v>69</v>
      </c>
    </row>
    <row r="65" spans="2:7" s="128" customFormat="1" ht="12">
      <c r="B65" s="122"/>
      <c r="C65" s="139" t="s">
        <v>80</v>
      </c>
      <c r="D65" s="140" t="s">
        <v>80</v>
      </c>
      <c r="E65" s="125" t="s">
        <v>135</v>
      </c>
      <c r="F65" s="126" t="s">
        <v>135</v>
      </c>
      <c r="G65" s="127" t="s">
        <v>135</v>
      </c>
    </row>
    <row r="66" spans="2:7" s="121" customFormat="1" ht="13.5">
      <c r="B66" s="116" t="s">
        <v>54</v>
      </c>
      <c r="C66" s="117">
        <f>SUM(C68:C75)</f>
        <v>100238</v>
      </c>
      <c r="D66" s="162">
        <f>SUM(D68:D76)</f>
        <v>98775</v>
      </c>
      <c r="E66" s="118">
        <f>(D66/C66-1)*100</f>
        <v>-1.459526327340932</v>
      </c>
      <c r="F66" s="119">
        <v>100</v>
      </c>
      <c r="G66" s="120">
        <v>100</v>
      </c>
    </row>
    <row r="67" spans="2:7" s="143" customFormat="1" ht="13.5">
      <c r="B67" s="144"/>
      <c r="C67" s="154"/>
      <c r="D67" s="155"/>
      <c r="E67" s="147"/>
      <c r="F67" s="148"/>
      <c r="G67" s="149"/>
    </row>
    <row r="68" spans="2:7" s="143" customFormat="1" ht="13.5">
      <c r="B68" s="144" t="s">
        <v>71</v>
      </c>
      <c r="C68" s="154">
        <v>13524</v>
      </c>
      <c r="D68" s="155">
        <v>12747</v>
      </c>
      <c r="E68" s="147">
        <f aca="true" t="shared" si="0" ref="E68:E75">(D68/C68-1)*100</f>
        <v>-5.745341614906829</v>
      </c>
      <c r="F68" s="148">
        <f aca="true" t="shared" si="1" ref="F68:F75">C68/100238*100</f>
        <v>13.491889303457771</v>
      </c>
      <c r="G68" s="149">
        <f aca="true" t="shared" si="2" ref="G68:G75">D68/98775*100</f>
        <v>12.905087319665906</v>
      </c>
    </row>
    <row r="69" spans="2:7" s="143" customFormat="1" ht="13.5">
      <c r="B69" s="144" t="s">
        <v>72</v>
      </c>
      <c r="C69" s="154">
        <v>13411</v>
      </c>
      <c r="D69" s="155">
        <v>13248</v>
      </c>
      <c r="E69" s="147">
        <f t="shared" si="0"/>
        <v>-1.2154201774662643</v>
      </c>
      <c r="F69" s="148">
        <f t="shared" si="1"/>
        <v>13.379157604900339</v>
      </c>
      <c r="G69" s="149">
        <f t="shared" si="2"/>
        <v>13.412300683371297</v>
      </c>
    </row>
    <row r="70" spans="2:7" s="143" customFormat="1" ht="13.5">
      <c r="B70" s="144" t="s">
        <v>73</v>
      </c>
      <c r="C70" s="154">
        <v>20466</v>
      </c>
      <c r="D70" s="155">
        <v>20268</v>
      </c>
      <c r="E70" s="147">
        <f t="shared" si="0"/>
        <v>-0.9674582233949014</v>
      </c>
      <c r="F70" s="148">
        <f t="shared" si="1"/>
        <v>20.417406572357788</v>
      </c>
      <c r="G70" s="149">
        <f t="shared" si="2"/>
        <v>20.519362186788154</v>
      </c>
    </row>
    <row r="71" spans="2:7" s="143" customFormat="1" ht="13.5">
      <c r="B71" s="144" t="s">
        <v>74</v>
      </c>
      <c r="C71" s="154">
        <v>19082</v>
      </c>
      <c r="D71" s="155">
        <v>18851</v>
      </c>
      <c r="E71" s="147">
        <f t="shared" si="0"/>
        <v>-1.210564930300806</v>
      </c>
      <c r="F71" s="148">
        <f t="shared" si="1"/>
        <v>19.03669267144197</v>
      </c>
      <c r="G71" s="149">
        <f t="shared" si="2"/>
        <v>19.084788661098457</v>
      </c>
    </row>
    <row r="72" spans="2:7" s="143" customFormat="1" ht="13.5">
      <c r="B72" s="144" t="s">
        <v>75</v>
      </c>
      <c r="C72" s="154">
        <v>8857</v>
      </c>
      <c r="D72" s="155">
        <v>8511</v>
      </c>
      <c r="E72" s="147">
        <f t="shared" si="0"/>
        <v>-3.9065146212035717</v>
      </c>
      <c r="F72" s="148">
        <f t="shared" si="1"/>
        <v>8.83597039047068</v>
      </c>
      <c r="G72" s="149">
        <f t="shared" si="2"/>
        <v>8.616552771450266</v>
      </c>
    </row>
    <row r="73" spans="2:7" s="143" customFormat="1" ht="13.5">
      <c r="B73" s="144" t="s">
        <v>76</v>
      </c>
      <c r="C73" s="154">
        <v>9130</v>
      </c>
      <c r="D73" s="155">
        <v>9363</v>
      </c>
      <c r="E73" s="147">
        <f t="shared" si="0"/>
        <v>2.552026286966047</v>
      </c>
      <c r="F73" s="148">
        <f t="shared" si="1"/>
        <v>9.10832219318023</v>
      </c>
      <c r="G73" s="149">
        <f t="shared" si="2"/>
        <v>9.479119210326498</v>
      </c>
    </row>
    <row r="74" spans="2:7" s="143" customFormat="1" ht="13.5">
      <c r="B74" s="144" t="s">
        <v>77</v>
      </c>
      <c r="C74" s="154">
        <v>8649</v>
      </c>
      <c r="D74" s="155">
        <v>8321</v>
      </c>
      <c r="E74" s="147">
        <f t="shared" si="0"/>
        <v>-3.7923459359463507</v>
      </c>
      <c r="F74" s="148">
        <f t="shared" si="1"/>
        <v>8.628464255072926</v>
      </c>
      <c r="G74" s="149">
        <f t="shared" si="2"/>
        <v>8.42419640597317</v>
      </c>
    </row>
    <row r="75" spans="2:7" s="143" customFormat="1" ht="13.5">
      <c r="B75" s="144" t="s">
        <v>78</v>
      </c>
      <c r="C75" s="154">
        <v>7119</v>
      </c>
      <c r="D75" s="155">
        <v>7466</v>
      </c>
      <c r="E75" s="147">
        <f t="shared" si="0"/>
        <v>4.8742800955190235</v>
      </c>
      <c r="F75" s="148">
        <f t="shared" si="1"/>
        <v>7.102097009118298</v>
      </c>
      <c r="G75" s="149">
        <f t="shared" si="2"/>
        <v>7.5585927613262465</v>
      </c>
    </row>
    <row r="76" spans="2:7" s="143" customFormat="1" ht="13.5">
      <c r="B76" s="144"/>
      <c r="C76" s="154"/>
      <c r="D76" s="155"/>
      <c r="E76" s="147"/>
      <c r="F76" s="148"/>
      <c r="G76" s="149"/>
    </row>
    <row r="77" spans="2:7" s="143" customFormat="1" ht="13.5">
      <c r="B77" s="144"/>
      <c r="C77" s="154"/>
      <c r="D77" s="155"/>
      <c r="E77" s="147"/>
      <c r="F77" s="148"/>
      <c r="G77" s="149"/>
    </row>
    <row r="78" spans="2:7" s="121" customFormat="1" ht="13.5">
      <c r="B78" s="116" t="s">
        <v>92</v>
      </c>
      <c r="C78" s="117">
        <f>SUM(C80:C87)</f>
        <v>25115</v>
      </c>
      <c r="D78" s="162">
        <f>SUM(D80:D87)</f>
        <v>23253</v>
      </c>
      <c r="E78" s="118">
        <f>(D78/C78-1)*100</f>
        <v>-7.413896078041016</v>
      </c>
      <c r="F78" s="119">
        <v>100</v>
      </c>
      <c r="G78" s="120">
        <v>100</v>
      </c>
    </row>
    <row r="79" spans="2:7" s="143" customFormat="1" ht="13.5">
      <c r="B79" s="144"/>
      <c r="C79" s="154"/>
      <c r="D79" s="155"/>
      <c r="E79" s="147"/>
      <c r="F79" s="148"/>
      <c r="G79" s="149"/>
    </row>
    <row r="80" spans="2:7" s="143" customFormat="1" ht="13.5">
      <c r="B80" s="144" t="s">
        <v>71</v>
      </c>
      <c r="C80" s="154">
        <v>1254</v>
      </c>
      <c r="D80" s="155">
        <v>1274</v>
      </c>
      <c r="E80" s="147">
        <f aca="true" t="shared" si="3" ref="E80:E87">(D80/C80-1)*100</f>
        <v>1.594896331738438</v>
      </c>
      <c r="F80" s="148">
        <f aca="true" t="shared" si="4" ref="F80:F87">C80/25115*100</f>
        <v>4.993032052558232</v>
      </c>
      <c r="G80" s="149">
        <f aca="true" t="shared" si="5" ref="G80:G87">D80/23253*100</f>
        <v>5.478862942416033</v>
      </c>
    </row>
    <row r="81" spans="2:7" s="143" customFormat="1" ht="13.5">
      <c r="B81" s="144" t="s">
        <v>72</v>
      </c>
      <c r="C81" s="154">
        <v>2559</v>
      </c>
      <c r="D81" s="155">
        <v>2579</v>
      </c>
      <c r="E81" s="147">
        <f t="shared" si="3"/>
        <v>0.7815552950371174</v>
      </c>
      <c r="F81" s="148">
        <f t="shared" si="4"/>
        <v>10.189130001990844</v>
      </c>
      <c r="G81" s="149">
        <f t="shared" si="5"/>
        <v>11.091042016083946</v>
      </c>
    </row>
    <row r="82" spans="2:7" s="143" customFormat="1" ht="13.5">
      <c r="B82" s="144" t="s">
        <v>73</v>
      </c>
      <c r="C82" s="154">
        <v>5491</v>
      </c>
      <c r="D82" s="155">
        <v>5608</v>
      </c>
      <c r="E82" s="147">
        <f t="shared" si="3"/>
        <v>2.1307594245128403</v>
      </c>
      <c r="F82" s="148">
        <f t="shared" si="4"/>
        <v>21.86342823014135</v>
      </c>
      <c r="G82" s="149">
        <f t="shared" si="5"/>
        <v>24.117318195501657</v>
      </c>
    </row>
    <row r="83" spans="2:7" s="143" customFormat="1" ht="13.5">
      <c r="B83" s="144" t="s">
        <v>74</v>
      </c>
      <c r="C83" s="154">
        <v>5980</v>
      </c>
      <c r="D83" s="155">
        <f>D71-D95</f>
        <v>5871</v>
      </c>
      <c r="E83" s="147">
        <f t="shared" si="3"/>
        <v>-1.8227424749163834</v>
      </c>
      <c r="F83" s="148">
        <f t="shared" si="4"/>
        <v>23.810471829583914</v>
      </c>
      <c r="G83" s="149">
        <f t="shared" si="5"/>
        <v>25.24835505096117</v>
      </c>
    </row>
    <row r="84" spans="2:7" s="143" customFormat="1" ht="13.5">
      <c r="B84" s="144" t="s">
        <v>75</v>
      </c>
      <c r="C84" s="154">
        <v>3390</v>
      </c>
      <c r="D84" s="155">
        <v>3117</v>
      </c>
      <c r="E84" s="147">
        <f t="shared" si="3"/>
        <v>-8.053097345132743</v>
      </c>
      <c r="F84" s="148">
        <f t="shared" si="4"/>
        <v>13.49790961576747</v>
      </c>
      <c r="G84" s="149">
        <f t="shared" si="5"/>
        <v>13.404721971358535</v>
      </c>
    </row>
    <row r="85" spans="2:7" s="143" customFormat="1" ht="13.5">
      <c r="B85" s="144" t="s">
        <v>76</v>
      </c>
      <c r="C85" s="154">
        <v>2828</v>
      </c>
      <c r="D85" s="155">
        <v>2828</v>
      </c>
      <c r="E85" s="147">
        <f t="shared" si="3"/>
        <v>0</v>
      </c>
      <c r="F85" s="148">
        <f t="shared" si="4"/>
        <v>11.260203065896874</v>
      </c>
      <c r="G85" s="149">
        <f t="shared" si="5"/>
        <v>12.161871586461961</v>
      </c>
    </row>
    <row r="86" spans="2:7" s="143" customFormat="1" ht="13.5">
      <c r="B86" s="144" t="s">
        <v>77</v>
      </c>
      <c r="C86" s="154">
        <v>2670</v>
      </c>
      <c r="D86" s="155">
        <v>1523</v>
      </c>
      <c r="E86" s="147">
        <f t="shared" si="3"/>
        <v>-42.95880149812734</v>
      </c>
      <c r="F86" s="148">
        <f t="shared" si="4"/>
        <v>10.631096954011547</v>
      </c>
      <c r="G86" s="149">
        <f t="shared" si="5"/>
        <v>6.5496925127940475</v>
      </c>
    </row>
    <row r="87" spans="2:7" s="143" customFormat="1" ht="13.5">
      <c r="B87" s="144" t="s">
        <v>78</v>
      </c>
      <c r="C87" s="154">
        <v>943</v>
      </c>
      <c r="D87" s="155">
        <f>D75-D99</f>
        <v>453</v>
      </c>
      <c r="E87" s="147">
        <f t="shared" si="3"/>
        <v>-51.961823966065744</v>
      </c>
      <c r="F87" s="148">
        <f t="shared" si="4"/>
        <v>3.754728250049771</v>
      </c>
      <c r="G87" s="149">
        <f t="shared" si="5"/>
        <v>1.948135724422655</v>
      </c>
    </row>
    <row r="88" spans="2:7" s="143" customFormat="1" ht="13.5">
      <c r="B88" s="144"/>
      <c r="C88" s="154"/>
      <c r="D88" s="155"/>
      <c r="E88" s="147"/>
      <c r="F88" s="148"/>
      <c r="G88" s="149"/>
    </row>
    <row r="89" spans="2:7" s="143" customFormat="1" ht="13.5">
      <c r="B89" s="144"/>
      <c r="C89" s="154"/>
      <c r="D89" s="155"/>
      <c r="E89" s="147"/>
      <c r="F89" s="148"/>
      <c r="G89" s="149"/>
    </row>
    <row r="90" spans="2:7" s="121" customFormat="1" ht="13.5">
      <c r="B90" s="116" t="s">
        <v>63</v>
      </c>
      <c r="C90" s="117">
        <f>SUM(C92:C99)</f>
        <v>75123</v>
      </c>
      <c r="D90" s="162">
        <f>SUM(D92:D99)</f>
        <v>75522</v>
      </c>
      <c r="E90" s="118">
        <f>(D90/C90-1)*100</f>
        <v>0.5311289485244286</v>
      </c>
      <c r="F90" s="119">
        <v>100</v>
      </c>
      <c r="G90" s="120">
        <v>100</v>
      </c>
    </row>
    <row r="91" spans="2:7" s="143" customFormat="1" ht="13.5">
      <c r="B91" s="144"/>
      <c r="C91" s="154"/>
      <c r="D91" s="155"/>
      <c r="E91" s="147"/>
      <c r="F91" s="148"/>
      <c r="G91" s="149"/>
    </row>
    <row r="92" spans="2:7" s="143" customFormat="1" ht="13.5">
      <c r="B92" s="144" t="s">
        <v>71</v>
      </c>
      <c r="C92" s="154">
        <v>12270</v>
      </c>
      <c r="D92" s="155">
        <v>11473</v>
      </c>
      <c r="E92" s="147">
        <f aca="true" t="shared" si="6" ref="E92:E99">(D92/C92-1)*100</f>
        <v>-6.495517522412387</v>
      </c>
      <c r="F92" s="148">
        <f aca="true" t="shared" si="7" ref="F92:F99">C92/75123*100</f>
        <v>16.33321352981111</v>
      </c>
      <c r="G92" s="149">
        <f aca="true" t="shared" si="8" ref="G92:G99">D92/75522*100</f>
        <v>15.191599798734142</v>
      </c>
    </row>
    <row r="93" spans="2:7" s="143" customFormat="1" ht="13.5">
      <c r="B93" s="144" t="s">
        <v>72</v>
      </c>
      <c r="C93" s="154">
        <v>10852</v>
      </c>
      <c r="D93" s="155">
        <v>10669</v>
      </c>
      <c r="E93" s="147">
        <f t="shared" si="6"/>
        <v>-1.6863251013638059</v>
      </c>
      <c r="F93" s="148">
        <f t="shared" si="7"/>
        <v>14.44564247966668</v>
      </c>
      <c r="G93" s="149">
        <f t="shared" si="8"/>
        <v>14.127009348269379</v>
      </c>
    </row>
    <row r="94" spans="2:7" s="143" customFormat="1" ht="13.5">
      <c r="B94" s="144" t="s">
        <v>73</v>
      </c>
      <c r="C94" s="154">
        <v>14975</v>
      </c>
      <c r="D94" s="155">
        <v>14660</v>
      </c>
      <c r="E94" s="147">
        <f t="shared" si="6"/>
        <v>-2.1035058430717846</v>
      </c>
      <c r="F94" s="148">
        <f t="shared" si="7"/>
        <v>19.933974947752354</v>
      </c>
      <c r="G94" s="149">
        <f t="shared" si="8"/>
        <v>19.411562193797835</v>
      </c>
    </row>
    <row r="95" spans="2:7" s="143" customFormat="1" ht="13.5">
      <c r="B95" s="144" t="s">
        <v>74</v>
      </c>
      <c r="C95" s="154">
        <v>13102</v>
      </c>
      <c r="D95" s="155">
        <v>12980</v>
      </c>
      <c r="E95" s="147">
        <f t="shared" si="6"/>
        <v>-0.9311555487711787</v>
      </c>
      <c r="F95" s="148">
        <f t="shared" si="7"/>
        <v>17.440730535255515</v>
      </c>
      <c r="G95" s="149">
        <f t="shared" si="8"/>
        <v>17.187044834617726</v>
      </c>
    </row>
    <row r="96" spans="2:7" s="143" customFormat="1" ht="13.5">
      <c r="B96" s="144" t="s">
        <v>75</v>
      </c>
      <c r="C96" s="154">
        <v>5467</v>
      </c>
      <c r="D96" s="155">
        <v>5394</v>
      </c>
      <c r="E96" s="147">
        <f t="shared" si="6"/>
        <v>-1.3352844338759828</v>
      </c>
      <c r="F96" s="148">
        <f t="shared" si="7"/>
        <v>7.277398399957404</v>
      </c>
      <c r="G96" s="149">
        <f t="shared" si="8"/>
        <v>7.142289663938985</v>
      </c>
    </row>
    <row r="97" spans="2:7" s="143" customFormat="1" ht="13.5">
      <c r="B97" s="144" t="s">
        <v>76</v>
      </c>
      <c r="C97" s="154">
        <v>6302</v>
      </c>
      <c r="D97" s="155">
        <v>6535</v>
      </c>
      <c r="E97" s="147">
        <f t="shared" si="6"/>
        <v>3.6972389717550014</v>
      </c>
      <c r="F97" s="148">
        <f t="shared" si="7"/>
        <v>8.388908856142594</v>
      </c>
      <c r="G97" s="149">
        <f t="shared" si="8"/>
        <v>8.653107703715474</v>
      </c>
    </row>
    <row r="98" spans="2:7" s="143" customFormat="1" ht="13.5">
      <c r="B98" s="144" t="s">
        <v>77</v>
      </c>
      <c r="C98" s="154">
        <v>5979</v>
      </c>
      <c r="D98" s="155">
        <v>6798</v>
      </c>
      <c r="E98" s="147">
        <f t="shared" si="6"/>
        <v>13.6979427997993</v>
      </c>
      <c r="F98" s="148">
        <f t="shared" si="7"/>
        <v>7.958947326384728</v>
      </c>
      <c r="G98" s="149">
        <f t="shared" si="8"/>
        <v>9.001350599825217</v>
      </c>
    </row>
    <row r="99" spans="2:7" s="143" customFormat="1" ht="13.5">
      <c r="B99" s="144" t="s">
        <v>78</v>
      </c>
      <c r="C99" s="154">
        <v>6176</v>
      </c>
      <c r="D99" s="155">
        <v>7013</v>
      </c>
      <c r="E99" s="147">
        <f t="shared" si="6"/>
        <v>13.552461139896366</v>
      </c>
      <c r="F99" s="148">
        <f t="shared" si="7"/>
        <v>8.221183925029617</v>
      </c>
      <c r="G99" s="149">
        <f t="shared" si="8"/>
        <v>9.286035857101242</v>
      </c>
    </row>
    <row r="100" spans="2:7" s="143" customFormat="1" ht="14.25" thickBot="1">
      <c r="B100" s="156"/>
      <c r="C100" s="157"/>
      <c r="D100" s="158"/>
      <c r="E100" s="159"/>
      <c r="F100" s="160"/>
      <c r="G100" s="161"/>
    </row>
    <row r="101" spans="1:11" s="176" customFormat="1" ht="19.5" customHeight="1">
      <c r="A101" s="164" t="s">
        <v>144</v>
      </c>
      <c r="B101" s="173"/>
      <c r="C101" s="174"/>
      <c r="D101" s="175"/>
      <c r="E101" s="175"/>
      <c r="F101" s="175"/>
      <c r="G101" s="175"/>
      <c r="H101" s="175"/>
      <c r="I101" s="175"/>
      <c r="J101" s="173"/>
      <c r="K101" s="175"/>
    </row>
    <row r="102" s="165" customFormat="1" ht="19.5" customHeight="1">
      <c r="A102" s="210" t="s">
        <v>9</v>
      </c>
    </row>
    <row r="103" s="165" customFormat="1" ht="19.5" customHeight="1">
      <c r="A103" s="210" t="s">
        <v>20</v>
      </c>
    </row>
    <row r="104" s="165" customFormat="1" ht="19.5" customHeight="1">
      <c r="A104" s="210"/>
    </row>
    <row r="105" s="210" customFormat="1" ht="19.5" customHeight="1">
      <c r="A105" s="210" t="s">
        <v>10</v>
      </c>
    </row>
    <row r="106" s="210" customFormat="1" ht="19.5" customHeight="1">
      <c r="A106" s="210" t="s">
        <v>18</v>
      </c>
    </row>
    <row r="107" s="210" customFormat="1" ht="19.5" customHeight="1">
      <c r="A107" s="263" t="s">
        <v>145</v>
      </c>
    </row>
    <row r="108" s="210" customFormat="1" ht="19.5" customHeight="1">
      <c r="A108" s="210" t="s">
        <v>146</v>
      </c>
    </row>
    <row r="109" s="210" customFormat="1" ht="19.5" customHeight="1">
      <c r="A109" s="263" t="s">
        <v>147</v>
      </c>
    </row>
    <row r="110" s="210" customFormat="1" ht="19.5" customHeight="1">
      <c r="A110" s="210" t="s">
        <v>148</v>
      </c>
    </row>
    <row r="111" s="210" customFormat="1" ht="19.5" customHeight="1">
      <c r="A111" s="263" t="s">
        <v>12</v>
      </c>
    </row>
    <row r="112" s="210" customFormat="1" ht="19.5" customHeight="1">
      <c r="A112" s="210" t="s">
        <v>13</v>
      </c>
    </row>
    <row r="113" s="210" customFormat="1" ht="19.5" customHeight="1">
      <c r="A113" s="210" t="s">
        <v>14</v>
      </c>
    </row>
    <row r="114" s="210" customFormat="1" ht="19.5" customHeight="1">
      <c r="A114" s="263" t="s">
        <v>15</v>
      </c>
    </row>
    <row r="115" s="210" customFormat="1" ht="19.5" customHeight="1">
      <c r="A115" s="210" t="s">
        <v>16</v>
      </c>
    </row>
    <row r="116" s="210" customFormat="1" ht="19.5" customHeight="1">
      <c r="A116" s="210" t="s">
        <v>17</v>
      </c>
    </row>
    <row r="117" s="165" customFormat="1" ht="19.5" customHeight="1"/>
    <row r="118" s="165" customFormat="1" ht="19.5" customHeight="1">
      <c r="A118" s="210" t="s">
        <v>149</v>
      </c>
    </row>
    <row r="119" s="165" customFormat="1" ht="19.5" customHeight="1">
      <c r="A119" s="264" t="s">
        <v>150</v>
      </c>
    </row>
    <row r="120" s="165" customFormat="1" ht="19.5" customHeight="1">
      <c r="A120" s="210" t="s">
        <v>151</v>
      </c>
    </row>
    <row r="121" s="165" customFormat="1" ht="19.5" customHeight="1">
      <c r="A121" s="210" t="s">
        <v>167</v>
      </c>
    </row>
    <row r="122" s="165" customFormat="1" ht="19.5" customHeight="1">
      <c r="A122" s="210" t="s">
        <v>171</v>
      </c>
    </row>
    <row r="123" s="165" customFormat="1" ht="19.5" customHeight="1">
      <c r="A123" s="210" t="s">
        <v>192</v>
      </c>
    </row>
    <row r="124" s="165" customFormat="1" ht="19.5" customHeight="1">
      <c r="A124" s="264" t="s">
        <v>19</v>
      </c>
    </row>
    <row r="125" s="165" customFormat="1" ht="19.5" customHeight="1">
      <c r="A125" s="210" t="s">
        <v>172</v>
      </c>
    </row>
    <row r="126" s="165" customFormat="1" ht="19.5" customHeight="1">
      <c r="A126" s="210" t="s">
        <v>193</v>
      </c>
    </row>
    <row r="127" s="165" customFormat="1" ht="19.5" customHeight="1">
      <c r="A127" s="210" t="s">
        <v>173</v>
      </c>
    </row>
    <row r="128" s="165" customFormat="1" ht="19.5" customHeight="1">
      <c r="A128" s="210" t="s">
        <v>194</v>
      </c>
    </row>
    <row r="129" s="165" customFormat="1" ht="19.5" customHeight="1">
      <c r="A129" s="210"/>
    </row>
    <row r="130" s="177" customFormat="1" ht="18" customHeight="1">
      <c r="A130" s="165"/>
    </row>
    <row r="131" spans="1:11" s="150" customFormat="1" ht="18" customHeight="1" thickBot="1">
      <c r="A131" s="271" t="s">
        <v>21</v>
      </c>
      <c r="B131" s="250"/>
      <c r="C131" s="178"/>
      <c r="D131" s="179"/>
      <c r="E131" s="179"/>
      <c r="F131" s="179"/>
      <c r="G131" s="179"/>
      <c r="H131" s="179"/>
      <c r="I131" s="179"/>
      <c r="J131" s="180"/>
      <c r="K131" s="179"/>
    </row>
    <row r="132" spans="1:12" s="150" customFormat="1" ht="18" customHeight="1">
      <c r="A132" s="272"/>
      <c r="B132" s="181"/>
      <c r="C132" s="269" t="s">
        <v>85</v>
      </c>
      <c r="D132" s="242"/>
      <c r="E132" s="251" t="s">
        <v>87</v>
      </c>
      <c r="F132" s="182"/>
      <c r="G132" s="245" t="s">
        <v>8</v>
      </c>
      <c r="H132" s="182"/>
      <c r="I132" s="182" t="s">
        <v>11</v>
      </c>
      <c r="J132" s="182"/>
      <c r="K132" s="269" t="s">
        <v>86</v>
      </c>
      <c r="L132" s="182"/>
    </row>
    <row r="133" spans="1:12" s="150" customFormat="1" ht="18" customHeight="1" thickBot="1">
      <c r="A133" s="272"/>
      <c r="B133" s="183" t="s">
        <v>43</v>
      </c>
      <c r="C133" s="270"/>
      <c r="D133" s="243" t="s">
        <v>52</v>
      </c>
      <c r="E133" s="252" t="s">
        <v>88</v>
      </c>
      <c r="F133" s="184" t="s">
        <v>52</v>
      </c>
      <c r="G133" s="246" t="s">
        <v>7</v>
      </c>
      <c r="H133" s="184" t="s">
        <v>52</v>
      </c>
      <c r="I133" s="184" t="s">
        <v>89</v>
      </c>
      <c r="J133" s="184" t="s">
        <v>52</v>
      </c>
      <c r="K133" s="270"/>
      <c r="L133" s="184" t="s">
        <v>52</v>
      </c>
    </row>
    <row r="134" spans="1:12" s="128" customFormat="1" ht="18" customHeight="1">
      <c r="A134" s="273"/>
      <c r="B134" s="122"/>
      <c r="C134" s="139" t="s">
        <v>80</v>
      </c>
      <c r="D134" s="244" t="s">
        <v>135</v>
      </c>
      <c r="E134" s="139" t="s">
        <v>80</v>
      </c>
      <c r="F134" s="127" t="s">
        <v>135</v>
      </c>
      <c r="G134" s="140" t="s">
        <v>80</v>
      </c>
      <c r="H134" s="190" t="s">
        <v>135</v>
      </c>
      <c r="I134" s="139" t="s">
        <v>80</v>
      </c>
      <c r="J134" s="190" t="s">
        <v>135</v>
      </c>
      <c r="K134" s="139" t="s">
        <v>80</v>
      </c>
      <c r="L134" s="190" t="s">
        <v>135</v>
      </c>
    </row>
    <row r="135" spans="1:12" s="112" customFormat="1" ht="18" customHeight="1">
      <c r="A135" s="274"/>
      <c r="B135" s="116" t="s">
        <v>54</v>
      </c>
      <c r="C135" s="188">
        <v>98775</v>
      </c>
      <c r="D135" s="239"/>
      <c r="E135" s="151">
        <v>3765</v>
      </c>
      <c r="F135" s="189"/>
      <c r="G135" s="188">
        <v>310</v>
      </c>
      <c r="H135" s="189"/>
      <c r="I135" s="151">
        <v>1733</v>
      </c>
      <c r="J135" s="189"/>
      <c r="K135" s="151">
        <v>103963</v>
      </c>
      <c r="L135" s="120"/>
    </row>
    <row r="136" spans="1:12" s="150" customFormat="1" ht="18" customHeight="1">
      <c r="A136" s="272"/>
      <c r="B136" s="144"/>
      <c r="C136" s="185"/>
      <c r="D136" s="240"/>
      <c r="E136" s="145"/>
      <c r="F136" s="186"/>
      <c r="G136" s="185"/>
      <c r="H136" s="186"/>
      <c r="I136" s="145"/>
      <c r="J136" s="186"/>
      <c r="K136" s="145"/>
      <c r="L136" s="149"/>
    </row>
    <row r="137" spans="1:12" s="112" customFormat="1" ht="18" customHeight="1">
      <c r="A137" s="274"/>
      <c r="B137" s="116" t="s">
        <v>92</v>
      </c>
      <c r="C137" s="188">
        <v>23253</v>
      </c>
      <c r="D137" s="239">
        <v>100</v>
      </c>
      <c r="E137" s="151">
        <v>557</v>
      </c>
      <c r="F137" s="189">
        <v>100</v>
      </c>
      <c r="G137" s="188">
        <v>189</v>
      </c>
      <c r="H137" s="189">
        <v>100</v>
      </c>
      <c r="I137" s="151">
        <f>SUM(I139:I144)</f>
        <v>542</v>
      </c>
      <c r="J137" s="189">
        <v>100</v>
      </c>
      <c r="K137" s="151">
        <v>24163</v>
      </c>
      <c r="L137" s="120">
        <v>100</v>
      </c>
    </row>
    <row r="138" spans="1:12" s="150" customFormat="1" ht="18" customHeight="1">
      <c r="A138" s="272"/>
      <c r="B138" s="144"/>
      <c r="C138" s="185"/>
      <c r="D138" s="240"/>
      <c r="E138" s="145"/>
      <c r="F138" s="186"/>
      <c r="G138" s="185"/>
      <c r="H138" s="186"/>
      <c r="I138" s="145"/>
      <c r="J138" s="186"/>
      <c r="K138" s="151"/>
      <c r="L138" s="149"/>
    </row>
    <row r="139" spans="1:12" s="150" customFormat="1" ht="18" customHeight="1">
      <c r="A139" s="272"/>
      <c r="B139" s="144" t="s">
        <v>55</v>
      </c>
      <c r="C139" s="185">
        <v>198</v>
      </c>
      <c r="D139" s="240">
        <v>0.9</v>
      </c>
      <c r="E139" s="145">
        <v>1</v>
      </c>
      <c r="F139" s="186">
        <v>0.2</v>
      </c>
      <c r="G139" s="185">
        <v>0</v>
      </c>
      <c r="H139" s="186">
        <v>0</v>
      </c>
      <c r="I139" s="145">
        <v>1</v>
      </c>
      <c r="J139" s="186">
        <v>0.2</v>
      </c>
      <c r="K139" s="247">
        <f aca="true" t="shared" si="9" ref="K139:K144">C139+E139+I139-G139</f>
        <v>200</v>
      </c>
      <c r="L139" s="149">
        <v>0.8</v>
      </c>
    </row>
    <row r="140" spans="1:12" s="150" customFormat="1" ht="18" customHeight="1">
      <c r="A140" s="272"/>
      <c r="B140" s="144" t="s">
        <v>56</v>
      </c>
      <c r="C140" s="185">
        <v>514</v>
      </c>
      <c r="D140" s="240">
        <v>2.2</v>
      </c>
      <c r="E140" s="145">
        <v>9</v>
      </c>
      <c r="F140" s="186">
        <v>1.6</v>
      </c>
      <c r="G140" s="185">
        <v>2</v>
      </c>
      <c r="H140" s="186">
        <v>1.1</v>
      </c>
      <c r="I140" s="145">
        <v>1</v>
      </c>
      <c r="J140" s="186">
        <v>0.2</v>
      </c>
      <c r="K140" s="247">
        <f t="shared" si="9"/>
        <v>522</v>
      </c>
      <c r="L140" s="149">
        <v>2.2</v>
      </c>
    </row>
    <row r="141" spans="1:12" s="150" customFormat="1" ht="18" customHeight="1">
      <c r="A141" s="272"/>
      <c r="B141" s="144" t="s">
        <v>57</v>
      </c>
      <c r="C141" s="185">
        <v>7617</v>
      </c>
      <c r="D141" s="240">
        <v>32.8</v>
      </c>
      <c r="E141" s="145">
        <v>251</v>
      </c>
      <c r="F141" s="186">
        <v>45.1</v>
      </c>
      <c r="G141" s="185">
        <v>120</v>
      </c>
      <c r="H141" s="186">
        <v>63.5</v>
      </c>
      <c r="I141" s="145">
        <v>146</v>
      </c>
      <c r="J141" s="186">
        <v>26.9</v>
      </c>
      <c r="K141" s="247">
        <f t="shared" si="9"/>
        <v>7894</v>
      </c>
      <c r="L141" s="149">
        <v>32.7</v>
      </c>
    </row>
    <row r="142" spans="1:12" s="150" customFormat="1" ht="18" customHeight="1">
      <c r="A142" s="272"/>
      <c r="B142" s="144" t="s">
        <v>83</v>
      </c>
      <c r="C142" s="185">
        <v>5393</v>
      </c>
      <c r="D142" s="240">
        <v>23.2</v>
      </c>
      <c r="E142" s="145">
        <v>116</v>
      </c>
      <c r="F142" s="186">
        <v>20.8</v>
      </c>
      <c r="G142" s="185">
        <v>41</v>
      </c>
      <c r="H142" s="186">
        <v>21.7</v>
      </c>
      <c r="I142" s="145">
        <v>129</v>
      </c>
      <c r="J142" s="186">
        <v>23.8</v>
      </c>
      <c r="K142" s="247">
        <f t="shared" si="9"/>
        <v>5597</v>
      </c>
      <c r="L142" s="149">
        <v>23.2</v>
      </c>
    </row>
    <row r="143" spans="1:12" s="150" customFormat="1" ht="18" customHeight="1">
      <c r="A143" s="272"/>
      <c r="B143" s="144" t="s">
        <v>60</v>
      </c>
      <c r="C143" s="185">
        <v>5518</v>
      </c>
      <c r="D143" s="240">
        <v>23.7</v>
      </c>
      <c r="E143" s="145">
        <v>55</v>
      </c>
      <c r="F143" s="186">
        <v>9.9</v>
      </c>
      <c r="G143" s="185">
        <v>25</v>
      </c>
      <c r="H143" s="186">
        <v>13.2</v>
      </c>
      <c r="I143" s="145">
        <v>133</v>
      </c>
      <c r="J143" s="186">
        <v>24.5</v>
      </c>
      <c r="K143" s="247">
        <f t="shared" si="9"/>
        <v>5681</v>
      </c>
      <c r="L143" s="149">
        <v>23.5</v>
      </c>
    </row>
    <row r="144" spans="1:12" s="150" customFormat="1" ht="18" customHeight="1">
      <c r="A144" s="272"/>
      <c r="B144" s="144" t="s">
        <v>61</v>
      </c>
      <c r="C144" s="185">
        <v>4013</v>
      </c>
      <c r="D144" s="240">
        <v>17.3</v>
      </c>
      <c r="E144" s="145">
        <v>125</v>
      </c>
      <c r="F144" s="186">
        <v>22.4</v>
      </c>
      <c r="G144" s="185">
        <v>1</v>
      </c>
      <c r="H144" s="186">
        <v>0.5</v>
      </c>
      <c r="I144" s="145">
        <v>132</v>
      </c>
      <c r="J144" s="186">
        <v>24.4</v>
      </c>
      <c r="K144" s="247">
        <f t="shared" si="9"/>
        <v>4269</v>
      </c>
      <c r="L144" s="149">
        <v>17.7</v>
      </c>
    </row>
    <row r="145" spans="1:12" s="150" customFormat="1" ht="18" customHeight="1">
      <c r="A145" s="272"/>
      <c r="B145" s="144"/>
      <c r="C145" s="185"/>
      <c r="D145" s="240"/>
      <c r="E145" s="145"/>
      <c r="F145" s="186"/>
      <c r="G145" s="185"/>
      <c r="H145" s="186"/>
      <c r="I145" s="145"/>
      <c r="J145" s="186"/>
      <c r="K145" s="151"/>
      <c r="L145" s="149"/>
    </row>
    <row r="146" spans="1:12" s="112" customFormat="1" ht="18" customHeight="1">
      <c r="A146" s="274"/>
      <c r="B146" s="116" t="s">
        <v>63</v>
      </c>
      <c r="C146" s="188">
        <v>75522</v>
      </c>
      <c r="D146" s="239">
        <v>100</v>
      </c>
      <c r="E146" s="151">
        <v>3208</v>
      </c>
      <c r="F146" s="189">
        <v>100</v>
      </c>
      <c r="G146" s="188">
        <v>121</v>
      </c>
      <c r="H146" s="189">
        <v>100</v>
      </c>
      <c r="I146" s="151">
        <v>1191</v>
      </c>
      <c r="J146" s="189">
        <v>100</v>
      </c>
      <c r="K146" s="151">
        <v>79800</v>
      </c>
      <c r="L146" s="120">
        <v>100</v>
      </c>
    </row>
    <row r="147" spans="1:12" s="150" customFormat="1" ht="18" customHeight="1">
      <c r="A147" s="272"/>
      <c r="B147" s="144"/>
      <c r="C147" s="185"/>
      <c r="D147" s="240"/>
      <c r="E147" s="145"/>
      <c r="F147" s="186"/>
      <c r="G147" s="185"/>
      <c r="H147" s="186"/>
      <c r="I147" s="145"/>
      <c r="J147" s="186"/>
      <c r="K147" s="151"/>
      <c r="L147" s="149"/>
    </row>
    <row r="148" spans="1:12" s="150" customFormat="1" ht="18" customHeight="1">
      <c r="A148" s="272"/>
      <c r="B148" s="144" t="s">
        <v>64</v>
      </c>
      <c r="C148" s="185">
        <v>4406</v>
      </c>
      <c r="D148" s="240">
        <v>5.8</v>
      </c>
      <c r="E148" s="145">
        <v>44</v>
      </c>
      <c r="F148" s="186">
        <v>1.4</v>
      </c>
      <c r="G148" s="185">
        <v>7</v>
      </c>
      <c r="H148" s="186">
        <v>5.8</v>
      </c>
      <c r="I148" s="145">
        <v>428</v>
      </c>
      <c r="J148" s="186">
        <v>35.9</v>
      </c>
      <c r="K148" s="247">
        <f aca="true" t="shared" si="10" ref="K148:K153">C148+E148+I148-G148</f>
        <v>4871</v>
      </c>
      <c r="L148" s="149">
        <v>6.1</v>
      </c>
    </row>
    <row r="149" spans="1:12" s="150" customFormat="1" ht="18" customHeight="1">
      <c r="A149" s="272"/>
      <c r="B149" s="144" t="s">
        <v>82</v>
      </c>
      <c r="C149" s="185">
        <v>6079</v>
      </c>
      <c r="D149" s="240">
        <v>8</v>
      </c>
      <c r="E149" s="145">
        <v>194</v>
      </c>
      <c r="F149" s="186">
        <v>6</v>
      </c>
      <c r="G149" s="185">
        <v>5</v>
      </c>
      <c r="H149" s="186">
        <v>4.1</v>
      </c>
      <c r="I149" s="145">
        <v>49</v>
      </c>
      <c r="J149" s="186">
        <v>4.1</v>
      </c>
      <c r="K149" s="247">
        <f t="shared" si="10"/>
        <v>6317</v>
      </c>
      <c r="L149" s="149">
        <v>7.9</v>
      </c>
    </row>
    <row r="150" spans="1:12" s="150" customFormat="1" ht="18" customHeight="1">
      <c r="A150" s="272"/>
      <c r="B150" s="144" t="s">
        <v>65</v>
      </c>
      <c r="C150" s="185">
        <v>29525</v>
      </c>
      <c r="D150" s="240">
        <v>39.1</v>
      </c>
      <c r="E150" s="145">
        <v>1191</v>
      </c>
      <c r="F150" s="186">
        <v>37.1</v>
      </c>
      <c r="G150" s="185">
        <v>26</v>
      </c>
      <c r="H150" s="186">
        <v>21.5</v>
      </c>
      <c r="I150" s="145">
        <v>273</v>
      </c>
      <c r="J150" s="186">
        <v>22.9</v>
      </c>
      <c r="K150" s="247">
        <f t="shared" si="10"/>
        <v>30963</v>
      </c>
      <c r="L150" s="149">
        <v>38.8</v>
      </c>
    </row>
    <row r="151" spans="1:12" s="150" customFormat="1" ht="18" customHeight="1">
      <c r="A151" s="272"/>
      <c r="B151" s="144" t="s">
        <v>66</v>
      </c>
      <c r="C151" s="185">
        <v>5557</v>
      </c>
      <c r="D151" s="240">
        <v>7.4</v>
      </c>
      <c r="E151" s="145">
        <v>68</v>
      </c>
      <c r="F151" s="186">
        <v>2.1</v>
      </c>
      <c r="G151" s="185">
        <v>6</v>
      </c>
      <c r="H151" s="186">
        <v>5</v>
      </c>
      <c r="I151" s="145">
        <v>22</v>
      </c>
      <c r="J151" s="186">
        <v>1.8</v>
      </c>
      <c r="K151" s="247">
        <f t="shared" si="10"/>
        <v>5641</v>
      </c>
      <c r="L151" s="149">
        <v>7.1</v>
      </c>
    </row>
    <row r="152" spans="1:12" s="150" customFormat="1" ht="18" customHeight="1">
      <c r="A152" s="272"/>
      <c r="B152" s="144" t="s">
        <v>81</v>
      </c>
      <c r="C152" s="185">
        <v>5068</v>
      </c>
      <c r="D152" s="240">
        <v>6.7</v>
      </c>
      <c r="E152" s="145">
        <v>155</v>
      </c>
      <c r="F152" s="186">
        <v>4.8</v>
      </c>
      <c r="G152" s="185">
        <v>8</v>
      </c>
      <c r="H152" s="186">
        <v>6.6</v>
      </c>
      <c r="I152" s="145">
        <v>41</v>
      </c>
      <c r="J152" s="186">
        <v>3.4</v>
      </c>
      <c r="K152" s="247">
        <f t="shared" si="10"/>
        <v>5256</v>
      </c>
      <c r="L152" s="149">
        <v>6.6</v>
      </c>
    </row>
    <row r="153" spans="1:12" s="150" customFormat="1" ht="18" customHeight="1">
      <c r="A153" s="272"/>
      <c r="B153" s="144" t="s">
        <v>67</v>
      </c>
      <c r="C153" s="185">
        <v>24887</v>
      </c>
      <c r="D153" s="240">
        <v>33</v>
      </c>
      <c r="E153" s="145">
        <v>1556</v>
      </c>
      <c r="F153" s="186">
        <v>48.5</v>
      </c>
      <c r="G153" s="185">
        <v>69</v>
      </c>
      <c r="H153" s="186">
        <v>57</v>
      </c>
      <c r="I153" s="145">
        <v>378</v>
      </c>
      <c r="J153" s="186">
        <v>31.7</v>
      </c>
      <c r="K153" s="247">
        <f t="shared" si="10"/>
        <v>26752</v>
      </c>
      <c r="L153" s="149">
        <v>33.5</v>
      </c>
    </row>
    <row r="154" spans="1:12" s="150" customFormat="1" ht="18" customHeight="1" thickBot="1">
      <c r="A154" s="272"/>
      <c r="B154" s="156"/>
      <c r="C154" s="187"/>
      <c r="D154" s="241"/>
      <c r="E154" s="160"/>
      <c r="F154" s="161"/>
      <c r="G154" s="241"/>
      <c r="H154" s="161"/>
      <c r="I154" s="160"/>
      <c r="J154" s="161"/>
      <c r="K154" s="187"/>
      <c r="L154" s="161"/>
    </row>
  </sheetData>
  <mergeCells count="7">
    <mergeCell ref="A62:B62"/>
    <mergeCell ref="B4:G4"/>
    <mergeCell ref="B5:G5"/>
    <mergeCell ref="B6:G6"/>
    <mergeCell ref="C12:D12"/>
    <mergeCell ref="F12:G12"/>
    <mergeCell ref="B11:C11"/>
  </mergeCells>
  <printOptions/>
  <pageMargins left="0.75" right="0.75" top="1" bottom="1" header="0.512" footer="0.512"/>
  <pageSetup horizontalDpi="300" verticalDpi="300" orientation="portrait" paperSize="9" scale="78" r:id="rId1"/>
  <headerFooter alignWithMargins="0">
    <oddFooter>&amp;C&amp;A</oddFooter>
  </headerFooter>
  <rowBreaks count="3" manualBreakCount="3">
    <brk id="44" max="255" man="1"/>
    <brk id="100" max="255" man="1"/>
    <brk id="1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indexed="45"/>
  </sheetPr>
  <dimension ref="A1:G105"/>
  <sheetViews>
    <sheetView view="pageBreakPreview" zoomScale="75" zoomScaleNormal="75" zoomScaleSheetLayoutView="75" workbookViewId="0" topLeftCell="A1">
      <selection activeCell="F64" sqref="F64"/>
    </sheetView>
  </sheetViews>
  <sheetFormatPr defaultColWidth="9.00390625" defaultRowHeight="13.5"/>
  <cols>
    <col min="1" max="1" width="35.75390625" style="0" customWidth="1"/>
    <col min="2" max="4" width="10.625" style="0" customWidth="1"/>
    <col min="5" max="5" width="10.625" style="34" customWidth="1"/>
    <col min="6" max="7" width="10.375" style="27" customWidth="1"/>
  </cols>
  <sheetData>
    <row r="1" ht="18.75">
      <c r="A1" s="209" t="s">
        <v>153</v>
      </c>
    </row>
    <row r="3" spans="1:7" s="128" customFormat="1" ht="18">
      <c r="A3" s="131"/>
      <c r="B3" s="132"/>
      <c r="C3" s="132"/>
      <c r="D3" s="132"/>
      <c r="E3" s="132"/>
      <c r="F3" s="132"/>
      <c r="G3" s="197"/>
    </row>
    <row r="4" spans="1:7" s="121" customFormat="1" ht="18.75">
      <c r="A4" s="480" t="s">
        <v>23</v>
      </c>
      <c r="B4" s="481"/>
      <c r="C4" s="481"/>
      <c r="D4" s="481"/>
      <c r="E4" s="481"/>
      <c r="F4" s="481"/>
      <c r="G4" s="198"/>
    </row>
    <row r="5" spans="1:7" s="115" customFormat="1" ht="17.25">
      <c r="A5" s="483" t="s">
        <v>38</v>
      </c>
      <c r="B5" s="484"/>
      <c r="C5" s="484"/>
      <c r="D5" s="484"/>
      <c r="E5" s="484"/>
      <c r="F5" s="484"/>
      <c r="G5" s="255"/>
    </row>
    <row r="6" spans="1:7" s="121" customFormat="1" ht="17.25">
      <c r="A6" s="483" t="s">
        <v>22</v>
      </c>
      <c r="B6" s="484"/>
      <c r="C6" s="484"/>
      <c r="D6" s="484"/>
      <c r="E6" s="484"/>
      <c r="F6" s="484"/>
      <c r="G6" s="198"/>
    </row>
    <row r="7" spans="1:7" s="115" customFormat="1" ht="18">
      <c r="A7" s="133"/>
      <c r="B7" s="134"/>
      <c r="C7" s="134"/>
      <c r="D7" s="134"/>
      <c r="E7" s="134"/>
      <c r="F7" s="134"/>
      <c r="G7" s="256"/>
    </row>
    <row r="8" s="115" customFormat="1" ht="13.5"/>
    <row r="9" s="115" customFormat="1" ht="17.25">
      <c r="A9" s="113" t="s">
        <v>39</v>
      </c>
    </row>
    <row r="10" s="165" customFormat="1" ht="14.25">
      <c r="A10" s="208" t="s">
        <v>24</v>
      </c>
    </row>
    <row r="11" s="165" customFormat="1" ht="14.25">
      <c r="A11" s="210" t="s">
        <v>130</v>
      </c>
    </row>
    <row r="12" s="21" customFormat="1" ht="14.25">
      <c r="A12" s="165"/>
    </row>
    <row r="13" spans="1:2" ht="14.25" thickBot="1">
      <c r="A13" s="490" t="s">
        <v>154</v>
      </c>
      <c r="B13" s="490"/>
    </row>
    <row r="14" spans="1:7" ht="14.25" thickBot="1">
      <c r="A14" s="13" t="s">
        <v>43</v>
      </c>
      <c r="B14" s="441" t="s">
        <v>90</v>
      </c>
      <c r="C14" s="436"/>
      <c r="D14" s="13" t="s">
        <v>51</v>
      </c>
      <c r="E14" s="28" t="s">
        <v>42</v>
      </c>
      <c r="F14" s="473" t="s">
        <v>52</v>
      </c>
      <c r="G14" s="474"/>
    </row>
    <row r="15" spans="1:7" ht="14.25" thickBot="1">
      <c r="A15" s="3"/>
      <c r="B15" s="53" t="s">
        <v>68</v>
      </c>
      <c r="C15" s="64" t="s">
        <v>69</v>
      </c>
      <c r="D15" s="14" t="s">
        <v>49</v>
      </c>
      <c r="E15" s="30" t="s">
        <v>50</v>
      </c>
      <c r="F15" s="53" t="s">
        <v>68</v>
      </c>
      <c r="G15" s="54" t="s">
        <v>69</v>
      </c>
    </row>
    <row r="16" spans="1:7" ht="13.5">
      <c r="A16" s="122"/>
      <c r="B16" s="123" t="s">
        <v>91</v>
      </c>
      <c r="C16" s="124" t="s">
        <v>91</v>
      </c>
      <c r="D16" s="123" t="s">
        <v>91</v>
      </c>
      <c r="E16" s="125" t="s">
        <v>152</v>
      </c>
      <c r="F16" s="191" t="s">
        <v>152</v>
      </c>
      <c r="G16" s="192" t="s">
        <v>152</v>
      </c>
    </row>
    <row r="17" spans="1:7" ht="13.5">
      <c r="A17" s="116" t="s">
        <v>54</v>
      </c>
      <c r="B17" s="117">
        <v>2714120</v>
      </c>
      <c r="C17" s="81">
        <v>2626070</v>
      </c>
      <c r="D17" s="116">
        <v>-88050</v>
      </c>
      <c r="E17" s="118">
        <v>-3.2</v>
      </c>
      <c r="F17" s="195"/>
      <c r="G17" s="196"/>
    </row>
    <row r="18" spans="1:7" ht="13.5">
      <c r="A18" s="144"/>
      <c r="B18" s="154"/>
      <c r="C18" s="163"/>
      <c r="D18" s="144"/>
      <c r="E18" s="147"/>
      <c r="F18" s="193"/>
      <c r="G18" s="194"/>
    </row>
    <row r="19" spans="1:7" ht="13.5">
      <c r="A19" s="116" t="s">
        <v>92</v>
      </c>
      <c r="B19" s="117">
        <v>1532341</v>
      </c>
      <c r="C19" s="81">
        <v>1452772</v>
      </c>
      <c r="D19" s="116">
        <v>-79569</v>
      </c>
      <c r="E19" s="118">
        <v>-5.2</v>
      </c>
      <c r="F19" s="195">
        <v>100</v>
      </c>
      <c r="G19" s="196">
        <v>100</v>
      </c>
    </row>
    <row r="20" spans="1:7" ht="13.5">
      <c r="A20" s="144"/>
      <c r="B20" s="154"/>
      <c r="C20" s="163"/>
      <c r="D20" s="144"/>
      <c r="E20" s="147"/>
      <c r="F20" s="193"/>
      <c r="G20" s="194"/>
    </row>
    <row r="21" spans="1:7" ht="13.5">
      <c r="A21" s="144" t="s">
        <v>55</v>
      </c>
      <c r="B21" s="154">
        <v>15899</v>
      </c>
      <c r="C21" s="163">
        <v>17621</v>
      </c>
      <c r="D21" s="144">
        <v>1722</v>
      </c>
      <c r="E21" s="147">
        <v>10.8</v>
      </c>
      <c r="F21" s="193">
        <v>1</v>
      </c>
      <c r="G21" s="194">
        <v>1.2</v>
      </c>
    </row>
    <row r="22" spans="1:7" ht="13.5">
      <c r="A22" s="144" t="s">
        <v>56</v>
      </c>
      <c r="B22" s="154">
        <v>16752</v>
      </c>
      <c r="C22" s="163">
        <v>13850</v>
      </c>
      <c r="D22" s="144">
        <v>-2902</v>
      </c>
      <c r="E22" s="147">
        <v>-17.3</v>
      </c>
      <c r="F22" s="193">
        <v>1.1</v>
      </c>
      <c r="G22" s="194">
        <v>1</v>
      </c>
    </row>
    <row r="23" spans="1:7" ht="13.5">
      <c r="A23" s="144" t="s">
        <v>57</v>
      </c>
      <c r="B23" s="154">
        <v>650519</v>
      </c>
      <c r="C23" s="163">
        <v>614497</v>
      </c>
      <c r="D23" s="144">
        <v>-36022</v>
      </c>
      <c r="E23" s="147">
        <v>-5.5</v>
      </c>
      <c r="F23" s="193">
        <v>42.5</v>
      </c>
      <c r="G23" s="194">
        <v>42.3</v>
      </c>
    </row>
    <row r="24" spans="1:7" ht="13.5">
      <c r="A24" s="144" t="s">
        <v>83</v>
      </c>
      <c r="B24" s="154">
        <v>323207</v>
      </c>
      <c r="C24" s="163">
        <v>319809</v>
      </c>
      <c r="D24" s="144">
        <v>-3398</v>
      </c>
      <c r="E24" s="147">
        <v>-1.1</v>
      </c>
      <c r="F24" s="193">
        <v>21.1</v>
      </c>
      <c r="G24" s="194">
        <v>22</v>
      </c>
    </row>
    <row r="25" spans="1:7" ht="13.5">
      <c r="A25" s="144" t="s">
        <v>60</v>
      </c>
      <c r="B25" s="154">
        <v>282206</v>
      </c>
      <c r="C25" s="163">
        <v>264409</v>
      </c>
      <c r="D25" s="144">
        <v>-17797</v>
      </c>
      <c r="E25" s="147">
        <v>-6.3</v>
      </c>
      <c r="F25" s="193">
        <v>18.4</v>
      </c>
      <c r="G25" s="194">
        <v>18.2</v>
      </c>
    </row>
    <row r="26" spans="1:7" ht="13.5">
      <c r="A26" s="144" t="s">
        <v>61</v>
      </c>
      <c r="B26" s="154">
        <v>243758</v>
      </c>
      <c r="C26" s="163">
        <v>222586</v>
      </c>
      <c r="D26" s="144">
        <v>-21172</v>
      </c>
      <c r="E26" s="147">
        <v>-8.7</v>
      </c>
      <c r="F26" s="193">
        <v>15.9</v>
      </c>
      <c r="G26" s="194">
        <v>15.3</v>
      </c>
    </row>
    <row r="27" spans="1:7" ht="13.5">
      <c r="A27" s="144"/>
      <c r="B27" s="154"/>
      <c r="C27" s="163"/>
      <c r="D27" s="144"/>
      <c r="E27" s="147"/>
      <c r="F27" s="193"/>
      <c r="G27" s="194"/>
    </row>
    <row r="28" spans="1:7" ht="13.5">
      <c r="A28" s="116" t="s">
        <v>63</v>
      </c>
      <c r="B28" s="117">
        <v>1181779</v>
      </c>
      <c r="C28" s="81">
        <v>1173298</v>
      </c>
      <c r="D28" s="116">
        <v>-8481</v>
      </c>
      <c r="E28" s="118">
        <v>-0.7</v>
      </c>
      <c r="F28" s="195">
        <v>100</v>
      </c>
      <c r="G28" s="196">
        <v>100</v>
      </c>
    </row>
    <row r="29" spans="1:7" ht="13.5">
      <c r="A29" s="144"/>
      <c r="B29" s="154"/>
      <c r="C29" s="163"/>
      <c r="D29" s="144"/>
      <c r="E29" s="147"/>
      <c r="F29" s="193"/>
      <c r="G29" s="194"/>
    </row>
    <row r="30" spans="1:7" ht="13.5">
      <c r="A30" s="144" t="s">
        <v>64</v>
      </c>
      <c r="B30" s="154">
        <v>95919</v>
      </c>
      <c r="C30" s="163">
        <v>85303</v>
      </c>
      <c r="D30" s="144">
        <v>-10616</v>
      </c>
      <c r="E30" s="147">
        <v>-11.1</v>
      </c>
      <c r="F30" s="193">
        <v>8.1</v>
      </c>
      <c r="G30" s="194">
        <v>7.3</v>
      </c>
    </row>
    <row r="31" spans="1:7" ht="13.5">
      <c r="A31" s="144" t="s">
        <v>82</v>
      </c>
      <c r="B31" s="154">
        <v>91956</v>
      </c>
      <c r="C31" s="163">
        <v>78401</v>
      </c>
      <c r="D31" s="144">
        <v>-13555</v>
      </c>
      <c r="E31" s="147">
        <v>-14.7</v>
      </c>
      <c r="F31" s="193">
        <v>7.8</v>
      </c>
      <c r="G31" s="194">
        <v>6.7</v>
      </c>
    </row>
    <row r="32" spans="1:7" ht="13.5">
      <c r="A32" s="144" t="s">
        <v>65</v>
      </c>
      <c r="B32" s="154">
        <v>395972</v>
      </c>
      <c r="C32" s="163">
        <v>407535</v>
      </c>
      <c r="D32" s="144">
        <v>11563</v>
      </c>
      <c r="E32" s="147">
        <v>2.9</v>
      </c>
      <c r="F32" s="193">
        <v>33.5</v>
      </c>
      <c r="G32" s="194">
        <v>34.7</v>
      </c>
    </row>
    <row r="33" spans="1:7" ht="13.5">
      <c r="A33" s="144" t="s">
        <v>66</v>
      </c>
      <c r="B33" s="154">
        <v>125697</v>
      </c>
      <c r="C33" s="163">
        <v>135301</v>
      </c>
      <c r="D33" s="144">
        <v>9604</v>
      </c>
      <c r="E33" s="147">
        <v>7.6</v>
      </c>
      <c r="F33" s="193">
        <v>10.6</v>
      </c>
      <c r="G33" s="194">
        <v>11.5</v>
      </c>
    </row>
    <row r="34" spans="1:7" ht="13.5">
      <c r="A34" s="144" t="s">
        <v>81</v>
      </c>
      <c r="B34" s="154">
        <v>81569</v>
      </c>
      <c r="C34" s="163">
        <v>85607</v>
      </c>
      <c r="D34" s="144">
        <v>4038</v>
      </c>
      <c r="E34" s="147">
        <v>5</v>
      </c>
      <c r="F34" s="193">
        <v>6.9</v>
      </c>
      <c r="G34" s="194">
        <v>7.3</v>
      </c>
    </row>
    <row r="35" spans="1:7" ht="13.5">
      <c r="A35" s="17" t="s">
        <v>67</v>
      </c>
      <c r="B35" s="18">
        <v>390666</v>
      </c>
      <c r="C35" s="19">
        <v>381151</v>
      </c>
      <c r="D35" s="17">
        <v>-9515</v>
      </c>
      <c r="E35" s="32">
        <v>-2.4</v>
      </c>
      <c r="F35" s="39">
        <v>33.1</v>
      </c>
      <c r="G35" s="40">
        <v>32.5</v>
      </c>
    </row>
    <row r="36" spans="1:7" ht="14.25" thickBot="1">
      <c r="A36" s="22"/>
      <c r="B36" s="23"/>
      <c r="C36" s="24"/>
      <c r="D36" s="22"/>
      <c r="E36" s="33"/>
      <c r="F36" s="35"/>
      <c r="G36" s="36"/>
    </row>
    <row r="37" spans="1:7" ht="13.5">
      <c r="A37" s="19"/>
      <c r="B37" s="19"/>
      <c r="C37" s="19"/>
      <c r="D37" s="19"/>
      <c r="E37" s="52"/>
      <c r="F37" s="65"/>
      <c r="G37" s="65"/>
    </row>
    <row r="39" spans="1:7" s="79" customFormat="1" ht="17.25">
      <c r="A39" s="113" t="s">
        <v>124</v>
      </c>
      <c r="E39" s="169"/>
      <c r="F39" s="199"/>
      <c r="G39" s="199"/>
    </row>
    <row r="40" spans="1:7" s="79" customFormat="1" ht="14.25">
      <c r="A40" s="170" t="s">
        <v>125</v>
      </c>
      <c r="E40" s="169"/>
      <c r="F40" s="199"/>
      <c r="G40" s="199"/>
    </row>
    <row r="41" spans="1:7" s="79" customFormat="1" ht="14.25">
      <c r="A41" s="202" t="s">
        <v>25</v>
      </c>
      <c r="E41" s="169"/>
      <c r="F41" s="199"/>
      <c r="G41" s="199"/>
    </row>
    <row r="42" spans="1:7" s="79" customFormat="1" ht="14.25">
      <c r="A42" s="202" t="s">
        <v>26</v>
      </c>
      <c r="E42" s="169"/>
      <c r="F42" s="199"/>
      <c r="G42" s="199"/>
    </row>
    <row r="43" spans="1:7" s="79" customFormat="1" ht="14.25">
      <c r="A43" s="202" t="s">
        <v>157</v>
      </c>
      <c r="E43" s="169"/>
      <c r="F43" s="199"/>
      <c r="G43" s="199"/>
    </row>
    <row r="44" spans="1:7" s="79" customFormat="1" ht="14.25">
      <c r="A44" s="202"/>
      <c r="E44" s="169"/>
      <c r="F44" s="199"/>
      <c r="G44" s="199"/>
    </row>
    <row r="45" spans="1:7" s="79" customFormat="1" ht="14.25">
      <c r="A45" s="170" t="s">
        <v>155</v>
      </c>
      <c r="E45" s="169"/>
      <c r="F45" s="199"/>
      <c r="G45" s="199"/>
    </row>
    <row r="46" spans="1:7" s="79" customFormat="1" ht="14.25">
      <c r="A46" s="248" t="s">
        <v>156</v>
      </c>
      <c r="E46" s="169"/>
      <c r="F46" s="199"/>
      <c r="G46" s="199"/>
    </row>
    <row r="47" spans="1:7" s="79" customFormat="1" ht="14.25">
      <c r="A47" s="248" t="s">
        <v>158</v>
      </c>
      <c r="E47" s="169"/>
      <c r="F47" s="199"/>
      <c r="G47" s="199"/>
    </row>
    <row r="48" spans="1:7" s="79" customFormat="1" ht="14.25">
      <c r="A48" s="248"/>
      <c r="E48" s="169"/>
      <c r="F48" s="199"/>
      <c r="G48" s="199"/>
    </row>
    <row r="49" spans="1:7" s="79" customFormat="1" ht="17.25">
      <c r="A49" s="249" t="s">
        <v>129</v>
      </c>
      <c r="E49" s="169"/>
      <c r="F49" s="199"/>
      <c r="G49" s="199"/>
    </row>
    <row r="50" spans="1:7" s="79" customFormat="1" ht="14.25">
      <c r="A50" s="170" t="s">
        <v>125</v>
      </c>
      <c r="E50" s="169"/>
      <c r="F50" s="199"/>
      <c r="G50" s="199"/>
    </row>
    <row r="51" spans="1:7" s="107" customFormat="1" ht="17.25">
      <c r="A51" s="202" t="s">
        <v>262</v>
      </c>
      <c r="E51" s="108"/>
      <c r="F51" s="109"/>
      <c r="G51" s="109"/>
    </row>
    <row r="52" spans="1:7" s="107" customFormat="1" ht="17.25">
      <c r="A52" s="202" t="s">
        <v>263</v>
      </c>
      <c r="E52" s="108"/>
      <c r="F52" s="109"/>
      <c r="G52" s="109"/>
    </row>
    <row r="53" spans="1:7" s="107" customFormat="1" ht="17.25">
      <c r="A53" s="202" t="s">
        <v>180</v>
      </c>
      <c r="E53" s="108"/>
      <c r="F53" s="109"/>
      <c r="G53" s="109"/>
    </row>
    <row r="54" spans="5:7" s="79" customFormat="1" ht="14.25">
      <c r="E54" s="169"/>
      <c r="F54" s="199"/>
      <c r="G54" s="199"/>
    </row>
    <row r="55" spans="1:7" s="107" customFormat="1" ht="17.25">
      <c r="A55" s="114" t="s">
        <v>136</v>
      </c>
      <c r="E55" s="108"/>
      <c r="F55" s="109"/>
      <c r="G55" s="109"/>
    </row>
    <row r="56" spans="1:7" s="107" customFormat="1" ht="17.25">
      <c r="A56" s="202" t="s">
        <v>264</v>
      </c>
      <c r="E56" s="108"/>
      <c r="F56" s="109"/>
      <c r="G56" s="109"/>
    </row>
    <row r="57" spans="1:7" s="107" customFormat="1" ht="17.25">
      <c r="A57" s="202" t="s">
        <v>266</v>
      </c>
      <c r="E57" s="108"/>
      <c r="F57" s="109"/>
      <c r="G57" s="109"/>
    </row>
    <row r="58" spans="1:7" s="107" customFormat="1" ht="17.25">
      <c r="A58" s="202" t="s">
        <v>265</v>
      </c>
      <c r="E58" s="108"/>
      <c r="F58" s="109"/>
      <c r="G58" s="109"/>
    </row>
    <row r="59" spans="5:7" s="107" customFormat="1" ht="17.25">
      <c r="E59" s="108"/>
      <c r="F59" s="109"/>
      <c r="G59" s="109"/>
    </row>
    <row r="60" spans="1:7" s="107" customFormat="1" ht="17.25">
      <c r="A60" s="114" t="s">
        <v>6</v>
      </c>
      <c r="E60" s="108"/>
      <c r="F60" s="109"/>
      <c r="G60" s="109"/>
    </row>
    <row r="61" s="107" customFormat="1" ht="17.25">
      <c r="A61" s="202" t="s">
        <v>268</v>
      </c>
    </row>
    <row r="62" s="107" customFormat="1" ht="17.25">
      <c r="A62" s="202" t="s">
        <v>267</v>
      </c>
    </row>
    <row r="63" s="107" customFormat="1" ht="17.25">
      <c r="A63" s="202" t="s">
        <v>269</v>
      </c>
    </row>
    <row r="64" s="107" customFormat="1" ht="17.25">
      <c r="A64" s="202" t="s">
        <v>271</v>
      </c>
    </row>
    <row r="65" s="107" customFormat="1" ht="17.25">
      <c r="A65" s="202" t="s">
        <v>270</v>
      </c>
    </row>
    <row r="66" s="107" customFormat="1" ht="17.25">
      <c r="A66" s="207" t="s">
        <v>174</v>
      </c>
    </row>
    <row r="67" spans="1:7" ht="14.25" thickBot="1">
      <c r="A67" s="490" t="s">
        <v>197</v>
      </c>
      <c r="B67" s="490"/>
      <c r="C67" s="490"/>
      <c r="D67" s="34"/>
      <c r="F67" s="34"/>
      <c r="G67"/>
    </row>
    <row r="68" spans="1:7" ht="14.25" thickBot="1">
      <c r="A68" s="2"/>
      <c r="B68" s="441" t="s">
        <v>90</v>
      </c>
      <c r="C68" s="436"/>
      <c r="D68" s="30" t="s">
        <v>79</v>
      </c>
      <c r="E68" s="488" t="s">
        <v>52</v>
      </c>
      <c r="F68" s="489"/>
      <c r="G68" s="1"/>
    </row>
    <row r="69" spans="1:7" s="153" customFormat="1" ht="14.25" thickBot="1">
      <c r="A69" s="141" t="s">
        <v>70</v>
      </c>
      <c r="B69" s="53" t="s">
        <v>68</v>
      </c>
      <c r="C69" s="64" t="s">
        <v>69</v>
      </c>
      <c r="D69" s="142" t="s">
        <v>84</v>
      </c>
      <c r="E69" s="53" t="s">
        <v>68</v>
      </c>
      <c r="F69" s="64" t="s">
        <v>69</v>
      </c>
      <c r="G69" s="137"/>
    </row>
    <row r="70" spans="1:7" s="153" customFormat="1" ht="13.5">
      <c r="A70" s="295"/>
      <c r="B70" s="294" t="s">
        <v>91</v>
      </c>
      <c r="C70" s="293" t="s">
        <v>91</v>
      </c>
      <c r="D70" s="292" t="s">
        <v>196</v>
      </c>
      <c r="E70" s="291" t="s">
        <v>196</v>
      </c>
      <c r="F70" s="290" t="s">
        <v>196</v>
      </c>
      <c r="G70" s="137"/>
    </row>
    <row r="71" spans="1:7" s="121" customFormat="1" ht="13.5">
      <c r="A71" s="116" t="s">
        <v>54</v>
      </c>
      <c r="B71" s="117">
        <f>SUM(B73:B80)</f>
        <v>2714120</v>
      </c>
      <c r="C71" s="162">
        <v>2626069</v>
      </c>
      <c r="D71" s="118">
        <v>-3.2</v>
      </c>
      <c r="E71" s="119">
        <v>100</v>
      </c>
      <c r="F71" s="120">
        <v>100</v>
      </c>
      <c r="G71" s="81"/>
    </row>
    <row r="72" spans="1:7" s="115" customFormat="1" ht="13.5">
      <c r="A72" s="288"/>
      <c r="B72" s="287"/>
      <c r="C72" s="286"/>
      <c r="D72" s="285"/>
      <c r="E72" s="284"/>
      <c r="F72" s="283"/>
      <c r="G72" s="276"/>
    </row>
    <row r="73" spans="1:7" s="115" customFormat="1" ht="13.5">
      <c r="A73" s="288" t="s">
        <v>71</v>
      </c>
      <c r="B73" s="287">
        <v>157001</v>
      </c>
      <c r="C73" s="286">
        <v>153912</v>
      </c>
      <c r="D73" s="285">
        <v>-2</v>
      </c>
      <c r="E73" s="284">
        <v>5.8</v>
      </c>
      <c r="F73" s="283">
        <v>5.9</v>
      </c>
      <c r="G73" s="276"/>
    </row>
    <row r="74" spans="1:7" s="115" customFormat="1" ht="13.5">
      <c r="A74" s="288" t="s">
        <v>72</v>
      </c>
      <c r="B74" s="287">
        <v>264975</v>
      </c>
      <c r="C74" s="286">
        <v>253683</v>
      </c>
      <c r="D74" s="285">
        <v>-4.3</v>
      </c>
      <c r="E74" s="284">
        <v>9.8</v>
      </c>
      <c r="F74" s="283">
        <v>9.7</v>
      </c>
      <c r="G74" s="276"/>
    </row>
    <row r="75" spans="1:7" s="115" customFormat="1" ht="13.5">
      <c r="A75" s="288" t="s">
        <v>73</v>
      </c>
      <c r="B75" s="287">
        <v>550851</v>
      </c>
      <c r="C75" s="286">
        <v>537468</v>
      </c>
      <c r="D75" s="285">
        <v>-2.4</v>
      </c>
      <c r="E75" s="284">
        <v>20.3</v>
      </c>
      <c r="F75" s="283">
        <v>20.5</v>
      </c>
      <c r="G75" s="276"/>
    </row>
    <row r="76" spans="1:7" s="115" customFormat="1" ht="13.5">
      <c r="A76" s="288" t="s">
        <v>74</v>
      </c>
      <c r="B76" s="287">
        <v>552525</v>
      </c>
      <c r="C76" s="286">
        <v>605713</v>
      </c>
      <c r="D76" s="285">
        <v>9.6</v>
      </c>
      <c r="E76" s="284">
        <v>20.4</v>
      </c>
      <c r="F76" s="283">
        <v>23.1</v>
      </c>
      <c r="G76" s="276"/>
    </row>
    <row r="77" spans="1:7" s="115" customFormat="1" ht="13.5">
      <c r="A77" s="288" t="s">
        <v>75</v>
      </c>
      <c r="B77" s="287">
        <v>290138</v>
      </c>
      <c r="C77" s="286">
        <v>268555</v>
      </c>
      <c r="D77" s="285">
        <v>-7.4</v>
      </c>
      <c r="E77" s="284">
        <v>10.7</v>
      </c>
      <c r="F77" s="283">
        <v>10.2</v>
      </c>
      <c r="G77" s="276"/>
    </row>
    <row r="78" spans="1:7" s="115" customFormat="1" ht="13.5">
      <c r="A78" s="288" t="s">
        <v>76</v>
      </c>
      <c r="B78" s="287">
        <v>267470</v>
      </c>
      <c r="C78" s="286">
        <v>255297</v>
      </c>
      <c r="D78" s="285">
        <v>-4.6</v>
      </c>
      <c r="E78" s="284">
        <v>9.9</v>
      </c>
      <c r="F78" s="283">
        <v>9.7</v>
      </c>
      <c r="G78" s="276"/>
    </row>
    <row r="79" spans="1:7" s="115" customFormat="1" ht="13.5">
      <c r="A79" s="288" t="s">
        <v>77</v>
      </c>
      <c r="B79" s="287">
        <v>310034</v>
      </c>
      <c r="C79" s="286">
        <v>229040</v>
      </c>
      <c r="D79" s="285">
        <v>-26.1</v>
      </c>
      <c r="E79" s="284">
        <v>11.4</v>
      </c>
      <c r="F79" s="283">
        <v>8.7</v>
      </c>
      <c r="G79" s="276"/>
    </row>
    <row r="80" spans="1:7" s="115" customFormat="1" ht="13.5">
      <c r="A80" s="288" t="s">
        <v>78</v>
      </c>
      <c r="B80" s="287">
        <v>321126</v>
      </c>
      <c r="C80" s="286">
        <v>322401</v>
      </c>
      <c r="D80" s="285">
        <v>0.4</v>
      </c>
      <c r="E80" s="284">
        <v>11.8</v>
      </c>
      <c r="F80" s="283">
        <v>12.3</v>
      </c>
      <c r="G80" s="276"/>
    </row>
    <row r="81" spans="1:7" s="115" customFormat="1" ht="13.5">
      <c r="A81" s="288"/>
      <c r="B81" s="287"/>
      <c r="C81" s="286"/>
      <c r="D81" s="285"/>
      <c r="E81" s="284"/>
      <c r="F81" s="283"/>
      <c r="G81" s="276"/>
    </row>
    <row r="82" spans="1:7" s="115" customFormat="1" ht="13.5">
      <c r="A82" s="288"/>
      <c r="B82" s="287"/>
      <c r="C82" s="286"/>
      <c r="D82" s="285"/>
      <c r="E82" s="284"/>
      <c r="F82" s="283"/>
      <c r="G82" s="276"/>
    </row>
    <row r="83" spans="1:7" s="121" customFormat="1" ht="13.5">
      <c r="A83" s="116" t="s">
        <v>195</v>
      </c>
      <c r="B83" s="117">
        <v>1532341</v>
      </c>
      <c r="C83" s="162">
        <v>1452772</v>
      </c>
      <c r="D83" s="118">
        <v>-5.2</v>
      </c>
      <c r="E83" s="119">
        <v>100</v>
      </c>
      <c r="F83" s="120">
        <v>100</v>
      </c>
      <c r="G83" s="81"/>
    </row>
    <row r="84" spans="1:7" s="115" customFormat="1" ht="13.5">
      <c r="A84" s="288"/>
      <c r="B84" s="287"/>
      <c r="C84" s="286"/>
      <c r="D84" s="285"/>
      <c r="E84" s="284"/>
      <c r="F84" s="283"/>
      <c r="G84" s="276"/>
    </row>
    <row r="85" spans="1:7" s="115" customFormat="1" ht="13.5">
      <c r="A85" s="288" t="s">
        <v>71</v>
      </c>
      <c r="B85" s="287">
        <v>52714</v>
      </c>
      <c r="C85" s="286">
        <v>60472</v>
      </c>
      <c r="D85" s="285">
        <v>14.7</v>
      </c>
      <c r="E85" s="284">
        <v>3.4</v>
      </c>
      <c r="F85" s="283">
        <v>4.2</v>
      </c>
      <c r="G85" s="276"/>
    </row>
    <row r="86" spans="1:7" s="115" customFormat="1" ht="13.5">
      <c r="A86" s="288" t="s">
        <v>72</v>
      </c>
      <c r="B86" s="287">
        <v>120700</v>
      </c>
      <c r="C86" s="286">
        <v>117327</v>
      </c>
      <c r="D86" s="285">
        <v>-2.8</v>
      </c>
      <c r="E86" s="284">
        <v>7.9</v>
      </c>
      <c r="F86" s="283">
        <v>8.1</v>
      </c>
      <c r="G86" s="276"/>
    </row>
    <row r="87" spans="1:7" s="115" customFormat="1" ht="13.5">
      <c r="A87" s="288" t="s">
        <v>73</v>
      </c>
      <c r="B87" s="287">
        <v>274520</v>
      </c>
      <c r="C87" s="286">
        <v>273405</v>
      </c>
      <c r="D87" s="285">
        <v>-0.4</v>
      </c>
      <c r="E87" s="284">
        <v>17.9</v>
      </c>
      <c r="F87" s="283">
        <v>18.8</v>
      </c>
      <c r="G87" s="276"/>
    </row>
    <row r="88" spans="1:7" s="115" customFormat="1" ht="13.5">
      <c r="A88" s="288" t="s">
        <v>74</v>
      </c>
      <c r="B88" s="287">
        <v>318070</v>
      </c>
      <c r="C88" s="286">
        <v>373429</v>
      </c>
      <c r="D88" s="285">
        <v>17.4</v>
      </c>
      <c r="E88" s="284">
        <v>20.8</v>
      </c>
      <c r="F88" s="283">
        <v>25.7</v>
      </c>
      <c r="G88" s="276"/>
    </row>
    <row r="89" spans="1:7" s="115" customFormat="1" ht="13.5">
      <c r="A89" s="288" t="s">
        <v>75</v>
      </c>
      <c r="B89" s="287">
        <v>194870</v>
      </c>
      <c r="C89" s="286">
        <v>178233</v>
      </c>
      <c r="D89" s="285">
        <v>-8.5</v>
      </c>
      <c r="E89" s="284">
        <v>12.7</v>
      </c>
      <c r="F89" s="283">
        <v>12.3</v>
      </c>
      <c r="G89" s="276"/>
    </row>
    <row r="90" spans="1:7" s="115" customFormat="1" ht="13.5">
      <c r="A90" s="288" t="s">
        <v>76</v>
      </c>
      <c r="B90" s="287">
        <v>166453</v>
      </c>
      <c r="C90" s="286">
        <v>144256</v>
      </c>
      <c r="D90" s="285">
        <v>-13.3</v>
      </c>
      <c r="E90" s="284">
        <v>10.9</v>
      </c>
      <c r="F90" s="283">
        <v>9.9</v>
      </c>
      <c r="G90" s="276"/>
    </row>
    <row r="91" spans="1:7" s="115" customFormat="1" ht="13.5">
      <c r="A91" s="288" t="s">
        <v>77</v>
      </c>
      <c r="B91" s="287">
        <v>207721</v>
      </c>
      <c r="C91" s="286">
        <v>106606</v>
      </c>
      <c r="D91" s="285">
        <v>-48.7</v>
      </c>
      <c r="E91" s="284">
        <v>13.6</v>
      </c>
      <c r="F91" s="283">
        <v>7.3</v>
      </c>
      <c r="G91" s="276"/>
    </row>
    <row r="92" spans="1:7" s="115" customFormat="1" ht="13.5">
      <c r="A92" s="288" t="s">
        <v>78</v>
      </c>
      <c r="B92" s="287">
        <v>197294</v>
      </c>
      <c r="C92" s="286">
        <v>199043</v>
      </c>
      <c r="D92" s="285">
        <v>0.9</v>
      </c>
      <c r="E92" s="284">
        <v>12.9</v>
      </c>
      <c r="F92" s="283">
        <v>13.7</v>
      </c>
      <c r="G92" s="276"/>
    </row>
    <row r="93" spans="1:7" s="115" customFormat="1" ht="13.5">
      <c r="A93" s="288"/>
      <c r="B93" s="287"/>
      <c r="C93" s="286"/>
      <c r="D93" s="285"/>
      <c r="E93" s="284"/>
      <c r="F93" s="283"/>
      <c r="G93" s="276"/>
    </row>
    <row r="94" spans="1:7" s="115" customFormat="1" ht="13.5">
      <c r="A94" s="288"/>
      <c r="B94" s="287"/>
      <c r="C94" s="286"/>
      <c r="D94" s="285"/>
      <c r="E94" s="284"/>
      <c r="F94" s="283"/>
      <c r="G94" s="276"/>
    </row>
    <row r="95" spans="1:7" s="121" customFormat="1" ht="13.5">
      <c r="A95" s="116" t="s">
        <v>63</v>
      </c>
      <c r="B95" s="117">
        <f>SUM(B97:B104)</f>
        <v>1181779</v>
      </c>
      <c r="C95" s="162">
        <v>1173297</v>
      </c>
      <c r="D95" s="118">
        <v>-0.7</v>
      </c>
      <c r="E95" s="119">
        <v>100</v>
      </c>
      <c r="F95" s="120">
        <v>100</v>
      </c>
      <c r="G95" s="81"/>
    </row>
    <row r="96" spans="1:7" s="115" customFormat="1" ht="13.5">
      <c r="A96" s="288"/>
      <c r="B96" s="287"/>
      <c r="C96" s="286"/>
      <c r="D96" s="285"/>
      <c r="E96" s="284"/>
      <c r="F96" s="283"/>
      <c r="G96" s="276"/>
    </row>
    <row r="97" spans="1:7" s="115" customFormat="1" ht="13.5">
      <c r="A97" s="288" t="s">
        <v>71</v>
      </c>
      <c r="B97" s="287">
        <v>104287</v>
      </c>
      <c r="C97" s="286">
        <v>93440</v>
      </c>
      <c r="D97" s="285">
        <v>-10.4</v>
      </c>
      <c r="E97" s="284">
        <v>8.8</v>
      </c>
      <c r="F97" s="283">
        <v>8</v>
      </c>
      <c r="G97" s="276"/>
    </row>
    <row r="98" spans="1:7" s="115" customFormat="1" ht="13.5">
      <c r="A98" s="288" t="s">
        <v>72</v>
      </c>
      <c r="B98" s="287">
        <v>144275</v>
      </c>
      <c r="C98" s="286">
        <v>136356</v>
      </c>
      <c r="D98" s="285">
        <v>-5.5</v>
      </c>
      <c r="E98" s="284">
        <v>12.2</v>
      </c>
      <c r="F98" s="283">
        <v>11.6</v>
      </c>
      <c r="G98" s="276"/>
    </row>
    <row r="99" spans="1:7" s="115" customFormat="1" ht="13.5">
      <c r="A99" s="288" t="s">
        <v>73</v>
      </c>
      <c r="B99" s="287">
        <v>276332</v>
      </c>
      <c r="C99" s="286">
        <v>264063</v>
      </c>
      <c r="D99" s="285">
        <v>-4.4</v>
      </c>
      <c r="E99" s="284">
        <v>23.4</v>
      </c>
      <c r="F99" s="283">
        <v>22.5</v>
      </c>
      <c r="G99" s="276"/>
    </row>
    <row r="100" spans="1:7" s="115" customFormat="1" ht="13.5">
      <c r="A100" s="288" t="s">
        <v>74</v>
      </c>
      <c r="B100" s="287">
        <v>234455</v>
      </c>
      <c r="C100" s="286">
        <v>232284</v>
      </c>
      <c r="D100" s="285">
        <v>-0.9</v>
      </c>
      <c r="E100" s="284">
        <v>19.8</v>
      </c>
      <c r="F100" s="283">
        <v>19.8</v>
      </c>
      <c r="G100" s="276"/>
    </row>
    <row r="101" spans="1:7" s="115" customFormat="1" ht="13.5">
      <c r="A101" s="288" t="s">
        <v>75</v>
      </c>
      <c r="B101" s="287">
        <v>95268</v>
      </c>
      <c r="C101" s="286">
        <v>90322</v>
      </c>
      <c r="D101" s="285">
        <v>-5.2</v>
      </c>
      <c r="E101" s="284">
        <v>8.1</v>
      </c>
      <c r="F101" s="283">
        <v>7.7</v>
      </c>
      <c r="G101" s="276"/>
    </row>
    <row r="102" spans="1:7" s="115" customFormat="1" ht="13.5">
      <c r="A102" s="288" t="s">
        <v>76</v>
      </c>
      <c r="B102" s="287">
        <v>101017</v>
      </c>
      <c r="C102" s="289">
        <v>111041</v>
      </c>
      <c r="D102" s="285">
        <v>9.9</v>
      </c>
      <c r="E102" s="284">
        <v>8.5</v>
      </c>
      <c r="F102" s="283">
        <v>9.5</v>
      </c>
      <c r="G102" s="276"/>
    </row>
    <row r="103" spans="1:7" s="115" customFormat="1" ht="13.5">
      <c r="A103" s="288" t="s">
        <v>77</v>
      </c>
      <c r="B103" s="287">
        <v>102313</v>
      </c>
      <c r="C103" s="286">
        <v>122434</v>
      </c>
      <c r="D103" s="285">
        <v>19.7</v>
      </c>
      <c r="E103" s="284">
        <v>8.7</v>
      </c>
      <c r="F103" s="283">
        <v>10.4</v>
      </c>
      <c r="G103" s="276"/>
    </row>
    <row r="104" spans="1:7" s="115" customFormat="1" ht="13.5">
      <c r="A104" s="288" t="s">
        <v>78</v>
      </c>
      <c r="B104" s="287">
        <v>123832</v>
      </c>
      <c r="C104" s="286">
        <v>123357</v>
      </c>
      <c r="D104" s="285">
        <v>-0.4</v>
      </c>
      <c r="E104" s="284">
        <v>10.5</v>
      </c>
      <c r="F104" s="283">
        <v>10.5</v>
      </c>
      <c r="G104" s="276"/>
    </row>
    <row r="105" spans="1:7" s="115" customFormat="1" ht="14.25" thickBot="1">
      <c r="A105" s="282"/>
      <c r="B105" s="281"/>
      <c r="C105" s="280"/>
      <c r="D105" s="279"/>
      <c r="E105" s="278"/>
      <c r="F105" s="277"/>
      <c r="G105" s="276"/>
    </row>
  </sheetData>
  <mergeCells count="9">
    <mergeCell ref="B68:C68"/>
    <mergeCell ref="E68:F68"/>
    <mergeCell ref="A67:C67"/>
    <mergeCell ref="A4:F4"/>
    <mergeCell ref="A5:F5"/>
    <mergeCell ref="A6:F6"/>
    <mergeCell ref="B14:C14"/>
    <mergeCell ref="F14:G14"/>
    <mergeCell ref="A13:B13"/>
  </mergeCells>
  <printOptions/>
  <pageMargins left="0.75" right="0.75" top="1" bottom="1" header="0.512" footer="0.512"/>
  <pageSetup horizontalDpi="600" verticalDpi="600" orientation="portrait" paperSize="9" scale="78" r:id="rId1"/>
  <headerFooter alignWithMargins="0">
    <oddFooter>&amp;C&amp;A</oddFooter>
  </headerFooter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>
    <tabColor indexed="45"/>
  </sheetPr>
  <dimension ref="A1:X59"/>
  <sheetViews>
    <sheetView tabSelected="1" view="pageBreakPreview" zoomScale="60" zoomScaleNormal="50" workbookViewId="0" topLeftCell="A1">
      <selection activeCell="Q26" sqref="Q26"/>
    </sheetView>
  </sheetViews>
  <sheetFormatPr defaultColWidth="9.00390625" defaultRowHeight="13.5"/>
  <cols>
    <col min="1" max="1" width="30.25390625" style="0" customWidth="1"/>
    <col min="2" max="3" width="11.25390625" style="211" customWidth="1"/>
    <col min="4" max="4" width="11.50390625" style="218" customWidth="1"/>
    <col min="5" max="6" width="10.625" style="218" customWidth="1"/>
    <col min="7" max="8" width="10.625" style="211" customWidth="1"/>
    <col min="9" max="9" width="10.625" style="0" customWidth="1"/>
    <col min="10" max="12" width="10.625" style="0" hidden="1" customWidth="1"/>
    <col min="13" max="14" width="9.75390625" style="0" customWidth="1"/>
    <col min="15" max="16" width="11.125" style="0" customWidth="1"/>
    <col min="17" max="17" width="10.625" style="0" customWidth="1"/>
    <col min="18" max="19" width="9.75390625" style="0" customWidth="1"/>
    <col min="20" max="21" width="11.125" style="0" customWidth="1"/>
    <col min="22" max="22" width="10.625" style="0" customWidth="1"/>
    <col min="23" max="24" width="9.875" style="0" customWidth="1"/>
  </cols>
  <sheetData>
    <row r="1" ht="24">
      <c r="A1" s="296" t="s">
        <v>198</v>
      </c>
    </row>
    <row r="3" spans="1:12" ht="18">
      <c r="A3" s="131"/>
      <c r="B3" s="132"/>
      <c r="C3" s="132"/>
      <c r="D3" s="132"/>
      <c r="E3" s="132"/>
      <c r="F3" s="132"/>
      <c r="G3" s="297"/>
      <c r="H3" s="132"/>
      <c r="I3" s="298"/>
      <c r="J3" s="299"/>
      <c r="K3" s="87"/>
      <c r="L3" s="298"/>
    </row>
    <row r="4" spans="1:9" ht="24">
      <c r="A4" s="491" t="s">
        <v>199</v>
      </c>
      <c r="B4" s="492"/>
      <c r="C4" s="492"/>
      <c r="D4" s="492"/>
      <c r="E4" s="492"/>
      <c r="F4" s="492"/>
      <c r="G4" s="492"/>
      <c r="H4" s="492"/>
      <c r="I4" s="493"/>
    </row>
    <row r="5" spans="1:12" ht="18">
      <c r="A5" s="133"/>
      <c r="B5" s="134"/>
      <c r="C5" s="134"/>
      <c r="D5" s="134"/>
      <c r="E5" s="134"/>
      <c r="F5" s="134"/>
      <c r="G5" s="300"/>
      <c r="H5" s="134"/>
      <c r="I5" s="301"/>
      <c r="J5" s="302"/>
      <c r="K5" s="98"/>
      <c r="L5" s="301"/>
    </row>
    <row r="6" spans="1:15" ht="18">
      <c r="A6" s="303"/>
      <c r="B6" s="201"/>
      <c r="C6" s="201"/>
      <c r="D6" s="201"/>
      <c r="E6" s="201"/>
      <c r="F6" s="201"/>
      <c r="G6" s="304"/>
      <c r="H6" s="201"/>
      <c r="I6" s="1"/>
      <c r="J6" s="276"/>
      <c r="K6" s="1"/>
      <c r="L6" s="1"/>
      <c r="O6" s="1"/>
    </row>
    <row r="7" spans="13:15" ht="18.75" customHeight="1">
      <c r="M7" s="200" t="s">
        <v>200</v>
      </c>
      <c r="O7" s="305"/>
    </row>
    <row r="8" spans="1:23" s="308" customFormat="1" ht="18.75" customHeight="1">
      <c r="A8" s="200" t="s">
        <v>201</v>
      </c>
      <c r="B8" s="306"/>
      <c r="C8" s="306"/>
      <c r="D8" s="307"/>
      <c r="E8" s="307"/>
      <c r="F8" s="307"/>
      <c r="G8" s="306"/>
      <c r="H8" s="306"/>
      <c r="M8" s="309" t="s">
        <v>202</v>
      </c>
      <c r="O8" s="1"/>
      <c r="P8"/>
      <c r="Q8"/>
      <c r="R8"/>
      <c r="S8"/>
      <c r="T8"/>
      <c r="U8"/>
      <c r="V8"/>
      <c r="W8"/>
    </row>
    <row r="9" spans="1:23" s="313" customFormat="1" ht="18.75" customHeight="1">
      <c r="A9" s="310" t="s">
        <v>203</v>
      </c>
      <c r="B9" s="311"/>
      <c r="C9" s="311"/>
      <c r="D9" s="312"/>
      <c r="E9" s="312"/>
      <c r="F9" s="312"/>
      <c r="G9" s="311"/>
      <c r="H9" s="311"/>
      <c r="M9" s="310" t="s">
        <v>204</v>
      </c>
      <c r="O9" s="1"/>
      <c r="P9"/>
      <c r="Q9"/>
      <c r="R9"/>
      <c r="S9"/>
      <c r="T9"/>
      <c r="U9"/>
      <c r="V9"/>
      <c r="W9"/>
    </row>
    <row r="10" spans="1:23" s="313" customFormat="1" ht="18.75" customHeight="1">
      <c r="A10" s="310" t="s">
        <v>244</v>
      </c>
      <c r="B10" s="311"/>
      <c r="C10" s="311"/>
      <c r="D10" s="312"/>
      <c r="E10" s="312"/>
      <c r="F10" s="312"/>
      <c r="G10" s="311"/>
      <c r="H10" s="311"/>
      <c r="M10" s="310" t="s">
        <v>205</v>
      </c>
      <c r="O10"/>
      <c r="P10"/>
      <c r="Q10"/>
      <c r="R10"/>
      <c r="S10"/>
      <c r="T10"/>
      <c r="U10"/>
      <c r="V10"/>
      <c r="W10"/>
    </row>
    <row r="11" spans="1:23" s="313" customFormat="1" ht="18.75" customHeight="1">
      <c r="A11" s="310" t="s">
        <v>206</v>
      </c>
      <c r="B11" s="311"/>
      <c r="C11" s="311"/>
      <c r="D11" s="312"/>
      <c r="E11" s="312"/>
      <c r="F11" s="312"/>
      <c r="G11" s="311"/>
      <c r="H11" s="311"/>
      <c r="M11" s="310" t="s">
        <v>207</v>
      </c>
      <c r="O11" s="308"/>
      <c r="P11" s="308"/>
      <c r="Q11" s="308"/>
      <c r="R11" s="308"/>
      <c r="S11" s="308"/>
      <c r="T11" s="308"/>
      <c r="U11" s="308"/>
      <c r="V11" s="308"/>
      <c r="W11" s="308"/>
    </row>
    <row r="12" spans="1:13" s="313" customFormat="1" ht="18.75" customHeight="1">
      <c r="A12" s="310" t="s">
        <v>208</v>
      </c>
      <c r="B12" s="311"/>
      <c r="C12" s="311"/>
      <c r="D12" s="312"/>
      <c r="E12" s="312"/>
      <c r="F12" s="312"/>
      <c r="G12" s="311"/>
      <c r="H12" s="311"/>
      <c r="M12" s="310" t="s">
        <v>209</v>
      </c>
    </row>
    <row r="13" spans="1:13" s="313" customFormat="1" ht="18.75" customHeight="1">
      <c r="A13" s="310" t="s">
        <v>245</v>
      </c>
      <c r="B13" s="311"/>
      <c r="C13" s="311"/>
      <c r="D13" s="312"/>
      <c r="E13" s="312"/>
      <c r="F13" s="312"/>
      <c r="G13" s="311"/>
      <c r="H13" s="311"/>
      <c r="M13" s="310" t="s">
        <v>246</v>
      </c>
    </row>
    <row r="14" spans="2:8" s="313" customFormat="1" ht="18.75" customHeight="1">
      <c r="B14" s="311"/>
      <c r="C14" s="311"/>
      <c r="D14" s="312"/>
      <c r="E14" s="312"/>
      <c r="F14" s="312"/>
      <c r="G14" s="311"/>
      <c r="H14" s="311"/>
    </row>
    <row r="15" spans="1:23" s="308" customFormat="1" ht="18.75" customHeight="1">
      <c r="A15" s="200" t="s">
        <v>210</v>
      </c>
      <c r="B15" s="306"/>
      <c r="C15" s="306"/>
      <c r="D15" s="307"/>
      <c r="E15" s="307"/>
      <c r="F15" s="307"/>
      <c r="G15" s="306"/>
      <c r="H15" s="306"/>
      <c r="M15" s="309" t="s">
        <v>211</v>
      </c>
      <c r="O15" s="313"/>
      <c r="P15" s="313"/>
      <c r="Q15" s="313"/>
      <c r="R15" s="313"/>
      <c r="S15" s="313"/>
      <c r="T15" s="313"/>
      <c r="U15" s="313"/>
      <c r="V15" s="313"/>
      <c r="W15" s="313"/>
    </row>
    <row r="16" spans="1:13" s="313" customFormat="1" ht="18.75" customHeight="1">
      <c r="A16" s="310" t="s">
        <v>212</v>
      </c>
      <c r="B16" s="311"/>
      <c r="C16" s="311"/>
      <c r="D16" s="312"/>
      <c r="E16" s="312"/>
      <c r="F16" s="312"/>
      <c r="G16" s="311"/>
      <c r="H16" s="311"/>
      <c r="M16" s="310" t="s">
        <v>213</v>
      </c>
    </row>
    <row r="17" spans="1:13" s="313" customFormat="1" ht="18.75" customHeight="1">
      <c r="A17" s="310" t="s">
        <v>214</v>
      </c>
      <c r="B17" s="311"/>
      <c r="C17" s="311"/>
      <c r="D17" s="312"/>
      <c r="E17" s="312"/>
      <c r="F17" s="312"/>
      <c r="G17" s="311"/>
      <c r="H17" s="311"/>
      <c r="M17" s="310" t="s">
        <v>215</v>
      </c>
    </row>
    <row r="18" spans="1:23" s="313" customFormat="1" ht="18.75" customHeight="1">
      <c r="A18" s="310" t="s">
        <v>247</v>
      </c>
      <c r="B18" s="311"/>
      <c r="C18" s="311"/>
      <c r="D18" s="312"/>
      <c r="E18" s="312"/>
      <c r="F18" s="312"/>
      <c r="G18" s="311"/>
      <c r="H18" s="311"/>
      <c r="M18" s="310" t="s">
        <v>216</v>
      </c>
      <c r="O18" s="308"/>
      <c r="P18" s="308"/>
      <c r="Q18" s="308"/>
      <c r="R18" s="308"/>
      <c r="S18" s="308"/>
      <c r="T18" s="308"/>
      <c r="U18" s="308"/>
      <c r="V18" s="308"/>
      <c r="W18" s="308"/>
    </row>
    <row r="19" spans="2:13" s="313" customFormat="1" ht="18.75" customHeight="1">
      <c r="B19" s="311"/>
      <c r="C19" s="311"/>
      <c r="D19" s="312"/>
      <c r="E19" s="312"/>
      <c r="F19" s="312"/>
      <c r="G19" s="311"/>
      <c r="H19" s="311"/>
      <c r="M19" s="310" t="s">
        <v>159</v>
      </c>
    </row>
    <row r="20" spans="2:13" s="313" customFormat="1" ht="18.75">
      <c r="B20" s="311"/>
      <c r="C20" s="311"/>
      <c r="D20" s="312"/>
      <c r="E20" s="312"/>
      <c r="F20" s="312"/>
      <c r="G20" s="311"/>
      <c r="H20" s="311"/>
      <c r="M20" s="313" t="s">
        <v>170</v>
      </c>
    </row>
    <row r="21" spans="1:23" s="79" customFormat="1" ht="18" customHeight="1" thickBot="1">
      <c r="A21" s="275" t="s">
        <v>217</v>
      </c>
      <c r="B21" s="314"/>
      <c r="C21" s="314"/>
      <c r="D21" s="315"/>
      <c r="E21" s="315"/>
      <c r="F21" s="315"/>
      <c r="G21" s="316"/>
      <c r="H21" s="316"/>
      <c r="M21" s="308"/>
      <c r="O21" s="313"/>
      <c r="P21" s="313"/>
      <c r="Q21" s="313"/>
      <c r="R21" s="313"/>
      <c r="S21" s="313"/>
      <c r="T21" s="313"/>
      <c r="U21" s="313"/>
      <c r="V21" s="313"/>
      <c r="W21" s="313"/>
    </row>
    <row r="22" spans="1:23" s="79" customFormat="1" ht="18" customHeight="1" thickBot="1">
      <c r="A22" s="494" t="s">
        <v>43</v>
      </c>
      <c r="B22" s="495"/>
      <c r="C22" s="496" t="s">
        <v>218</v>
      </c>
      <c r="D22" s="497"/>
      <c r="E22" s="317" t="s">
        <v>79</v>
      </c>
      <c r="F22" s="500" t="s">
        <v>52</v>
      </c>
      <c r="G22" s="501"/>
      <c r="H22" s="498" t="s">
        <v>219</v>
      </c>
      <c r="I22" s="499"/>
      <c r="K22" s="498" t="s">
        <v>219</v>
      </c>
      <c r="L22" s="499"/>
      <c r="M22" s="309" t="s">
        <v>220</v>
      </c>
      <c r="O22" s="313"/>
      <c r="P22" s="313"/>
      <c r="Q22" s="313"/>
      <c r="R22" s="313"/>
      <c r="S22" s="313"/>
      <c r="T22" s="313"/>
      <c r="U22" s="313"/>
      <c r="V22" s="313"/>
      <c r="W22" s="313"/>
    </row>
    <row r="23" spans="1:23" s="79" customFormat="1" ht="18" customHeight="1" thickBot="1">
      <c r="A23" s="319"/>
      <c r="B23" s="320"/>
      <c r="C23" s="318" t="s">
        <v>68</v>
      </c>
      <c r="D23" s="321" t="s">
        <v>69</v>
      </c>
      <c r="E23" s="322" t="s">
        <v>221</v>
      </c>
      <c r="F23" s="318" t="s">
        <v>68</v>
      </c>
      <c r="G23" s="321" t="s">
        <v>69</v>
      </c>
      <c r="H23" s="318" t="s">
        <v>68</v>
      </c>
      <c r="I23" s="323" t="s">
        <v>69</v>
      </c>
      <c r="J23" s="323" t="s">
        <v>69</v>
      </c>
      <c r="K23" s="324" t="s">
        <v>68</v>
      </c>
      <c r="L23" s="323" t="s">
        <v>69</v>
      </c>
      <c r="M23" s="310" t="s">
        <v>222</v>
      </c>
      <c r="O23" s="313"/>
      <c r="P23" s="313"/>
      <c r="Q23" s="313"/>
      <c r="R23" s="313"/>
      <c r="S23" s="313"/>
      <c r="T23" s="313"/>
      <c r="U23" s="313"/>
      <c r="V23" s="313"/>
      <c r="W23" s="313"/>
    </row>
    <row r="24" spans="1:13" s="79" customFormat="1" ht="18" customHeight="1">
      <c r="A24" s="325"/>
      <c r="B24" s="326"/>
      <c r="C24" s="327" t="s">
        <v>248</v>
      </c>
      <c r="D24" s="328" t="s">
        <v>248</v>
      </c>
      <c r="E24" s="329" t="s">
        <v>249</v>
      </c>
      <c r="F24" s="330" t="s">
        <v>249</v>
      </c>
      <c r="G24" s="331" t="s">
        <v>249</v>
      </c>
      <c r="H24" s="327" t="s">
        <v>248</v>
      </c>
      <c r="I24" s="332" t="s">
        <v>248</v>
      </c>
      <c r="J24" s="333" t="s">
        <v>249</v>
      </c>
      <c r="K24" s="334" t="s">
        <v>248</v>
      </c>
      <c r="L24" s="332" t="s">
        <v>248</v>
      </c>
      <c r="M24" s="310" t="s">
        <v>223</v>
      </c>
    </row>
    <row r="25" spans="1:23" s="264" customFormat="1" ht="18" customHeight="1">
      <c r="A25" s="335" t="s">
        <v>63</v>
      </c>
      <c r="B25" s="336"/>
      <c r="C25" s="337">
        <f>SUM(C27:C32)</f>
        <v>1566034</v>
      </c>
      <c r="D25" s="336">
        <v>1553011</v>
      </c>
      <c r="E25" s="338">
        <v>-0.8</v>
      </c>
      <c r="F25" s="339">
        <v>100</v>
      </c>
      <c r="G25" s="340">
        <v>100</v>
      </c>
      <c r="H25" s="337">
        <v>125</v>
      </c>
      <c r="I25" s="341">
        <v>107</v>
      </c>
      <c r="J25" s="342">
        <v>100</v>
      </c>
      <c r="K25" s="335">
        <v>125</v>
      </c>
      <c r="L25" s="341">
        <v>107</v>
      </c>
      <c r="M25" s="310" t="s">
        <v>250</v>
      </c>
      <c r="O25" s="79"/>
      <c r="P25" s="79"/>
      <c r="Q25" s="79"/>
      <c r="R25" s="79"/>
      <c r="S25" s="79"/>
      <c r="T25" s="79"/>
      <c r="U25" s="79"/>
      <c r="V25" s="79"/>
      <c r="W25" s="79"/>
    </row>
    <row r="26" spans="1:23" s="165" customFormat="1" ht="18" customHeight="1">
      <c r="A26" s="343"/>
      <c r="B26" s="344"/>
      <c r="C26" s="345"/>
      <c r="D26" s="346"/>
      <c r="E26" s="347"/>
      <c r="F26" s="348"/>
      <c r="G26" s="349"/>
      <c r="H26" s="345"/>
      <c r="I26" s="350"/>
      <c r="J26" s="351"/>
      <c r="K26" s="343"/>
      <c r="L26" s="350"/>
      <c r="M26" s="310" t="s">
        <v>224</v>
      </c>
      <c r="O26" s="79"/>
      <c r="P26" s="79"/>
      <c r="Q26" s="79"/>
      <c r="R26" s="79"/>
      <c r="S26" s="79"/>
      <c r="T26" s="79"/>
      <c r="U26" s="79"/>
      <c r="V26" s="79"/>
      <c r="W26" s="79"/>
    </row>
    <row r="27" spans="1:23" s="165" customFormat="1" ht="18" customHeight="1">
      <c r="A27" s="343" t="s">
        <v>64</v>
      </c>
      <c r="B27" s="344"/>
      <c r="C27" s="345">
        <v>196950</v>
      </c>
      <c r="D27" s="346">
        <v>186535</v>
      </c>
      <c r="E27" s="347">
        <v>-5.3</v>
      </c>
      <c r="F27" s="348">
        <v>12.6</v>
      </c>
      <c r="G27" s="349">
        <v>12</v>
      </c>
      <c r="H27" s="345">
        <v>3716</v>
      </c>
      <c r="I27" s="352">
        <v>3250</v>
      </c>
      <c r="J27" s="351" t="e">
        <f>#REF!/1552928*100</f>
        <v>#REF!</v>
      </c>
      <c r="K27" s="343">
        <v>3716</v>
      </c>
      <c r="L27" s="352">
        <v>3250</v>
      </c>
      <c r="M27" s="310" t="s">
        <v>225</v>
      </c>
      <c r="O27" s="79"/>
      <c r="P27" s="79"/>
      <c r="Q27" s="79"/>
      <c r="R27" s="79"/>
      <c r="S27" s="79"/>
      <c r="T27" s="79"/>
      <c r="U27" s="79"/>
      <c r="V27" s="79"/>
      <c r="W27" s="79"/>
    </row>
    <row r="28" spans="1:23" s="165" customFormat="1" ht="18" customHeight="1">
      <c r="A28" s="343" t="s">
        <v>82</v>
      </c>
      <c r="B28" s="344"/>
      <c r="C28" s="345">
        <v>248562</v>
      </c>
      <c r="D28" s="346">
        <v>224998</v>
      </c>
      <c r="E28" s="347">
        <v>-9.5</v>
      </c>
      <c r="F28" s="348">
        <v>15.9</v>
      </c>
      <c r="G28" s="349">
        <v>14.5</v>
      </c>
      <c r="H28" s="345">
        <v>134</v>
      </c>
      <c r="I28" s="352">
        <v>123</v>
      </c>
      <c r="J28" s="351" t="e">
        <f>#REF!/1552928*100</f>
        <v>#REF!</v>
      </c>
      <c r="K28" s="343">
        <v>134</v>
      </c>
      <c r="L28" s="352">
        <v>123</v>
      </c>
      <c r="M28" s="310" t="s">
        <v>226</v>
      </c>
      <c r="O28" s="264"/>
      <c r="P28" s="264"/>
      <c r="Q28" s="264"/>
      <c r="R28" s="264"/>
      <c r="S28" s="264"/>
      <c r="T28" s="264"/>
      <c r="U28" s="264"/>
      <c r="V28" s="264"/>
      <c r="W28" s="264"/>
    </row>
    <row r="29" spans="1:13" s="165" customFormat="1" ht="18" customHeight="1">
      <c r="A29" s="343" t="s">
        <v>65</v>
      </c>
      <c r="B29" s="344"/>
      <c r="C29" s="345">
        <v>514889</v>
      </c>
      <c r="D29" s="346">
        <v>519206</v>
      </c>
      <c r="E29" s="347">
        <v>-0.8</v>
      </c>
      <c r="F29" s="348">
        <v>32.9</v>
      </c>
      <c r="G29" s="349">
        <v>33.4</v>
      </c>
      <c r="H29" s="345">
        <v>92</v>
      </c>
      <c r="I29" s="352">
        <v>89</v>
      </c>
      <c r="J29" s="351" t="e">
        <f>#REF!/1552928*100</f>
        <v>#REF!</v>
      </c>
      <c r="K29" s="343">
        <v>92</v>
      </c>
      <c r="L29" s="352">
        <v>89</v>
      </c>
      <c r="M29" s="310" t="s">
        <v>251</v>
      </c>
    </row>
    <row r="30" spans="1:12" s="165" customFormat="1" ht="18" customHeight="1">
      <c r="A30" s="343" t="s">
        <v>66</v>
      </c>
      <c r="B30" s="344"/>
      <c r="C30" s="345">
        <v>37673</v>
      </c>
      <c r="D30" s="346">
        <v>32322</v>
      </c>
      <c r="E30" s="347">
        <v>-14.2</v>
      </c>
      <c r="F30" s="348">
        <v>2.4</v>
      </c>
      <c r="G30" s="349">
        <v>2.1</v>
      </c>
      <c r="H30" s="345">
        <v>89</v>
      </c>
      <c r="I30" s="352">
        <v>34</v>
      </c>
      <c r="J30" s="351" t="e">
        <f>#REF!/1552928*100</f>
        <v>#REF!</v>
      </c>
      <c r="K30" s="343">
        <v>89</v>
      </c>
      <c r="L30" s="352">
        <v>34</v>
      </c>
    </row>
    <row r="31" spans="1:12" s="165" customFormat="1" ht="18" customHeight="1">
      <c r="A31" s="343" t="s">
        <v>81</v>
      </c>
      <c r="B31" s="344"/>
      <c r="C31" s="345">
        <v>177053</v>
      </c>
      <c r="D31" s="346">
        <v>197340</v>
      </c>
      <c r="E31" s="347">
        <v>11.5</v>
      </c>
      <c r="F31" s="348">
        <v>11.3</v>
      </c>
      <c r="G31" s="349">
        <v>12.7</v>
      </c>
      <c r="H31" s="345">
        <v>162</v>
      </c>
      <c r="I31" s="352">
        <v>150</v>
      </c>
      <c r="J31" s="351" t="e">
        <f>#REF!/1552928*100</f>
        <v>#REF!</v>
      </c>
      <c r="K31" s="343">
        <v>162</v>
      </c>
      <c r="L31" s="352">
        <v>150</v>
      </c>
    </row>
    <row r="32" spans="1:12" s="165" customFormat="1" ht="18" customHeight="1">
      <c r="A32" s="343" t="s">
        <v>67</v>
      </c>
      <c r="B32" s="344"/>
      <c r="C32" s="345">
        <v>390907</v>
      </c>
      <c r="D32" s="346">
        <v>392610</v>
      </c>
      <c r="E32" s="347">
        <v>0.4</v>
      </c>
      <c r="F32" s="348">
        <v>25</v>
      </c>
      <c r="G32" s="349">
        <v>25.3</v>
      </c>
      <c r="H32" s="345">
        <v>110</v>
      </c>
      <c r="I32" s="352">
        <v>88</v>
      </c>
      <c r="J32" s="351" t="e">
        <f>#REF!/1552928*100</f>
        <v>#REF!</v>
      </c>
      <c r="K32" s="343">
        <v>110</v>
      </c>
      <c r="L32" s="352">
        <v>88</v>
      </c>
    </row>
    <row r="33" spans="1:12" s="21" customFormat="1" ht="18" customHeight="1" thickBot="1">
      <c r="A33" s="23"/>
      <c r="B33" s="353"/>
      <c r="C33" s="354"/>
      <c r="D33" s="355"/>
      <c r="E33" s="356"/>
      <c r="F33" s="357"/>
      <c r="G33" s="358"/>
      <c r="H33" s="354"/>
      <c r="I33" s="25"/>
      <c r="J33" s="36"/>
      <c r="K33" s="23"/>
      <c r="L33" s="25"/>
    </row>
    <row r="34" ht="18" customHeight="1"/>
    <row r="35" ht="18" customHeight="1"/>
    <row r="36" ht="18" customHeight="1"/>
    <row r="37" spans="1:8" s="79" customFormat="1" ht="18" customHeight="1" thickBot="1">
      <c r="A37" s="475" t="s">
        <v>227</v>
      </c>
      <c r="B37" s="475"/>
      <c r="C37" s="475"/>
      <c r="D37" s="315"/>
      <c r="E37" s="315"/>
      <c r="F37" s="315"/>
      <c r="G37" s="316"/>
      <c r="H37" s="316"/>
    </row>
    <row r="38" spans="1:24" s="79" customFormat="1" ht="18" customHeight="1" thickBot="1">
      <c r="A38" s="359"/>
      <c r="B38" s="503" t="s">
        <v>40</v>
      </c>
      <c r="C38" s="503"/>
      <c r="D38" s="503"/>
      <c r="E38" s="503"/>
      <c r="F38" s="497"/>
      <c r="G38" s="502" t="s">
        <v>85</v>
      </c>
      <c r="H38" s="502"/>
      <c r="I38" s="502"/>
      <c r="J38" s="502" t="s">
        <v>85</v>
      </c>
      <c r="K38" s="502"/>
      <c r="L38" s="502"/>
      <c r="M38" s="502"/>
      <c r="N38" s="506"/>
      <c r="O38" s="509" t="s">
        <v>90</v>
      </c>
      <c r="P38" s="502"/>
      <c r="Q38" s="502"/>
      <c r="R38" s="502"/>
      <c r="S38" s="506"/>
      <c r="T38" s="509" t="s">
        <v>218</v>
      </c>
      <c r="U38" s="502"/>
      <c r="V38" s="502"/>
      <c r="W38" s="502"/>
      <c r="X38" s="506"/>
    </row>
    <row r="39" spans="1:24" s="79" customFormat="1" ht="18" customHeight="1" thickBot="1">
      <c r="A39" s="360"/>
      <c r="B39" s="503" t="s">
        <v>41</v>
      </c>
      <c r="C39" s="503"/>
      <c r="D39" s="322" t="s">
        <v>79</v>
      </c>
      <c r="E39" s="504" t="s">
        <v>52</v>
      </c>
      <c r="F39" s="505"/>
      <c r="G39" s="503" t="s">
        <v>41</v>
      </c>
      <c r="H39" s="503"/>
      <c r="I39" s="361" t="s">
        <v>79</v>
      </c>
      <c r="J39" s="502" t="s">
        <v>41</v>
      </c>
      <c r="K39" s="502"/>
      <c r="L39" s="361" t="s">
        <v>79</v>
      </c>
      <c r="M39" s="507" t="s">
        <v>52</v>
      </c>
      <c r="N39" s="508"/>
      <c r="O39" s="509" t="s">
        <v>41</v>
      </c>
      <c r="P39" s="506"/>
      <c r="Q39" s="361" t="s">
        <v>79</v>
      </c>
      <c r="R39" s="507" t="s">
        <v>52</v>
      </c>
      <c r="S39" s="508"/>
      <c r="T39" s="509" t="s">
        <v>41</v>
      </c>
      <c r="U39" s="502"/>
      <c r="V39" s="361" t="s">
        <v>79</v>
      </c>
      <c r="W39" s="507" t="s">
        <v>52</v>
      </c>
      <c r="X39" s="508"/>
    </row>
    <row r="40" spans="1:24" s="79" customFormat="1" ht="18" customHeight="1" thickBot="1">
      <c r="A40" s="362" t="s">
        <v>70</v>
      </c>
      <c r="B40" s="363" t="s">
        <v>68</v>
      </c>
      <c r="C40" s="322" t="s">
        <v>69</v>
      </c>
      <c r="D40" s="322" t="s">
        <v>221</v>
      </c>
      <c r="E40" s="363" t="s">
        <v>68</v>
      </c>
      <c r="F40" s="322" t="s">
        <v>69</v>
      </c>
      <c r="G40" s="363" t="s">
        <v>68</v>
      </c>
      <c r="H40" s="322" t="s">
        <v>69</v>
      </c>
      <c r="I40" s="361" t="s">
        <v>221</v>
      </c>
      <c r="J40" s="364" t="s">
        <v>68</v>
      </c>
      <c r="K40" s="361" t="s">
        <v>69</v>
      </c>
      <c r="L40" s="361" t="s">
        <v>221</v>
      </c>
      <c r="M40" s="364" t="s">
        <v>68</v>
      </c>
      <c r="N40" s="361" t="s">
        <v>69</v>
      </c>
      <c r="O40" s="364" t="s">
        <v>68</v>
      </c>
      <c r="P40" s="361" t="s">
        <v>69</v>
      </c>
      <c r="Q40" s="361" t="s">
        <v>221</v>
      </c>
      <c r="R40" s="364" t="s">
        <v>68</v>
      </c>
      <c r="S40" s="361" t="s">
        <v>69</v>
      </c>
      <c r="T40" s="364" t="s">
        <v>68</v>
      </c>
      <c r="U40" s="361" t="s">
        <v>69</v>
      </c>
      <c r="V40" s="361" t="s">
        <v>221</v>
      </c>
      <c r="W40" s="364" t="s">
        <v>68</v>
      </c>
      <c r="X40" s="361" t="s">
        <v>69</v>
      </c>
    </row>
    <row r="41" spans="1:24" s="153" customFormat="1" ht="18" customHeight="1">
      <c r="A41" s="295"/>
      <c r="B41" s="365" t="s">
        <v>53</v>
      </c>
      <c r="C41" s="366" t="s">
        <v>53</v>
      </c>
      <c r="D41" s="367" t="s">
        <v>252</v>
      </c>
      <c r="E41" s="368" t="s">
        <v>252</v>
      </c>
      <c r="F41" s="369" t="s">
        <v>252</v>
      </c>
      <c r="G41" s="365" t="s">
        <v>80</v>
      </c>
      <c r="H41" s="366" t="s">
        <v>80</v>
      </c>
      <c r="I41" s="292" t="s">
        <v>196</v>
      </c>
      <c r="J41" s="294" t="s">
        <v>80</v>
      </c>
      <c r="K41" s="293" t="s">
        <v>80</v>
      </c>
      <c r="L41" s="292" t="s">
        <v>196</v>
      </c>
      <c r="M41" s="291" t="s">
        <v>196</v>
      </c>
      <c r="N41" s="290" t="s">
        <v>196</v>
      </c>
      <c r="O41" s="294" t="s">
        <v>91</v>
      </c>
      <c r="P41" s="293" t="s">
        <v>91</v>
      </c>
      <c r="Q41" s="292" t="s">
        <v>253</v>
      </c>
      <c r="R41" s="291" t="s">
        <v>253</v>
      </c>
      <c r="S41" s="290" t="s">
        <v>253</v>
      </c>
      <c r="T41" s="294" t="s">
        <v>254</v>
      </c>
      <c r="U41" s="293" t="s">
        <v>254</v>
      </c>
      <c r="V41" s="292" t="s">
        <v>253</v>
      </c>
      <c r="W41" s="291" t="s">
        <v>253</v>
      </c>
      <c r="X41" s="290" t="s">
        <v>253</v>
      </c>
    </row>
    <row r="42" spans="1:24" s="264" customFormat="1" ht="18" customHeight="1">
      <c r="A42" s="370" t="s">
        <v>228</v>
      </c>
      <c r="B42" s="337">
        <v>14995</v>
      </c>
      <c r="C42" s="336">
        <v>14463</v>
      </c>
      <c r="D42" s="338">
        <v>-3.5</v>
      </c>
      <c r="E42" s="371" t="s">
        <v>229</v>
      </c>
      <c r="F42" s="372" t="s">
        <v>229</v>
      </c>
      <c r="G42" s="337">
        <v>75123</v>
      </c>
      <c r="H42" s="336">
        <v>75522</v>
      </c>
      <c r="I42" s="373">
        <v>0.5</v>
      </c>
      <c r="J42" s="335">
        <v>75123</v>
      </c>
      <c r="K42" s="336">
        <v>75464</v>
      </c>
      <c r="L42" s="373">
        <f>(K42/J42-1)*100</f>
        <v>0.45392223420257505</v>
      </c>
      <c r="M42" s="374" t="s">
        <v>229</v>
      </c>
      <c r="N42" s="375" t="s">
        <v>229</v>
      </c>
      <c r="O42" s="335">
        <v>1181779</v>
      </c>
      <c r="P42" s="336">
        <v>1173298</v>
      </c>
      <c r="Q42" s="373">
        <v>-0.7</v>
      </c>
      <c r="R42" s="374" t="s">
        <v>229</v>
      </c>
      <c r="S42" s="375" t="s">
        <v>229</v>
      </c>
      <c r="T42" s="335">
        <v>1566034</v>
      </c>
      <c r="U42" s="336">
        <v>1553011</v>
      </c>
      <c r="V42" s="373">
        <v>-0.8</v>
      </c>
      <c r="W42" s="374" t="s">
        <v>229</v>
      </c>
      <c r="X42" s="375" t="s">
        <v>229</v>
      </c>
    </row>
    <row r="43" spans="1:24" s="165" customFormat="1" ht="18" customHeight="1">
      <c r="A43" s="376"/>
      <c r="B43" s="377"/>
      <c r="C43" s="378"/>
      <c r="D43" s="379"/>
      <c r="E43" s="380"/>
      <c r="F43" s="381"/>
      <c r="G43" s="377"/>
      <c r="H43" s="378"/>
      <c r="I43" s="382"/>
      <c r="J43" s="383"/>
      <c r="K43" s="378"/>
      <c r="L43" s="382"/>
      <c r="M43" s="384"/>
      <c r="N43" s="385"/>
      <c r="O43" s="383"/>
      <c r="P43" s="378"/>
      <c r="Q43" s="382"/>
      <c r="R43" s="384"/>
      <c r="S43" s="385"/>
      <c r="T43" s="383"/>
      <c r="U43" s="378"/>
      <c r="V43" s="382"/>
      <c r="W43" s="384"/>
      <c r="X43" s="385"/>
    </row>
    <row r="44" spans="1:24" s="264" customFormat="1" ht="18" customHeight="1">
      <c r="A44" s="370" t="s">
        <v>230</v>
      </c>
      <c r="B44" s="337">
        <v>12566</v>
      </c>
      <c r="C44" s="386">
        <v>12079</v>
      </c>
      <c r="D44" s="338">
        <v>-3.9</v>
      </c>
      <c r="E44" s="371"/>
      <c r="F44" s="372"/>
      <c r="G44" s="337">
        <v>57336</v>
      </c>
      <c r="H44" s="386">
        <v>57292</v>
      </c>
      <c r="I44" s="373">
        <v>-0.1</v>
      </c>
      <c r="J44" s="335">
        <v>57336</v>
      </c>
      <c r="K44" s="387">
        <f>SUM(K46:K57)</f>
        <v>57239</v>
      </c>
      <c r="L44" s="373">
        <f>(K44/J44-1)*100</f>
        <v>-0.1691781777591772</v>
      </c>
      <c r="M44" s="374"/>
      <c r="N44" s="375"/>
      <c r="O44" s="335">
        <v>881892</v>
      </c>
      <c r="P44" s="387">
        <v>857256</v>
      </c>
      <c r="Q44" s="373">
        <v>-2.8</v>
      </c>
      <c r="R44" s="374" t="s">
        <v>255</v>
      </c>
      <c r="S44" s="375" t="s">
        <v>255</v>
      </c>
      <c r="T44" s="335">
        <v>1566034</v>
      </c>
      <c r="U44" s="387">
        <v>1553011</v>
      </c>
      <c r="V44" s="373">
        <v>-0.8</v>
      </c>
      <c r="W44" s="374"/>
      <c r="X44" s="375"/>
    </row>
    <row r="45" spans="1:24" s="165" customFormat="1" ht="18" customHeight="1">
      <c r="A45" s="388"/>
      <c r="B45" s="345"/>
      <c r="C45" s="344"/>
      <c r="D45" s="347"/>
      <c r="E45" s="389"/>
      <c r="F45" s="390"/>
      <c r="G45" s="345"/>
      <c r="H45" s="344"/>
      <c r="I45" s="391"/>
      <c r="J45" s="343"/>
      <c r="K45" s="344"/>
      <c r="L45" s="391"/>
      <c r="M45" s="392"/>
      <c r="N45" s="393"/>
      <c r="O45" s="343"/>
      <c r="P45" s="344"/>
      <c r="Q45" s="391"/>
      <c r="R45" s="392"/>
      <c r="S45" s="393"/>
      <c r="T45" s="343"/>
      <c r="U45" s="344"/>
      <c r="V45" s="391"/>
      <c r="W45" s="392"/>
      <c r="X45" s="393"/>
    </row>
    <row r="46" spans="1:24" s="395" customFormat="1" ht="18" customHeight="1">
      <c r="A46" s="394" t="s">
        <v>231</v>
      </c>
      <c r="B46" s="345">
        <v>553</v>
      </c>
      <c r="C46" s="344">
        <v>529</v>
      </c>
      <c r="D46" s="347">
        <v>-4.3</v>
      </c>
      <c r="E46" s="389">
        <v>4.4</v>
      </c>
      <c r="F46" s="390">
        <v>4.4</v>
      </c>
      <c r="G46" s="345">
        <v>1144</v>
      </c>
      <c r="H46" s="344">
        <v>1034</v>
      </c>
      <c r="I46" s="347">
        <v>-9.6</v>
      </c>
      <c r="J46" s="345">
        <v>1144</v>
      </c>
      <c r="K46" s="344">
        <v>1034</v>
      </c>
      <c r="L46" s="347">
        <f aca="true" t="shared" si="0" ref="L46:L57">(K46/J46-1)*100</f>
        <v>-9.615384615384615</v>
      </c>
      <c r="M46" s="389">
        <v>2</v>
      </c>
      <c r="N46" s="390">
        <v>1.8</v>
      </c>
      <c r="O46" s="345">
        <v>5240</v>
      </c>
      <c r="P46" s="344">
        <v>4917</v>
      </c>
      <c r="Q46" s="347">
        <v>-6.2</v>
      </c>
      <c r="R46" s="389">
        <v>0.6</v>
      </c>
      <c r="S46" s="390">
        <v>0.6</v>
      </c>
      <c r="T46" s="345">
        <v>3360</v>
      </c>
      <c r="U46" s="344">
        <v>3150</v>
      </c>
      <c r="V46" s="347">
        <v>-6.3</v>
      </c>
      <c r="W46" s="389">
        <v>0.2</v>
      </c>
      <c r="X46" s="390">
        <v>0.2</v>
      </c>
    </row>
    <row r="47" spans="1:24" s="395" customFormat="1" ht="18" customHeight="1">
      <c r="A47" s="394" t="s">
        <v>232</v>
      </c>
      <c r="B47" s="345">
        <v>1619</v>
      </c>
      <c r="C47" s="344">
        <v>1624</v>
      </c>
      <c r="D47" s="347">
        <v>0.3</v>
      </c>
      <c r="E47" s="389">
        <v>12.9</v>
      </c>
      <c r="F47" s="390">
        <v>13.4</v>
      </c>
      <c r="G47" s="345">
        <v>3729</v>
      </c>
      <c r="H47" s="344">
        <v>3569</v>
      </c>
      <c r="I47" s="347">
        <v>-4.3</v>
      </c>
      <c r="J47" s="345">
        <v>3729</v>
      </c>
      <c r="K47" s="344">
        <v>3569</v>
      </c>
      <c r="L47" s="347">
        <f t="shared" si="0"/>
        <v>-4.290694556181284</v>
      </c>
      <c r="M47" s="389">
        <v>6.5</v>
      </c>
      <c r="N47" s="390">
        <v>6.2</v>
      </c>
      <c r="O47" s="345">
        <v>26850</v>
      </c>
      <c r="P47" s="344">
        <v>24043</v>
      </c>
      <c r="Q47" s="347">
        <v>-10.5</v>
      </c>
      <c r="R47" s="389">
        <v>3</v>
      </c>
      <c r="S47" s="390">
        <v>2.8</v>
      </c>
      <c r="T47" s="345">
        <v>22622</v>
      </c>
      <c r="U47" s="344">
        <v>22544</v>
      </c>
      <c r="V47" s="347">
        <v>-0.3</v>
      </c>
      <c r="W47" s="389">
        <v>1.4</v>
      </c>
      <c r="X47" s="390">
        <v>1.5</v>
      </c>
    </row>
    <row r="48" spans="1:24" s="395" customFormat="1" ht="18" customHeight="1">
      <c r="A48" s="394" t="s">
        <v>233</v>
      </c>
      <c r="B48" s="345">
        <v>1745</v>
      </c>
      <c r="C48" s="344">
        <v>1646</v>
      </c>
      <c r="D48" s="347">
        <v>-5.7</v>
      </c>
      <c r="E48" s="389">
        <v>13.9</v>
      </c>
      <c r="F48" s="390">
        <v>13.6</v>
      </c>
      <c r="G48" s="345">
        <v>3916</v>
      </c>
      <c r="H48" s="344">
        <v>3683</v>
      </c>
      <c r="I48" s="347">
        <v>-5.9</v>
      </c>
      <c r="J48" s="345">
        <v>3916</v>
      </c>
      <c r="K48" s="344">
        <v>3683</v>
      </c>
      <c r="L48" s="347">
        <f t="shared" si="0"/>
        <v>-5.949948927477022</v>
      </c>
      <c r="M48" s="389">
        <v>6.8</v>
      </c>
      <c r="N48" s="390">
        <v>6.4</v>
      </c>
      <c r="O48" s="345">
        <v>33153</v>
      </c>
      <c r="P48" s="344">
        <v>28894</v>
      </c>
      <c r="Q48" s="347">
        <v>-12.8</v>
      </c>
      <c r="R48" s="389">
        <v>3.8</v>
      </c>
      <c r="S48" s="390">
        <v>3.4</v>
      </c>
      <c r="T48" s="345">
        <v>40998</v>
      </c>
      <c r="U48" s="344">
        <v>38730</v>
      </c>
      <c r="V48" s="347">
        <v>-5.5</v>
      </c>
      <c r="W48" s="389">
        <v>2.6</v>
      </c>
      <c r="X48" s="390">
        <v>2.5</v>
      </c>
    </row>
    <row r="49" spans="1:24" s="396" customFormat="1" ht="18" customHeight="1">
      <c r="A49" s="394" t="s">
        <v>234</v>
      </c>
      <c r="B49" s="345">
        <v>3049</v>
      </c>
      <c r="C49" s="344">
        <v>2938</v>
      </c>
      <c r="D49" s="347">
        <v>-3.6</v>
      </c>
      <c r="E49" s="389">
        <v>24.3</v>
      </c>
      <c r="F49" s="390">
        <v>24.3</v>
      </c>
      <c r="G49" s="345">
        <v>7857</v>
      </c>
      <c r="H49" s="344">
        <v>7811</v>
      </c>
      <c r="I49" s="347">
        <v>-0.6</v>
      </c>
      <c r="J49" s="345">
        <v>7857</v>
      </c>
      <c r="K49" s="344">
        <v>7812</v>
      </c>
      <c r="L49" s="347">
        <f t="shared" si="0"/>
        <v>-0.572737686139746</v>
      </c>
      <c r="M49" s="389">
        <v>13.7</v>
      </c>
      <c r="N49" s="390">
        <v>13.6</v>
      </c>
      <c r="O49" s="345">
        <v>74661</v>
      </c>
      <c r="P49" s="344">
        <v>76456</v>
      </c>
      <c r="Q49" s="347">
        <v>2.4</v>
      </c>
      <c r="R49" s="389">
        <v>8.5</v>
      </c>
      <c r="S49" s="390">
        <v>8.9</v>
      </c>
      <c r="T49" s="345">
        <v>113121</v>
      </c>
      <c r="U49" s="344">
        <v>108946</v>
      </c>
      <c r="V49" s="347">
        <v>-3.7</v>
      </c>
      <c r="W49" s="389">
        <v>7.2</v>
      </c>
      <c r="X49" s="390">
        <v>7</v>
      </c>
    </row>
    <row r="50" spans="1:24" s="397" customFormat="1" ht="18" customHeight="1">
      <c r="A50" s="388" t="s">
        <v>235</v>
      </c>
      <c r="B50" s="345">
        <v>3115</v>
      </c>
      <c r="C50" s="344">
        <v>2931</v>
      </c>
      <c r="D50" s="347">
        <v>-5.9</v>
      </c>
      <c r="E50" s="389">
        <v>24.8</v>
      </c>
      <c r="F50" s="390">
        <v>24.3</v>
      </c>
      <c r="G50" s="345">
        <v>11041</v>
      </c>
      <c r="H50" s="344">
        <v>10811</v>
      </c>
      <c r="I50" s="391">
        <v>-2.1</v>
      </c>
      <c r="J50" s="343">
        <v>11041</v>
      </c>
      <c r="K50" s="344">
        <v>10808</v>
      </c>
      <c r="L50" s="391">
        <f t="shared" si="0"/>
        <v>-2.1103160945566524</v>
      </c>
      <c r="M50" s="389">
        <v>19.3</v>
      </c>
      <c r="N50" s="390">
        <v>18.9</v>
      </c>
      <c r="O50" s="345">
        <v>133915</v>
      </c>
      <c r="P50" s="344">
        <v>126603</v>
      </c>
      <c r="Q50" s="391">
        <v>-5.5</v>
      </c>
      <c r="R50" s="392">
        <v>15.2</v>
      </c>
      <c r="S50" s="390">
        <v>14.8</v>
      </c>
      <c r="T50" s="343">
        <v>212176</v>
      </c>
      <c r="U50" s="344">
        <v>199644</v>
      </c>
      <c r="V50" s="391">
        <v>-5.9</v>
      </c>
      <c r="W50" s="392">
        <v>13.5</v>
      </c>
      <c r="X50" s="390">
        <v>12.9</v>
      </c>
    </row>
    <row r="51" spans="1:24" s="397" customFormat="1" ht="18" customHeight="1">
      <c r="A51" s="388" t="s">
        <v>236</v>
      </c>
      <c r="B51" s="345">
        <v>1513</v>
      </c>
      <c r="C51" s="344">
        <v>1492</v>
      </c>
      <c r="D51" s="347">
        <v>-1.4</v>
      </c>
      <c r="E51" s="389">
        <v>12</v>
      </c>
      <c r="F51" s="390">
        <v>12.4</v>
      </c>
      <c r="G51" s="345">
        <v>9209</v>
      </c>
      <c r="H51" s="344">
        <v>9108</v>
      </c>
      <c r="I51" s="391">
        <v>-1.1</v>
      </c>
      <c r="J51" s="343">
        <v>9209</v>
      </c>
      <c r="K51" s="344">
        <v>9098</v>
      </c>
      <c r="L51" s="391">
        <f t="shared" si="0"/>
        <v>-1.2053425996307987</v>
      </c>
      <c r="M51" s="389">
        <v>16.1</v>
      </c>
      <c r="N51" s="390">
        <v>15.9</v>
      </c>
      <c r="O51" s="345">
        <v>143567</v>
      </c>
      <c r="P51" s="344">
        <v>131820</v>
      </c>
      <c r="Q51" s="391">
        <v>-8.2</v>
      </c>
      <c r="R51" s="392">
        <v>16.3</v>
      </c>
      <c r="S51" s="390">
        <v>15.4</v>
      </c>
      <c r="T51" s="343">
        <v>217465</v>
      </c>
      <c r="U51" s="344">
        <v>215649</v>
      </c>
      <c r="V51" s="391">
        <v>-0.8</v>
      </c>
      <c r="W51" s="392">
        <v>13.9</v>
      </c>
      <c r="X51" s="390">
        <v>13.9</v>
      </c>
    </row>
    <row r="52" spans="1:24" s="397" customFormat="1" ht="18" customHeight="1">
      <c r="A52" s="388" t="s">
        <v>237</v>
      </c>
      <c r="B52" s="345">
        <v>499</v>
      </c>
      <c r="C52" s="344">
        <v>427</v>
      </c>
      <c r="D52" s="347">
        <v>-14.4</v>
      </c>
      <c r="E52" s="389">
        <v>4</v>
      </c>
      <c r="F52" s="390">
        <v>3.5</v>
      </c>
      <c r="G52" s="345">
        <v>4490</v>
      </c>
      <c r="H52" s="344">
        <v>3790</v>
      </c>
      <c r="I52" s="391">
        <v>-15.6</v>
      </c>
      <c r="J52" s="343">
        <v>4490</v>
      </c>
      <c r="K52" s="344">
        <v>3800</v>
      </c>
      <c r="L52" s="391">
        <f t="shared" si="0"/>
        <v>-15.367483296213813</v>
      </c>
      <c r="M52" s="389">
        <v>7.8</v>
      </c>
      <c r="N52" s="390">
        <v>6.6</v>
      </c>
      <c r="O52" s="345">
        <v>86151</v>
      </c>
      <c r="P52" s="344">
        <v>77185</v>
      </c>
      <c r="Q52" s="391">
        <v>-10.4</v>
      </c>
      <c r="R52" s="392">
        <v>9.8</v>
      </c>
      <c r="S52" s="390">
        <v>9</v>
      </c>
      <c r="T52" s="343">
        <v>179159</v>
      </c>
      <c r="U52" s="344">
        <v>152382</v>
      </c>
      <c r="V52" s="391">
        <v>-14.9</v>
      </c>
      <c r="W52" s="392">
        <v>11.4</v>
      </c>
      <c r="X52" s="390">
        <v>9.8</v>
      </c>
    </row>
    <row r="53" spans="1:24" s="397" customFormat="1" ht="18" customHeight="1">
      <c r="A53" s="388" t="s">
        <v>238</v>
      </c>
      <c r="B53" s="345">
        <v>265</v>
      </c>
      <c r="C53" s="344">
        <v>274</v>
      </c>
      <c r="D53" s="347">
        <v>3.4</v>
      </c>
      <c r="E53" s="389">
        <v>2.1</v>
      </c>
      <c r="F53" s="390">
        <v>2.3</v>
      </c>
      <c r="G53" s="345">
        <v>4000</v>
      </c>
      <c r="H53" s="344">
        <v>4531</v>
      </c>
      <c r="I53" s="391">
        <v>13.3</v>
      </c>
      <c r="J53" s="343">
        <v>4000</v>
      </c>
      <c r="K53" s="344">
        <v>4531</v>
      </c>
      <c r="L53" s="391">
        <f t="shared" si="0"/>
        <v>13.274999999999991</v>
      </c>
      <c r="M53" s="389">
        <v>7</v>
      </c>
      <c r="N53" s="390">
        <v>7.9</v>
      </c>
      <c r="O53" s="345">
        <v>98224</v>
      </c>
      <c r="P53" s="344">
        <v>93726</v>
      </c>
      <c r="Q53" s="391">
        <v>-4.6</v>
      </c>
      <c r="R53" s="392">
        <v>11.1</v>
      </c>
      <c r="S53" s="390">
        <v>10.9</v>
      </c>
      <c r="T53" s="343">
        <v>196403</v>
      </c>
      <c r="U53" s="344">
        <v>200519</v>
      </c>
      <c r="V53" s="391">
        <v>2.1</v>
      </c>
      <c r="W53" s="392">
        <v>12.5</v>
      </c>
      <c r="X53" s="390">
        <v>12.9</v>
      </c>
    </row>
    <row r="54" spans="1:24" s="397" customFormat="1" ht="18" customHeight="1">
      <c r="A54" s="388" t="s">
        <v>239</v>
      </c>
      <c r="B54" s="345">
        <v>84</v>
      </c>
      <c r="C54" s="344">
        <v>88</v>
      </c>
      <c r="D54" s="347">
        <v>4.8</v>
      </c>
      <c r="E54" s="389">
        <v>0.7</v>
      </c>
      <c r="F54" s="390">
        <v>0.7</v>
      </c>
      <c r="G54" s="345">
        <v>2494</v>
      </c>
      <c r="H54" s="344">
        <v>2717</v>
      </c>
      <c r="I54" s="391">
        <v>8.9</v>
      </c>
      <c r="J54" s="343">
        <v>2494</v>
      </c>
      <c r="K54" s="344">
        <v>2717</v>
      </c>
      <c r="L54" s="391">
        <f t="shared" si="0"/>
        <v>8.941459502806737</v>
      </c>
      <c r="M54" s="389">
        <v>4.3</v>
      </c>
      <c r="N54" s="390">
        <v>4.7</v>
      </c>
      <c r="O54" s="343">
        <v>58058</v>
      </c>
      <c r="P54" s="344">
        <v>67764</v>
      </c>
      <c r="Q54" s="391">
        <v>16.7</v>
      </c>
      <c r="R54" s="392">
        <v>6.6</v>
      </c>
      <c r="S54" s="390">
        <v>7.9</v>
      </c>
      <c r="T54" s="343">
        <v>103488</v>
      </c>
      <c r="U54" s="344">
        <v>107524</v>
      </c>
      <c r="V54" s="391">
        <v>3.9</v>
      </c>
      <c r="W54" s="392">
        <v>6.6</v>
      </c>
      <c r="X54" s="390">
        <v>6.9</v>
      </c>
    </row>
    <row r="55" spans="1:24" s="397" customFormat="1" ht="18" customHeight="1">
      <c r="A55" s="388" t="s">
        <v>240</v>
      </c>
      <c r="B55" s="345">
        <v>79</v>
      </c>
      <c r="C55" s="344">
        <v>80</v>
      </c>
      <c r="D55" s="347">
        <v>1.3</v>
      </c>
      <c r="E55" s="389">
        <v>0.6</v>
      </c>
      <c r="F55" s="390">
        <v>0.7</v>
      </c>
      <c r="G55" s="345">
        <v>3432</v>
      </c>
      <c r="H55" s="344">
        <v>3881</v>
      </c>
      <c r="I55" s="391">
        <v>13.1</v>
      </c>
      <c r="J55" s="343">
        <v>3432</v>
      </c>
      <c r="K55" s="344">
        <v>3859</v>
      </c>
      <c r="L55" s="391">
        <f t="shared" si="0"/>
        <v>12.441724941724953</v>
      </c>
      <c r="M55" s="389">
        <v>6</v>
      </c>
      <c r="N55" s="390">
        <v>6.7</v>
      </c>
      <c r="O55" s="343">
        <v>80202</v>
      </c>
      <c r="P55" s="344">
        <v>86972</v>
      </c>
      <c r="Q55" s="391">
        <v>8.4</v>
      </c>
      <c r="R55" s="392">
        <v>9.1</v>
      </c>
      <c r="S55" s="390">
        <v>10.1</v>
      </c>
      <c r="T55" s="343">
        <v>165307</v>
      </c>
      <c r="U55" s="344">
        <v>167510</v>
      </c>
      <c r="V55" s="391">
        <v>1.3</v>
      </c>
      <c r="W55" s="392">
        <v>10.6</v>
      </c>
      <c r="X55" s="390">
        <v>10.8</v>
      </c>
    </row>
    <row r="56" spans="1:24" s="398" customFormat="1" ht="18" customHeight="1">
      <c r="A56" s="388" t="s">
        <v>241</v>
      </c>
      <c r="B56" s="345">
        <v>25</v>
      </c>
      <c r="C56" s="344">
        <v>27</v>
      </c>
      <c r="D56" s="347">
        <v>8</v>
      </c>
      <c r="E56" s="389">
        <v>0.2</v>
      </c>
      <c r="F56" s="390">
        <v>0.2</v>
      </c>
      <c r="G56" s="345">
        <v>1626</v>
      </c>
      <c r="H56" s="344">
        <v>1454</v>
      </c>
      <c r="I56" s="391">
        <v>-10.6</v>
      </c>
      <c r="J56" s="343">
        <v>1626</v>
      </c>
      <c r="K56" s="344">
        <v>1425</v>
      </c>
      <c r="L56" s="391">
        <f t="shared" si="0"/>
        <v>-12.361623616236162</v>
      </c>
      <c r="M56" s="389">
        <v>2.8</v>
      </c>
      <c r="N56" s="390">
        <v>2.5</v>
      </c>
      <c r="O56" s="343">
        <v>39083</v>
      </c>
      <c r="P56" s="344">
        <v>38057</v>
      </c>
      <c r="Q56" s="391">
        <v>-2.6</v>
      </c>
      <c r="R56" s="392">
        <v>4.4</v>
      </c>
      <c r="S56" s="390">
        <v>4.4</v>
      </c>
      <c r="T56" s="343">
        <v>98717</v>
      </c>
      <c r="U56" s="344">
        <v>104226</v>
      </c>
      <c r="V56" s="391">
        <v>5.6</v>
      </c>
      <c r="W56" s="392">
        <v>6.3</v>
      </c>
      <c r="X56" s="390">
        <v>6.7</v>
      </c>
    </row>
    <row r="57" spans="1:24" s="165" customFormat="1" ht="18" customHeight="1">
      <c r="A57" s="388" t="s">
        <v>242</v>
      </c>
      <c r="B57" s="345">
        <v>20</v>
      </c>
      <c r="C57" s="344">
        <v>23</v>
      </c>
      <c r="D57" s="347">
        <v>15</v>
      </c>
      <c r="E57" s="389">
        <v>0.2</v>
      </c>
      <c r="F57" s="390">
        <v>0.2</v>
      </c>
      <c r="G57" s="345">
        <v>4398</v>
      </c>
      <c r="H57" s="344">
        <v>4903</v>
      </c>
      <c r="I57" s="391">
        <v>11.5</v>
      </c>
      <c r="J57" s="343">
        <v>4398</v>
      </c>
      <c r="K57" s="344">
        <v>4903</v>
      </c>
      <c r="L57" s="391">
        <f t="shared" si="0"/>
        <v>11.482492041837201</v>
      </c>
      <c r="M57" s="389">
        <v>7.7</v>
      </c>
      <c r="N57" s="390">
        <v>8.6</v>
      </c>
      <c r="O57" s="343">
        <v>102788</v>
      </c>
      <c r="P57" s="344">
        <v>100819</v>
      </c>
      <c r="Q57" s="391">
        <v>-1.9</v>
      </c>
      <c r="R57" s="392">
        <v>11.7</v>
      </c>
      <c r="S57" s="390">
        <v>11.8</v>
      </c>
      <c r="T57" s="343">
        <v>213218</v>
      </c>
      <c r="U57" s="344">
        <v>232187</v>
      </c>
      <c r="V57" s="391">
        <v>8.9</v>
      </c>
      <c r="W57" s="392">
        <v>13.6</v>
      </c>
      <c r="X57" s="390">
        <v>15</v>
      </c>
    </row>
    <row r="58" spans="1:24" s="165" customFormat="1" ht="18" customHeight="1">
      <c r="A58" s="399"/>
      <c r="B58" s="400"/>
      <c r="C58" s="401"/>
      <c r="D58" s="402"/>
      <c r="E58" s="403"/>
      <c r="F58" s="404"/>
      <c r="G58" s="400"/>
      <c r="H58" s="401"/>
      <c r="I58" s="405"/>
      <c r="J58" s="406"/>
      <c r="K58" s="401"/>
      <c r="L58" s="405"/>
      <c r="M58" s="407"/>
      <c r="N58" s="408"/>
      <c r="O58" s="406"/>
      <c r="P58" s="401"/>
      <c r="Q58" s="405"/>
      <c r="R58" s="407"/>
      <c r="S58" s="408"/>
      <c r="T58" s="406"/>
      <c r="U58" s="401"/>
      <c r="V58" s="405"/>
      <c r="W58" s="407"/>
      <c r="X58" s="408"/>
    </row>
    <row r="59" spans="1:24" s="165" customFormat="1" ht="18" customHeight="1" thickBot="1">
      <c r="A59" s="409" t="s">
        <v>243</v>
      </c>
      <c r="B59" s="410">
        <f>B42-B44</f>
        <v>2429</v>
      </c>
      <c r="C59" s="411">
        <f>C42-C44</f>
        <v>2384</v>
      </c>
      <c r="D59" s="412">
        <v>-1.9</v>
      </c>
      <c r="E59" s="413" t="s">
        <v>256</v>
      </c>
      <c r="F59" s="414" t="s">
        <v>256</v>
      </c>
      <c r="G59" s="410">
        <f>G42-G44</f>
        <v>17787</v>
      </c>
      <c r="H59" s="411">
        <v>18230</v>
      </c>
      <c r="I59" s="415">
        <v>2.5</v>
      </c>
      <c r="J59" s="416">
        <f>J42-J44</f>
        <v>17787</v>
      </c>
      <c r="K59" s="417">
        <f>K42-K44</f>
        <v>18225</v>
      </c>
      <c r="L59" s="415">
        <f>(K59/J59-1)*100</f>
        <v>2.4624725923427127</v>
      </c>
      <c r="M59" s="418" t="s">
        <v>256</v>
      </c>
      <c r="N59" s="419" t="s">
        <v>256</v>
      </c>
      <c r="O59" s="416">
        <v>299887</v>
      </c>
      <c r="P59" s="417">
        <v>316042</v>
      </c>
      <c r="Q59" s="415">
        <v>5.4</v>
      </c>
      <c r="R59" s="418" t="s">
        <v>256</v>
      </c>
      <c r="S59" s="419" t="s">
        <v>256</v>
      </c>
      <c r="T59" s="418" t="s">
        <v>256</v>
      </c>
      <c r="U59" s="419" t="s">
        <v>256</v>
      </c>
      <c r="V59" s="420" t="s">
        <v>256</v>
      </c>
      <c r="W59" s="418" t="s">
        <v>256</v>
      </c>
      <c r="X59" s="419" t="s">
        <v>256</v>
      </c>
    </row>
  </sheetData>
  <mergeCells count="22">
    <mergeCell ref="T38:X38"/>
    <mergeCell ref="T39:U39"/>
    <mergeCell ref="W39:X39"/>
    <mergeCell ref="O38:S38"/>
    <mergeCell ref="O39:P39"/>
    <mergeCell ref="R39:S39"/>
    <mergeCell ref="K22:L22"/>
    <mergeCell ref="J38:L38"/>
    <mergeCell ref="J39:K39"/>
    <mergeCell ref="M38:N38"/>
    <mergeCell ref="M39:N39"/>
    <mergeCell ref="G38:I38"/>
    <mergeCell ref="G39:H39"/>
    <mergeCell ref="A37:C37"/>
    <mergeCell ref="B39:C39"/>
    <mergeCell ref="E39:F39"/>
    <mergeCell ref="B38:F38"/>
    <mergeCell ref="A4:I4"/>
    <mergeCell ref="A22:B22"/>
    <mergeCell ref="C22:D22"/>
    <mergeCell ref="H22:I22"/>
    <mergeCell ref="F22:G22"/>
  </mergeCells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秋田県庁</cp:lastModifiedBy>
  <cp:lastPrinted>2006-03-09T00:16:17Z</cp:lastPrinted>
  <dcterms:created xsi:type="dcterms:W3CDTF">2005-06-24T06:10:44Z</dcterms:created>
  <dcterms:modified xsi:type="dcterms:W3CDTF">2006-03-09T00:21:16Z</dcterms:modified>
  <cp:category/>
  <cp:version/>
  <cp:contentType/>
  <cp:contentStatus/>
</cp:coreProperties>
</file>