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21.11.3\disk1\Seikatu\学校基本\R06学校基本調査\11 確報公表\02 公表資料作成\"/>
    </mc:Choice>
  </mc:AlternateContent>
  <xr:revisionPtr revIDLastSave="0" documentId="13_ncr:1_{4443E534-2BEF-40BF-B67A-48E92A4D9A33}" xr6:coauthVersionLast="47" xr6:coauthVersionMax="47" xr10:uidLastSave="{00000000-0000-0000-0000-000000000000}"/>
  <bookViews>
    <workbookView xWindow="-108" yWindow="-108" windowWidth="23256" windowHeight="13896" xr2:uid="{1A169B54-FB82-4191-AED4-9D796A32C451}"/>
  </bookViews>
  <sheets>
    <sheet name="表紙" sheetId="81" r:id="rId1"/>
    <sheet name="目次" sheetId="82" r:id="rId2"/>
    <sheet name="目次 (2)" sheetId="84" r:id="rId3"/>
    <sheet name="1" sheetId="57" r:id="rId4"/>
    <sheet name="2" sheetId="56" r:id="rId5"/>
    <sheet name="調査結果の概要" sheetId="96" r:id="rId6"/>
    <sheet name="3" sheetId="58" r:id="rId7"/>
    <sheet name="4" sheetId="59" r:id="rId8"/>
    <sheet name="5" sheetId="60" r:id="rId9"/>
    <sheet name="6" sheetId="63" r:id="rId10"/>
    <sheet name="7" sheetId="79" r:id="rId11"/>
    <sheet name="8" sheetId="78" r:id="rId12"/>
    <sheet name="9" sheetId="80" r:id="rId13"/>
    <sheet name="10" sheetId="66" r:id="rId14"/>
    <sheet name="11" sheetId="95" r:id="rId15"/>
    <sheet name="12" sheetId="69" r:id="rId16"/>
    <sheet name="13" sheetId="70" r:id="rId17"/>
    <sheet name="14 " sheetId="86" r:id="rId18"/>
    <sheet name="15" sheetId="71" r:id="rId19"/>
    <sheet name="16" sheetId="76" r:id="rId20"/>
    <sheet name="17" sheetId="75" r:id="rId21"/>
    <sheet name="18" sheetId="74" r:id="rId22"/>
    <sheet name="19" sheetId="92" r:id="rId23"/>
    <sheet name="20" sheetId="68" r:id="rId24"/>
    <sheet name="21" sheetId="89" r:id="rId25"/>
    <sheet name="22" sheetId="93" r:id="rId26"/>
    <sheet name="23" sheetId="91" r:id="rId27"/>
    <sheet name="24" sheetId="52" r:id="rId28"/>
    <sheet name="25" sheetId="88" r:id="rId29"/>
    <sheet name="26" sheetId="41" r:id="rId30"/>
    <sheet name="27" sheetId="4" r:id="rId31"/>
    <sheet name="28" sheetId="6" r:id="rId32"/>
    <sheet name="29" sheetId="7" r:id="rId33"/>
    <sheet name="30" sheetId="8" r:id="rId34"/>
    <sheet name="31" sheetId="9" r:id="rId35"/>
    <sheet name="32" sheetId="10" r:id="rId36"/>
    <sheet name="33" sheetId="12" r:id="rId37"/>
    <sheet name="34" sheetId="14" r:id="rId38"/>
    <sheet name="35" sheetId="15" r:id="rId39"/>
    <sheet name="36" sheetId="16" r:id="rId40"/>
    <sheet name="Sheet1" sheetId="94" state="hidden" r:id="rId41"/>
  </sheets>
  <definedNames>
    <definedName name="_xlnm.Print_Area" localSheetId="3">'1'!$A$1:$A$34</definedName>
    <definedName name="_xlnm.Print_Area" localSheetId="13">'10'!$A$1:$I$39</definedName>
    <definedName name="_xlnm.Print_Area" localSheetId="14">'11'!$A$1:$J$38</definedName>
    <definedName name="_xlnm.Print_Area" localSheetId="15">'12'!$A$1:$J$23</definedName>
    <definedName name="_xlnm.Print_Area" localSheetId="16">'13'!$A$1:$K$32</definedName>
    <definedName name="_xlnm.Print_Area" localSheetId="17">'14 '!$A$1:$I$35</definedName>
    <definedName name="_xlnm.Print_Area" localSheetId="18">'15'!$A$1:$I$39</definedName>
    <definedName name="_xlnm.Print_Area" localSheetId="19">'16'!$A$1:$I$15</definedName>
    <definedName name="_xlnm.Print_Area" localSheetId="20">'17'!$A$1:$I$29</definedName>
    <definedName name="_xlnm.Print_Area" localSheetId="21">'18'!$A$1:$H$17</definedName>
    <definedName name="_xlnm.Print_Area" localSheetId="22">'19'!$A$1:$H$30</definedName>
    <definedName name="_xlnm.Print_Area" localSheetId="4">'2'!$A$1:$B$42</definedName>
    <definedName name="_xlnm.Print_Area" localSheetId="23">'20'!$A$1:$H$22</definedName>
    <definedName name="_xlnm.Print_Area" localSheetId="24">'21'!$A$1:$J$14</definedName>
    <definedName name="_xlnm.Print_Area" localSheetId="25">'22'!$A$1:$I$30</definedName>
    <definedName name="_xlnm.Print_Area" localSheetId="26">'23'!$A$1:$I$15</definedName>
    <definedName name="_xlnm.Print_Area" localSheetId="27">'24'!$A$1:$J$23</definedName>
    <definedName name="_xlnm.Print_Area" localSheetId="28">'25'!$A$1:$I$11</definedName>
    <definedName name="_xlnm.Print_Area" localSheetId="29">'26'!$A$1:$J$29</definedName>
    <definedName name="_xlnm.Print_Area" localSheetId="30">'27'!$A$1:$J$41</definedName>
    <definedName name="_xlnm.Print_Area" localSheetId="31">'28'!$A$1:$I$15</definedName>
    <definedName name="_xlnm.Print_Area" localSheetId="32">'29'!$A$1:$I$9</definedName>
    <definedName name="_xlnm.Print_Area" localSheetId="6">'3'!$A$1:$J$31</definedName>
    <definedName name="_xlnm.Print_Area" localSheetId="33">'30'!$A$1:$J$29</definedName>
    <definedName name="_xlnm.Print_Area" localSheetId="34">'31'!$A$1:$J$29</definedName>
    <definedName name="_xlnm.Print_Area" localSheetId="35">'32'!$A$1:$J$28</definedName>
    <definedName name="_xlnm.Print_Area" localSheetId="36">'33'!$A$1:$H$26</definedName>
    <definedName name="_xlnm.Print_Area" localSheetId="37">'34'!$A$1:$H$32</definedName>
    <definedName name="_xlnm.Print_Area" localSheetId="38">'35'!$A$1:$J$42</definedName>
    <definedName name="_xlnm.Print_Area" localSheetId="39">'36'!$A$1:$J$26</definedName>
    <definedName name="_xlnm.Print_Area" localSheetId="7">'4'!$A$1:$K$40</definedName>
    <definedName name="_xlnm.Print_Area" localSheetId="8">'5'!$A$1:$J$30</definedName>
    <definedName name="_xlnm.Print_Area" localSheetId="9">'6'!$A$1:$I$30</definedName>
    <definedName name="_xlnm.Print_Area" localSheetId="10">'7'!$A$1:$J$40</definedName>
    <definedName name="_xlnm.Print_Area" localSheetId="11">'8'!$A$1:$K$28</definedName>
    <definedName name="_xlnm.Print_Area" localSheetId="12">'9'!$A$1:$J$32</definedName>
    <definedName name="_xlnm.Print_Area" localSheetId="5">調査結果の概要!$A$1:$A$31</definedName>
    <definedName name="_xlnm.Print_Area" localSheetId="1">目次!$A$1:$E$54</definedName>
    <definedName name="_xlnm.Print_Area" localSheetId="2">'目次 (2)'!$A$1:$E$53</definedName>
    <definedName name="Z_F6C015A4_8074_E14B_AA85_10FA5D09D9C2_.wvu.PrintArea" localSheetId="3" hidden="1">'1'!$A$1:$B$35</definedName>
    <definedName name="Z_F6C015A4_8074_E14B_AA85_10FA5D09D9C2_.wvu.PrintArea" localSheetId="13" hidden="1">'8'!$A$1:$N$20</definedName>
    <definedName name="Z_F6C015A4_8074_E14B_AA85_10FA5D09D9C2_.wvu.PrintArea" localSheetId="14" hidden="1">'9'!$A$1:$O$33</definedName>
    <definedName name="Z_F6C015A4_8074_E14B_AA85_10FA5D09D9C2_.wvu.PrintArea" localSheetId="16" hidden="1">'11'!$A$22:$N$45</definedName>
    <definedName name="Z_F6C015A4_8074_E14B_AA85_10FA5D09D9C2_.wvu.PrintArea" localSheetId="17" hidden="1">'13'!$A$14:$Q$32</definedName>
    <definedName name="Z_F6C015A4_8074_E14B_AA85_10FA5D09D9C2_.wvu.PrintArea" localSheetId="18" hidden="1">'14 '!$A$1:$M$37</definedName>
    <definedName name="Z_F6C015A4_8074_E14B_AA85_10FA5D09D9C2_.wvu.PrintArea" localSheetId="19" hidden="1">'15'!$B$1:$M$39</definedName>
    <definedName name="Z_F6C015A4_8074_E14B_AA85_10FA5D09D9C2_.wvu.PrintArea" localSheetId="20" hidden="1">'16'!$B$1:$L$15</definedName>
    <definedName name="Z_F6C015A4_8074_E14B_AA85_10FA5D09D9C2_.wvu.PrintArea" localSheetId="21" hidden="1">'16'!$B$31:$P$54</definedName>
    <definedName name="Z_F6C015A4_8074_E14B_AA85_10FA5D09D9C2_.wvu.PrintArea" localSheetId="4" hidden="1">'2'!$A$1:$C$43</definedName>
    <definedName name="Z_F6C015A4_8074_E14B_AA85_10FA5D09D9C2_.wvu.PrintArea" localSheetId="28" hidden="1">'24'!$A$1:$M$24</definedName>
    <definedName name="Z_F6C015A4_8074_E14B_AA85_10FA5D09D9C2_.wvu.PrintArea" localSheetId="29" hidden="1">'26'!$A$1:$O$29</definedName>
    <definedName name="Z_F6C015A4_8074_E14B_AA85_10FA5D09D9C2_.wvu.PrintArea" localSheetId="31" hidden="1">#REF!</definedName>
    <definedName name="Z_F6C015A4_8074_E14B_AA85_10FA5D09D9C2_.wvu.PrintArea" localSheetId="32" hidden="1">'27'!$B$24:$N$41</definedName>
    <definedName name="Z_F6C015A4_8074_E14B_AA85_10FA5D09D9C2_.wvu.PrintArea" localSheetId="6" hidden="1">'3'!$A$1:$P$19</definedName>
    <definedName name="Z_F6C015A4_8074_E14B_AA85_10FA5D09D9C2_.wvu.PrintArea" localSheetId="33" hidden="1">'28'!$B$1:$N$15</definedName>
    <definedName name="Z_F6C015A4_8074_E14B_AA85_10FA5D09D9C2_.wvu.PrintArea" localSheetId="34" hidden="1">'31'!$B$60:$N$60</definedName>
    <definedName name="Z_F6C015A4_8074_E14B_AA85_10FA5D09D9C2_.wvu.PrintArea" localSheetId="35" hidden="1">'32'!$B$1:$O$9</definedName>
    <definedName name="Z_F6C015A4_8074_E14B_AA85_10FA5D09D9C2_.wvu.PrintArea" localSheetId="36" hidden="1">'33'!$B$1:$J$27</definedName>
    <definedName name="Z_F6C015A4_8074_E14B_AA85_10FA5D09D9C2_.wvu.PrintArea" localSheetId="37" hidden="1">'34'!$B$1:$K$42</definedName>
    <definedName name="Z_F6C015A4_8074_E14B_AA85_10FA5D09D9C2_.wvu.PrintArea" localSheetId="38" hidden="1">'35'!$B$1:$P$42</definedName>
    <definedName name="Z_F6C015A4_8074_E14B_AA85_10FA5D09D9C2_.wvu.PrintArea" localSheetId="39" hidden="1">'36'!$B$1:$M$33</definedName>
    <definedName name="Z_F6C015A4_8074_E14B_AA85_10FA5D09D9C2_.wvu.PrintArea" localSheetId="7" hidden="1">'4'!$B$6:$O$15</definedName>
    <definedName name="Z_F6C015A4_8074_E14B_AA85_10FA5D09D9C2_.wvu.PrintArea" localSheetId="8" hidden="1">'4'!$B$20:$M$32</definedName>
    <definedName name="Z_F6C015A4_8074_E14B_AA85_10FA5D09D9C2_.wvu.PrintArea" localSheetId="9" hidden="1">#REF!</definedName>
    <definedName name="Z_F6C015A4_8074_E14B_AA85_10FA5D09D9C2_.wvu.PrintArea" localSheetId="10" hidden="1">'6'!$A$17:$P$36</definedName>
    <definedName name="Z_F6C015A4_8074_E14B_AA85_10FA5D09D9C2_.wvu.PrintArea" localSheetId="11" hidden="1">'8'!$A$31:$N$56</definedName>
    <definedName name="Z_F6C015A4_8074_E14B_AA85_10FA5D09D9C2_.wvu.PrintArea" localSheetId="12" hidden="1">'7'!$A$24:$L$32</definedName>
    <definedName name="Z_F6C015A4_8074_E14B_AA85_10FA5D09D9C2_.wvu.PrintArea" localSheetId="5" hidden="1">調査結果の概要!$A$1:$A$31</definedName>
    <definedName name="Z_F6C015A4_8074_E14B_AA85_10FA5D09D9C2_.wvu.PrintArea" localSheetId="2" hidden="1">'目次 (2)'!$A$1:$E$57</definedName>
  </definedNames>
  <calcPr calcId="191029"/>
  <customWorkbookViews>
    <customWorkbookView name="石田　義治 - 個人用ビュー" guid="{F6C015A4-8074-E14B-AA85-10FA5D09D9C2}" mergeInterval="15" personalView="1" maximized="1" xWindow="124" yWindow="174" windowWidth="380" windowHeight="285" tabRatio="930" activeSheetId="6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4" l="1"/>
  <c r="C32" i="14"/>
  <c r="C31" i="14"/>
  <c r="C27" i="14"/>
  <c r="D17" i="14"/>
  <c r="F22" i="12"/>
  <c r="G21" i="12"/>
  <c r="F21" i="12"/>
  <c r="F19" i="12"/>
  <c r="D40" i="4"/>
  <c r="G16" i="74"/>
  <c r="H15" i="75"/>
  <c r="E29" i="75"/>
  <c r="F14" i="76"/>
  <c r="E38" i="66"/>
  <c r="H27" i="80"/>
  <c r="C15" i="63" l="1"/>
  <c r="C14" i="63"/>
  <c r="E38" i="59"/>
  <c r="J11" i="59"/>
  <c r="F31" i="58"/>
  <c r="E31" i="58"/>
  <c r="D31" i="58"/>
  <c r="C31" i="58"/>
  <c r="F29" i="58"/>
  <c r="E29" i="58"/>
  <c r="D29" i="58"/>
  <c r="C29" i="58"/>
  <c r="E16" i="58"/>
  <c r="C16" i="58"/>
  <c r="J41" i="15"/>
  <c r="J40" i="15"/>
  <c r="J35" i="15"/>
  <c r="J10" i="41"/>
  <c r="I18" i="41"/>
  <c r="H18" i="41"/>
  <c r="G18" i="41"/>
  <c r="E18" i="41"/>
  <c r="C18" i="41"/>
  <c r="I21" i="52"/>
  <c r="C12" i="89"/>
  <c r="E12" i="89"/>
  <c r="F12" i="89"/>
  <c r="G12" i="89"/>
  <c r="I12" i="89"/>
  <c r="J12" i="89"/>
  <c r="C10" i="68"/>
  <c r="I18" i="80"/>
  <c r="G18" i="80"/>
  <c r="H18" i="80"/>
  <c r="G11" i="79"/>
  <c r="F11" i="79"/>
  <c r="G11" i="59" l="1"/>
  <c r="F11" i="59"/>
  <c r="D11" i="59"/>
  <c r="E12" i="6" l="1"/>
  <c r="D23" i="9" l="1"/>
  <c r="D8" i="41" l="1"/>
  <c r="C8" i="41"/>
  <c r="J8" i="41"/>
  <c r="H8" i="41"/>
  <c r="J9" i="41"/>
  <c r="H17" i="80"/>
  <c r="H16" i="80"/>
  <c r="E25" i="78"/>
  <c r="E28" i="78" s="1"/>
  <c r="D38" i="66"/>
  <c r="E16" i="74"/>
  <c r="G14" i="74"/>
  <c r="F16" i="74"/>
  <c r="F39" i="15"/>
  <c r="F38" i="15"/>
  <c r="E15" i="74"/>
  <c r="D29" i="75"/>
  <c r="C29" i="75"/>
  <c r="H30" i="70"/>
  <c r="D37" i="66"/>
  <c r="E35" i="66"/>
  <c r="E12" i="16" l="1"/>
  <c r="F12" i="16"/>
  <c r="G26" i="12"/>
  <c r="G25" i="12"/>
  <c r="F26" i="12"/>
  <c r="F25" i="12"/>
  <c r="E28" i="9"/>
  <c r="E27" i="9"/>
  <c r="D28" i="9"/>
  <c r="D27" i="9"/>
  <c r="C28" i="9"/>
  <c r="C27" i="9"/>
  <c r="E26" i="9"/>
  <c r="E25" i="9"/>
  <c r="D26" i="9"/>
  <c r="D25" i="9"/>
  <c r="C26" i="9"/>
  <c r="C25" i="9"/>
  <c r="E24" i="9"/>
  <c r="E23" i="9"/>
  <c r="D24" i="9"/>
  <c r="C24" i="9"/>
  <c r="F18" i="60" l="1"/>
  <c r="C29" i="60"/>
  <c r="C28" i="60"/>
  <c r="D27" i="60"/>
  <c r="C27" i="60"/>
  <c r="F37" i="15"/>
  <c r="D35" i="15"/>
  <c r="C19" i="15"/>
  <c r="G22" i="71"/>
  <c r="D28" i="78"/>
  <c r="D27" i="78"/>
  <c r="E28" i="63" l="1"/>
  <c r="F30" i="63"/>
  <c r="D30" i="63"/>
  <c r="E29" i="63"/>
  <c r="H13" i="59"/>
  <c r="G26" i="16"/>
  <c r="F26" i="16"/>
  <c r="E26" i="16"/>
  <c r="D26" i="16"/>
  <c r="C26" i="16"/>
  <c r="G25" i="16"/>
  <c r="F25" i="16"/>
  <c r="E25" i="16"/>
  <c r="D25" i="16"/>
  <c r="C25" i="16"/>
  <c r="G24" i="16"/>
  <c r="F24" i="16"/>
  <c r="E24" i="16"/>
  <c r="D24" i="16"/>
  <c r="C24" i="16"/>
  <c r="J19" i="16"/>
  <c r="I19" i="16"/>
  <c r="H19" i="16"/>
  <c r="G19" i="16"/>
  <c r="F19" i="16"/>
  <c r="E19" i="16"/>
  <c r="D19" i="16"/>
  <c r="C19" i="16"/>
  <c r="J18" i="16"/>
  <c r="I18" i="16"/>
  <c r="H18" i="16"/>
  <c r="G18" i="16"/>
  <c r="F18" i="16"/>
  <c r="E18" i="16"/>
  <c r="D18" i="16"/>
  <c r="C18" i="16"/>
  <c r="J17" i="16"/>
  <c r="I17" i="16"/>
  <c r="H17" i="16"/>
  <c r="G17" i="16"/>
  <c r="F17" i="16"/>
  <c r="E17" i="16"/>
  <c r="D17" i="16"/>
  <c r="C17" i="16"/>
  <c r="J12" i="16"/>
  <c r="I12" i="16"/>
  <c r="H12" i="16"/>
  <c r="G12" i="16"/>
  <c r="D12" i="16"/>
  <c r="C12" i="16"/>
  <c r="J11" i="16"/>
  <c r="I11" i="16"/>
  <c r="H11" i="16"/>
  <c r="G11" i="16"/>
  <c r="F11" i="16"/>
  <c r="E11" i="16"/>
  <c r="D11" i="16"/>
  <c r="C11" i="16"/>
  <c r="J10" i="16"/>
  <c r="I10" i="16"/>
  <c r="H10" i="16"/>
  <c r="G10" i="16"/>
  <c r="F10" i="16"/>
  <c r="E10" i="16"/>
  <c r="D10" i="16"/>
  <c r="C10" i="16"/>
  <c r="I39" i="15"/>
  <c r="H39" i="15"/>
  <c r="G39" i="15"/>
  <c r="E39" i="15"/>
  <c r="D39" i="15"/>
  <c r="C39" i="15"/>
  <c r="I38" i="15"/>
  <c r="H38" i="15"/>
  <c r="G38" i="15"/>
  <c r="E38" i="15"/>
  <c r="D38" i="15"/>
  <c r="C38" i="15"/>
  <c r="I37" i="15"/>
  <c r="H37" i="15"/>
  <c r="G37" i="15"/>
  <c r="E37" i="15"/>
  <c r="E36" i="15"/>
  <c r="D36" i="15"/>
  <c r="J37" i="15"/>
  <c r="E19" i="15"/>
  <c r="D19" i="15"/>
  <c r="H13" i="15"/>
  <c r="G13" i="15"/>
  <c r="H19" i="14"/>
  <c r="G19" i="14"/>
  <c r="F19" i="14"/>
  <c r="E19" i="14"/>
  <c r="D19" i="14"/>
  <c r="C19" i="14"/>
  <c r="H18" i="14"/>
  <c r="G18" i="14"/>
  <c r="F18" i="14"/>
  <c r="E18" i="14"/>
  <c r="D18" i="14"/>
  <c r="C18" i="14"/>
  <c r="G17" i="14"/>
  <c r="F17" i="14"/>
  <c r="E17" i="14"/>
  <c r="G24" i="12"/>
  <c r="F24" i="12"/>
  <c r="G23" i="12"/>
  <c r="F23" i="12"/>
  <c r="G19" i="12"/>
  <c r="F18" i="12"/>
  <c r="G17" i="12"/>
  <c r="F17" i="12"/>
  <c r="G16" i="12"/>
  <c r="F16" i="12"/>
  <c r="G15" i="12"/>
  <c r="F15" i="12"/>
  <c r="G14" i="12"/>
  <c r="F14" i="12"/>
  <c r="G13" i="12"/>
  <c r="F13" i="12"/>
  <c r="E28" i="10"/>
  <c r="D28" i="10"/>
  <c r="C28" i="10"/>
  <c r="E27" i="10"/>
  <c r="D27" i="10"/>
  <c r="C27" i="10"/>
  <c r="E26" i="10"/>
  <c r="D26" i="10"/>
  <c r="C26" i="10"/>
  <c r="F28" i="10"/>
  <c r="I19" i="10"/>
  <c r="H19" i="10"/>
  <c r="G19" i="10"/>
  <c r="E19" i="10"/>
  <c r="D19" i="10"/>
  <c r="C19" i="10"/>
  <c r="I18" i="10"/>
  <c r="H18" i="10"/>
  <c r="G18" i="10"/>
  <c r="E18" i="10"/>
  <c r="D18" i="10"/>
  <c r="C18" i="10"/>
  <c r="I17" i="10"/>
  <c r="H17" i="10"/>
  <c r="G17" i="10"/>
  <c r="E17" i="10"/>
  <c r="D17" i="10"/>
  <c r="C17" i="10"/>
  <c r="J19" i="10"/>
  <c r="F18" i="10"/>
  <c r="C23" i="9"/>
  <c r="I19" i="8"/>
  <c r="H19" i="8"/>
  <c r="G19" i="8"/>
  <c r="D19" i="8"/>
  <c r="C19" i="8"/>
  <c r="I18" i="8"/>
  <c r="H18" i="8"/>
  <c r="G18" i="8"/>
  <c r="F18" i="8"/>
  <c r="D18" i="8"/>
  <c r="C18" i="8"/>
  <c r="I17" i="8"/>
  <c r="H17" i="8"/>
  <c r="G17" i="8"/>
  <c r="F17" i="8"/>
  <c r="E17" i="8"/>
  <c r="D17" i="8"/>
  <c r="C17" i="8"/>
  <c r="J10" i="8"/>
  <c r="I10" i="8"/>
  <c r="H10" i="8"/>
  <c r="G10" i="8"/>
  <c r="F10" i="8"/>
  <c r="E10" i="8"/>
  <c r="D10" i="8"/>
  <c r="C10" i="8"/>
  <c r="J9" i="8"/>
  <c r="I9" i="8"/>
  <c r="H9" i="8"/>
  <c r="G9" i="8"/>
  <c r="F9" i="8"/>
  <c r="E9" i="8"/>
  <c r="D9" i="8"/>
  <c r="C9" i="8"/>
  <c r="J8" i="8"/>
  <c r="I8" i="8"/>
  <c r="H8" i="8"/>
  <c r="G8" i="8"/>
  <c r="F8" i="8"/>
  <c r="E8" i="8"/>
  <c r="D8" i="8"/>
  <c r="C8" i="8"/>
  <c r="D12" i="6"/>
  <c r="C12" i="6"/>
  <c r="E11" i="6"/>
  <c r="D11" i="6"/>
  <c r="C11" i="6"/>
  <c r="E10" i="6"/>
  <c r="D10" i="6"/>
  <c r="C10" i="6"/>
  <c r="C40" i="4"/>
  <c r="H34" i="4"/>
  <c r="G34" i="4"/>
  <c r="H13" i="4"/>
  <c r="G13" i="4"/>
  <c r="H12" i="4"/>
  <c r="G12" i="4"/>
  <c r="J19" i="41"/>
  <c r="I19" i="41"/>
  <c r="F19" i="41"/>
  <c r="D19" i="41"/>
  <c r="J18" i="41"/>
  <c r="F18" i="41"/>
  <c r="D18" i="41"/>
  <c r="J17" i="41"/>
  <c r="I17" i="41"/>
  <c r="H17" i="41"/>
  <c r="G17" i="41"/>
  <c r="F17" i="41"/>
  <c r="E17" i="41"/>
  <c r="D17" i="41"/>
  <c r="C17" i="41"/>
  <c r="F10" i="41"/>
  <c r="E10" i="41"/>
  <c r="D10" i="41"/>
  <c r="C10" i="41"/>
  <c r="I9" i="41"/>
  <c r="H9" i="41"/>
  <c r="F9" i="41"/>
  <c r="E9" i="41"/>
  <c r="D9" i="41"/>
  <c r="C9" i="41"/>
  <c r="I8" i="41"/>
  <c r="G8" i="41"/>
  <c r="F8" i="41"/>
  <c r="E8" i="41"/>
  <c r="H23" i="52"/>
  <c r="G23" i="52"/>
  <c r="F23" i="52"/>
  <c r="E23" i="52"/>
  <c r="D23" i="52"/>
  <c r="C23" i="52"/>
  <c r="J22" i="52"/>
  <c r="H22" i="52"/>
  <c r="G22" i="52"/>
  <c r="F22" i="52"/>
  <c r="E22" i="52"/>
  <c r="D22" i="52"/>
  <c r="C22" i="52"/>
  <c r="I23" i="52"/>
  <c r="F15" i="91"/>
  <c r="E15" i="91"/>
  <c r="D15" i="91"/>
  <c r="C15" i="91"/>
  <c r="F14" i="91"/>
  <c r="E14" i="91"/>
  <c r="D14" i="91"/>
  <c r="C14" i="91"/>
  <c r="G30" i="93"/>
  <c r="F30" i="93"/>
  <c r="E30" i="93"/>
  <c r="D30" i="93"/>
  <c r="C30" i="93"/>
  <c r="H29" i="93"/>
  <c r="G29" i="93"/>
  <c r="F29" i="93"/>
  <c r="E29" i="93"/>
  <c r="D29" i="93"/>
  <c r="C29" i="93"/>
  <c r="H28" i="93"/>
  <c r="G28" i="93"/>
  <c r="F28" i="93"/>
  <c r="E28" i="93"/>
  <c r="D28" i="93"/>
  <c r="C28" i="93"/>
  <c r="F10" i="93"/>
  <c r="E10" i="93"/>
  <c r="C10" i="93"/>
  <c r="F9" i="93"/>
  <c r="E9" i="93"/>
  <c r="C9" i="93"/>
  <c r="J13" i="89"/>
  <c r="I13" i="89"/>
  <c r="G13" i="89"/>
  <c r="F13" i="89"/>
  <c r="E13" i="89"/>
  <c r="C13" i="89"/>
  <c r="H22" i="68"/>
  <c r="G22" i="68"/>
  <c r="E22" i="68"/>
  <c r="D22" i="68"/>
  <c r="H21" i="68"/>
  <c r="G21" i="68"/>
  <c r="E21" i="68"/>
  <c r="D21" i="68"/>
  <c r="H20" i="68"/>
  <c r="G20" i="68"/>
  <c r="E20" i="68"/>
  <c r="D20" i="68"/>
  <c r="F19" i="68"/>
  <c r="F22" i="68" s="1"/>
  <c r="C19" i="68"/>
  <c r="C21" i="68" s="1"/>
  <c r="H13" i="68"/>
  <c r="G13" i="68"/>
  <c r="E13" i="68"/>
  <c r="D13" i="68"/>
  <c r="C13" i="68"/>
  <c r="H12" i="68"/>
  <c r="G12" i="68"/>
  <c r="E12" i="68"/>
  <c r="D12" i="68"/>
  <c r="C12" i="68"/>
  <c r="H11" i="68"/>
  <c r="G11" i="68"/>
  <c r="E11" i="68"/>
  <c r="D11" i="68"/>
  <c r="C11" i="68"/>
  <c r="F10" i="68"/>
  <c r="F12" i="68" s="1"/>
  <c r="H30" i="92"/>
  <c r="G30" i="92"/>
  <c r="F30" i="92"/>
  <c r="E30" i="92"/>
  <c r="D30" i="92"/>
  <c r="C30" i="92"/>
  <c r="H29" i="92"/>
  <c r="G29" i="92"/>
  <c r="F29" i="92"/>
  <c r="E29" i="92"/>
  <c r="D29" i="92"/>
  <c r="C29" i="92"/>
  <c r="H28" i="92"/>
  <c r="G28" i="92"/>
  <c r="F28" i="92"/>
  <c r="E28" i="92"/>
  <c r="D28" i="92"/>
  <c r="C28" i="92"/>
  <c r="F13" i="92"/>
  <c r="E13" i="92"/>
  <c r="C13" i="92"/>
  <c r="F12" i="92"/>
  <c r="E12" i="92"/>
  <c r="C12" i="92"/>
  <c r="F11" i="92"/>
  <c r="E11" i="92"/>
  <c r="D11" i="92"/>
  <c r="C11" i="92"/>
  <c r="D16" i="74"/>
  <c r="C16" i="74"/>
  <c r="F15" i="74"/>
  <c r="D15" i="74"/>
  <c r="C15" i="74"/>
  <c r="D28" i="75"/>
  <c r="C28" i="75"/>
  <c r="E27" i="75"/>
  <c r="E28" i="75" s="1"/>
  <c r="G15" i="75"/>
  <c r="F15" i="75"/>
  <c r="E15" i="75"/>
  <c r="D15" i="75"/>
  <c r="C15" i="75"/>
  <c r="H14" i="75"/>
  <c r="G14" i="75"/>
  <c r="F14" i="75"/>
  <c r="E14" i="75"/>
  <c r="D14" i="75"/>
  <c r="C14" i="75"/>
  <c r="H13" i="75"/>
  <c r="G13" i="75"/>
  <c r="F13" i="75"/>
  <c r="E13" i="75"/>
  <c r="D13" i="75"/>
  <c r="C13" i="75"/>
  <c r="E14" i="76"/>
  <c r="D14" i="76"/>
  <c r="C14" i="76"/>
  <c r="F13" i="76"/>
  <c r="E13" i="76"/>
  <c r="D13" i="76"/>
  <c r="C13" i="76"/>
  <c r="F12" i="76"/>
  <c r="E12" i="76"/>
  <c r="D12" i="76"/>
  <c r="C12" i="76"/>
  <c r="E39" i="71"/>
  <c r="D39" i="71"/>
  <c r="C39" i="71"/>
  <c r="E38" i="71"/>
  <c r="D38" i="71"/>
  <c r="C38" i="71"/>
  <c r="D29" i="71"/>
  <c r="C29" i="71"/>
  <c r="D28" i="71"/>
  <c r="C28" i="71"/>
  <c r="E27" i="71"/>
  <c r="E28" i="71" s="1"/>
  <c r="I22" i="71"/>
  <c r="H22" i="71"/>
  <c r="F22" i="71"/>
  <c r="E22" i="71"/>
  <c r="D22" i="71"/>
  <c r="C22" i="71"/>
  <c r="I21" i="71"/>
  <c r="H21" i="71"/>
  <c r="G21" i="71"/>
  <c r="F21" i="71"/>
  <c r="E21" i="71"/>
  <c r="D21" i="71"/>
  <c r="C21" i="71"/>
  <c r="D35" i="86"/>
  <c r="C35" i="86"/>
  <c r="D34" i="86"/>
  <c r="C34" i="86"/>
  <c r="E33" i="86"/>
  <c r="E35" i="86" s="1"/>
  <c r="D27" i="86"/>
  <c r="C27" i="86"/>
  <c r="D26" i="86"/>
  <c r="C26" i="86"/>
  <c r="D25" i="86"/>
  <c r="C25" i="86"/>
  <c r="I18" i="86"/>
  <c r="H18" i="86"/>
  <c r="G18" i="86"/>
  <c r="F18" i="86"/>
  <c r="E18" i="86"/>
  <c r="D18" i="86"/>
  <c r="C18" i="86"/>
  <c r="I17" i="86"/>
  <c r="H17" i="86"/>
  <c r="G17" i="86"/>
  <c r="F17" i="86"/>
  <c r="E17" i="86"/>
  <c r="D17" i="86"/>
  <c r="C17" i="86"/>
  <c r="I16" i="86"/>
  <c r="H16" i="86"/>
  <c r="G16" i="86"/>
  <c r="F16" i="86"/>
  <c r="E16" i="86"/>
  <c r="D16" i="86"/>
  <c r="C16" i="86"/>
  <c r="I32" i="70"/>
  <c r="G32" i="70"/>
  <c r="F32" i="70"/>
  <c r="D32" i="70"/>
  <c r="C32" i="70"/>
  <c r="I31" i="70"/>
  <c r="G31" i="70"/>
  <c r="F31" i="70"/>
  <c r="D31" i="70"/>
  <c r="C31" i="70"/>
  <c r="K30" i="70"/>
  <c r="E30" i="70"/>
  <c r="J22" i="70"/>
  <c r="I22" i="70"/>
  <c r="H22" i="70"/>
  <c r="G22" i="70"/>
  <c r="F22" i="70"/>
  <c r="E22" i="70"/>
  <c r="D22" i="70"/>
  <c r="C22" i="70"/>
  <c r="J21" i="70"/>
  <c r="I21" i="70"/>
  <c r="H21" i="70"/>
  <c r="G21" i="70"/>
  <c r="F21" i="70"/>
  <c r="E21" i="70"/>
  <c r="D21" i="70"/>
  <c r="C21" i="70"/>
  <c r="F22" i="69"/>
  <c r="E22" i="69"/>
  <c r="D22" i="69"/>
  <c r="C22" i="69"/>
  <c r="F21" i="69"/>
  <c r="E21" i="69"/>
  <c r="D21" i="69"/>
  <c r="C21" i="69"/>
  <c r="F20" i="69"/>
  <c r="E20" i="69"/>
  <c r="D20" i="69"/>
  <c r="C20" i="69"/>
  <c r="I15" i="69"/>
  <c r="H15" i="69"/>
  <c r="G15" i="69"/>
  <c r="F15" i="69"/>
  <c r="E15" i="69"/>
  <c r="D15" i="69"/>
  <c r="C15" i="69"/>
  <c r="I14" i="69"/>
  <c r="H14" i="69"/>
  <c r="G14" i="69"/>
  <c r="F14" i="69"/>
  <c r="E14" i="69"/>
  <c r="D14" i="69"/>
  <c r="C14" i="69"/>
  <c r="J13" i="69"/>
  <c r="I13" i="69"/>
  <c r="H13" i="69"/>
  <c r="G13" i="69"/>
  <c r="F13" i="69"/>
  <c r="E13" i="69"/>
  <c r="D13" i="69"/>
  <c r="C13" i="69"/>
  <c r="H37" i="95"/>
  <c r="G37" i="95"/>
  <c r="F37" i="95"/>
  <c r="E37" i="95"/>
  <c r="D37" i="95"/>
  <c r="C37" i="95"/>
  <c r="H36" i="95"/>
  <c r="G36" i="95"/>
  <c r="F36" i="95"/>
  <c r="E36" i="95"/>
  <c r="D36" i="95"/>
  <c r="C36" i="95"/>
  <c r="H35" i="95"/>
  <c r="G35" i="95"/>
  <c r="F35" i="95"/>
  <c r="E35" i="95"/>
  <c r="D35" i="95"/>
  <c r="C35" i="95"/>
  <c r="I15" i="95"/>
  <c r="H15" i="95"/>
  <c r="G15" i="95"/>
  <c r="F15" i="95"/>
  <c r="E15" i="95"/>
  <c r="D15" i="95"/>
  <c r="C15" i="95"/>
  <c r="I14" i="95"/>
  <c r="H14" i="95"/>
  <c r="G14" i="95"/>
  <c r="F14" i="95"/>
  <c r="E14" i="95"/>
  <c r="D14" i="95"/>
  <c r="C14" i="95"/>
  <c r="C38" i="66"/>
  <c r="C37" i="66"/>
  <c r="E37" i="66"/>
  <c r="H29" i="66"/>
  <c r="G29" i="66"/>
  <c r="F29" i="66"/>
  <c r="E29" i="66"/>
  <c r="D29" i="66"/>
  <c r="C29" i="66"/>
  <c r="H28" i="66"/>
  <c r="G28" i="66"/>
  <c r="F28" i="66"/>
  <c r="E28" i="66"/>
  <c r="D28" i="66"/>
  <c r="C28" i="66"/>
  <c r="H27" i="66"/>
  <c r="G27" i="66"/>
  <c r="F27" i="66"/>
  <c r="E27" i="66"/>
  <c r="D27" i="66"/>
  <c r="C27" i="66"/>
  <c r="G13" i="66"/>
  <c r="F13" i="66"/>
  <c r="E13" i="66"/>
  <c r="D13" i="66"/>
  <c r="C13" i="66"/>
  <c r="G12" i="66"/>
  <c r="F12" i="66"/>
  <c r="E12" i="66"/>
  <c r="D12" i="66"/>
  <c r="C12" i="66"/>
  <c r="I7" i="66"/>
  <c r="H7" i="66"/>
  <c r="G7" i="66"/>
  <c r="F7" i="66"/>
  <c r="E7" i="66"/>
  <c r="D7" i="66"/>
  <c r="C7" i="66"/>
  <c r="I6" i="66"/>
  <c r="H6" i="66"/>
  <c r="G6" i="66"/>
  <c r="F6" i="66"/>
  <c r="E6" i="66"/>
  <c r="D6" i="66"/>
  <c r="C6" i="66"/>
  <c r="G27" i="80"/>
  <c r="F27" i="80"/>
  <c r="D27" i="80"/>
  <c r="C27" i="80"/>
  <c r="G26" i="80"/>
  <c r="F26" i="80"/>
  <c r="D26" i="80"/>
  <c r="C26" i="80"/>
  <c r="H24" i="80"/>
  <c r="H26" i="80" s="1"/>
  <c r="E24" i="80"/>
  <c r="E26" i="80" s="1"/>
  <c r="F18" i="80"/>
  <c r="D18" i="80"/>
  <c r="C18" i="80"/>
  <c r="I17" i="80"/>
  <c r="G17" i="80"/>
  <c r="F17" i="80"/>
  <c r="D17" i="80"/>
  <c r="C17" i="80"/>
  <c r="I16" i="80"/>
  <c r="G16" i="80"/>
  <c r="F16" i="80"/>
  <c r="C28" i="78"/>
  <c r="C27" i="78"/>
  <c r="E27" i="78"/>
  <c r="K19" i="78"/>
  <c r="J19" i="78"/>
  <c r="I19" i="78"/>
  <c r="H19" i="78"/>
  <c r="G19" i="78"/>
  <c r="F19" i="78"/>
  <c r="E19" i="78"/>
  <c r="D19" i="78"/>
  <c r="C19" i="78"/>
  <c r="K18" i="78"/>
  <c r="J18" i="78"/>
  <c r="I18" i="78"/>
  <c r="H18" i="78"/>
  <c r="G18" i="78"/>
  <c r="F18" i="78"/>
  <c r="E18" i="78"/>
  <c r="D18" i="78"/>
  <c r="C18" i="78"/>
  <c r="K17" i="78"/>
  <c r="J17" i="78"/>
  <c r="I17" i="78"/>
  <c r="H17" i="78"/>
  <c r="G17" i="78"/>
  <c r="F17" i="78"/>
  <c r="E17" i="78"/>
  <c r="D17" i="78"/>
  <c r="C17" i="78"/>
  <c r="D40" i="79"/>
  <c r="C40" i="79"/>
  <c r="D39" i="79"/>
  <c r="C39" i="79"/>
  <c r="E38" i="79"/>
  <c r="E39" i="79" s="1"/>
  <c r="H32" i="79"/>
  <c r="G32" i="79"/>
  <c r="F32" i="79"/>
  <c r="E32" i="79"/>
  <c r="D32" i="79"/>
  <c r="C32" i="79"/>
  <c r="H31" i="79"/>
  <c r="G31" i="79"/>
  <c r="F31" i="79"/>
  <c r="E31" i="79"/>
  <c r="D31" i="79"/>
  <c r="C31" i="79"/>
  <c r="I14" i="79"/>
  <c r="H14" i="79"/>
  <c r="G14" i="79"/>
  <c r="F14" i="79"/>
  <c r="E14" i="79"/>
  <c r="D14" i="79"/>
  <c r="C14" i="79"/>
  <c r="I13" i="79"/>
  <c r="H13" i="79"/>
  <c r="G13" i="79"/>
  <c r="F13" i="79"/>
  <c r="E13" i="79"/>
  <c r="D13" i="79"/>
  <c r="C13" i="79"/>
  <c r="G12" i="79"/>
  <c r="F12" i="79"/>
  <c r="E12" i="79"/>
  <c r="D12" i="79"/>
  <c r="C12" i="79"/>
  <c r="J11" i="79"/>
  <c r="J13" i="79" s="1"/>
  <c r="C30" i="63"/>
  <c r="F29" i="63"/>
  <c r="D29" i="63"/>
  <c r="C29" i="63"/>
  <c r="F28" i="63"/>
  <c r="D28" i="63"/>
  <c r="G15" i="63"/>
  <c r="F15" i="63"/>
  <c r="E15" i="63"/>
  <c r="D15" i="63"/>
  <c r="G14" i="63"/>
  <c r="F14" i="63"/>
  <c r="E14" i="63"/>
  <c r="D14" i="63"/>
  <c r="G13" i="63"/>
  <c r="F13" i="63"/>
  <c r="E13" i="63"/>
  <c r="D13" i="63"/>
  <c r="C13" i="63"/>
  <c r="F29" i="60"/>
  <c r="E29" i="60"/>
  <c r="D29" i="60"/>
  <c r="F28" i="60"/>
  <c r="E28" i="60"/>
  <c r="D28" i="60"/>
  <c r="G26" i="60"/>
  <c r="G29" i="60" s="1"/>
  <c r="I20" i="60"/>
  <c r="H20" i="60"/>
  <c r="G20" i="60"/>
  <c r="F20" i="60"/>
  <c r="E20" i="60"/>
  <c r="D20" i="60"/>
  <c r="C20" i="60"/>
  <c r="I19" i="60"/>
  <c r="H19" i="60"/>
  <c r="G19" i="60"/>
  <c r="F19" i="60"/>
  <c r="E19" i="60"/>
  <c r="D19" i="60"/>
  <c r="C19" i="60"/>
  <c r="I18" i="60"/>
  <c r="H18" i="60"/>
  <c r="G18" i="60"/>
  <c r="E18" i="60"/>
  <c r="D18" i="60"/>
  <c r="C18" i="60"/>
  <c r="D40" i="59"/>
  <c r="C40" i="59"/>
  <c r="D39" i="59"/>
  <c r="C39" i="59"/>
  <c r="E39" i="59"/>
  <c r="I32" i="59"/>
  <c r="H32" i="59"/>
  <c r="G32" i="59"/>
  <c r="F32" i="59"/>
  <c r="E32" i="59"/>
  <c r="D32" i="59"/>
  <c r="C32" i="59"/>
  <c r="I31" i="59"/>
  <c r="H31" i="59"/>
  <c r="G31" i="59"/>
  <c r="F31" i="59"/>
  <c r="E31" i="59"/>
  <c r="D31" i="59"/>
  <c r="C31" i="59"/>
  <c r="I14" i="59"/>
  <c r="H14" i="59"/>
  <c r="G14" i="59"/>
  <c r="F14" i="59"/>
  <c r="E14" i="59"/>
  <c r="D14" i="59"/>
  <c r="C14" i="59"/>
  <c r="I13" i="59"/>
  <c r="G13" i="59"/>
  <c r="F13" i="59"/>
  <c r="E13" i="59"/>
  <c r="D13" i="59"/>
  <c r="C13" i="59"/>
  <c r="G12" i="59"/>
  <c r="F12" i="59"/>
  <c r="E12" i="59"/>
  <c r="D12" i="59"/>
  <c r="C12" i="59"/>
  <c r="J14" i="59"/>
  <c r="F30" i="58"/>
  <c r="E30" i="58"/>
  <c r="D30" i="58"/>
  <c r="C30" i="58"/>
  <c r="F16" i="58"/>
  <c r="D16" i="58"/>
  <c r="F15" i="58"/>
  <c r="E15" i="58"/>
  <c r="D15" i="58"/>
  <c r="C15" i="58"/>
  <c r="F14" i="58"/>
  <c r="E14" i="58"/>
  <c r="D14" i="58"/>
  <c r="C14" i="58"/>
  <c r="I22" i="52" l="1"/>
  <c r="J39" i="15"/>
  <c r="J38" i="15"/>
  <c r="F17" i="10"/>
  <c r="F19" i="10"/>
  <c r="C22" i="68"/>
  <c r="C20" i="68"/>
  <c r="E34" i="86"/>
  <c r="E40" i="79"/>
  <c r="J14" i="79"/>
  <c r="J13" i="59"/>
  <c r="J17" i="10"/>
  <c r="J18" i="10"/>
  <c r="E29" i="71"/>
  <c r="G15" i="74"/>
  <c r="F11" i="68"/>
  <c r="F13" i="68"/>
  <c r="F21" i="68"/>
  <c r="F26" i="10"/>
  <c r="F27" i="10"/>
  <c r="E40" i="59"/>
  <c r="G28" i="60"/>
  <c r="E27" i="80"/>
  <c r="F20" i="68"/>
</calcChain>
</file>

<file path=xl/sharedStrings.xml><?xml version="1.0" encoding="utf-8"?>
<sst xmlns="http://schemas.openxmlformats.org/spreadsheetml/2006/main" count="1517" uniqueCount="756">
  <si>
    <t>　（１）所在市町村別　進路別　卒業者数　　</t>
  </si>
  <si>
    <t>計</t>
  </si>
  <si>
    <t>構成比</t>
  </si>
  <si>
    <t>私立</t>
  </si>
  <si>
    <t>増減率</t>
  </si>
  <si>
    <t>就園率</t>
  </si>
  <si>
    <t>　　この調査は、学校に関する基本的事項を調査し、学校教育行政上の基礎資料を得ることを</t>
  </si>
  <si>
    <t>増減数</t>
  </si>
  <si>
    <t>単位：人、％</t>
  </si>
  <si>
    <t>全国</t>
  </si>
  <si>
    <t>表－３５　進路別卒業者数</t>
    <rPh sb="5" eb="7">
      <t>シンロ</t>
    </rPh>
    <rPh sb="7" eb="8">
      <t>ベツ</t>
    </rPh>
    <rPh sb="8" eb="11">
      <t>ソツギョウシャ</t>
    </rPh>
    <rPh sb="11" eb="12">
      <t>スウ</t>
    </rPh>
    <phoneticPr fontId="11"/>
  </si>
  <si>
    <t>表－１８　入学者のうち過年度中学校卒業者</t>
  </si>
  <si>
    <t>秋田県</t>
  </si>
  <si>
    <t>卒業者数</t>
  </si>
  <si>
    <t>男</t>
  </si>
  <si>
    <t>各種学校</t>
  </si>
  <si>
    <t>　　　　合がある。</t>
  </si>
  <si>
    <t>　　　　　進路別卒業者数、職業別・産業別就職者数（中学校、高等学校）</t>
  </si>
  <si>
    <t>製造業</t>
  </si>
  <si>
    <t>生活関連サービス業、娯楽業</t>
  </si>
  <si>
    <t>女</t>
  </si>
  <si>
    <t>　（２）学科別　進路別　卒業者数（本科）　　　</t>
  </si>
  <si>
    <t>　　　　　「 0.0 」　　計数が単位未満の場合。</t>
    <rPh sb="22" eb="24">
      <t>バアイ</t>
    </rPh>
    <phoneticPr fontId="11"/>
  </si>
  <si>
    <t>教育、学習支援業</t>
  </si>
  <si>
    <t xml:space="preserve"> 　　※各進学者・入学者には、就職しながら進・入学した者を含む。</t>
  </si>
  <si>
    <t>表－２９　年齢別在園者数（３～５歳・認定区分別）</t>
    <rPh sb="5" eb="7">
      <t>ネンレイ</t>
    </rPh>
    <rPh sb="7" eb="8">
      <t>ベツ</t>
    </rPh>
    <rPh sb="8" eb="10">
      <t>ザイエン</t>
    </rPh>
    <rPh sb="10" eb="11">
      <t>シャ</t>
    </rPh>
    <rPh sb="11" eb="12">
      <t>スウ</t>
    </rPh>
    <rPh sb="16" eb="17">
      <t>サイ</t>
    </rPh>
    <rPh sb="18" eb="20">
      <t>ニンテイ</t>
    </rPh>
    <rPh sb="20" eb="22">
      <t>クブン</t>
    </rPh>
    <rPh sb="22" eb="23">
      <t>ベツ</t>
    </rPh>
    <phoneticPr fontId="11"/>
  </si>
  <si>
    <t>公共職業能</t>
  </si>
  <si>
    <t>講師</t>
  </si>
  <si>
    <t>５　特別支援学校</t>
  </si>
  <si>
    <t>主幹教諭　・教諭</t>
  </si>
  <si>
    <t>普　通</t>
  </si>
  <si>
    <t>対前年</t>
  </si>
  <si>
    <t>神奈川県</t>
  </si>
  <si>
    <t>以下</t>
  </si>
  <si>
    <t>９　各種学校</t>
  </si>
  <si>
    <t>※（　）内は就職者計に占める構成比</t>
    <rPh sb="6" eb="9">
      <t>シュウショクシャ</t>
    </rPh>
    <rPh sb="9" eb="10">
      <t>ケイ</t>
    </rPh>
    <rPh sb="11" eb="12">
      <t>シ</t>
    </rPh>
    <rPh sb="14" eb="16">
      <t>コウセイ</t>
    </rPh>
    <rPh sb="16" eb="17">
      <t>ヒ</t>
    </rPh>
    <phoneticPr fontId="11"/>
  </si>
  <si>
    <t>（３）就園率</t>
  </si>
  <si>
    <t>　（７）学科別　職業別　就職者数　　　　　　</t>
  </si>
  <si>
    <t>家庭</t>
  </si>
  <si>
    <t>併置</t>
  </si>
  <si>
    <t>（２）生徒数（本科）</t>
  </si>
  <si>
    <t>計A+B+C+D+E+F+G</t>
    <rPh sb="0" eb="1">
      <t>ケイ</t>
    </rPh>
    <phoneticPr fontId="11"/>
  </si>
  <si>
    <t>増減率</t>
    <rPh sb="2" eb="3">
      <t>リツ</t>
    </rPh>
    <phoneticPr fontId="11"/>
  </si>
  <si>
    <t>小学校１学年児童数</t>
    <rPh sb="4" eb="6">
      <t>ガクネン</t>
    </rPh>
    <rPh sb="6" eb="9">
      <t>ジドウスウ</t>
    </rPh>
    <phoneticPr fontId="11"/>
  </si>
  <si>
    <t>就職者数</t>
  </si>
  <si>
    <t>　　（１）この報告書には、学校調査及び卒業後の状況調査の中から主要な事項を収録してい</t>
  </si>
  <si>
    <t>その他</t>
  </si>
  <si>
    <t>総数</t>
  </si>
  <si>
    <t>者数</t>
  </si>
  <si>
    <t>　（１）所在市町村別　進路別　卒業者数（本科）</t>
  </si>
  <si>
    <t>表－４５　県内・県外別就職者数</t>
  </si>
  <si>
    <t>公　　立</t>
  </si>
  <si>
    <t>　　　　　「 皆増 」　 増減率において、前年度の値がなく、当年度の値があった場合。</t>
    <rPh sb="7" eb="9">
      <t>カイゾウ</t>
    </rPh>
    <rPh sb="13" eb="16">
      <t>ゾウゲンリツ</t>
    </rPh>
    <rPh sb="21" eb="22">
      <t>マエ</t>
    </rPh>
    <rPh sb="22" eb="23">
      <t>ネン</t>
    </rPh>
    <rPh sb="23" eb="24">
      <t>ド</t>
    </rPh>
    <rPh sb="25" eb="26">
      <t>アタイ</t>
    </rPh>
    <rPh sb="30" eb="32">
      <t>トウネン</t>
    </rPh>
    <rPh sb="32" eb="33">
      <t>ド</t>
    </rPh>
    <rPh sb="34" eb="35">
      <t>アタイ</t>
    </rPh>
    <rPh sb="39" eb="40">
      <t>バ</t>
    </rPh>
    <phoneticPr fontId="11"/>
  </si>
  <si>
    <t>全日制</t>
  </si>
  <si>
    <t>商業</t>
  </si>
  <si>
    <t>　（５）所在市町村別　学年別　児童数　　　</t>
  </si>
  <si>
    <t>｢農業・林業｣、「漁業｣</t>
  </si>
  <si>
    <t>定時制</t>
  </si>
  <si>
    <t>就職先別県外就職者の内訳</t>
    <rPh sb="0" eb="2">
      <t>シュウショク</t>
    </rPh>
    <rPh sb="2" eb="3">
      <t>サキ</t>
    </rPh>
    <rPh sb="3" eb="4">
      <t>ベツ</t>
    </rPh>
    <rPh sb="4" eb="6">
      <t>ケンガイ</t>
    </rPh>
    <phoneticPr fontId="11"/>
  </si>
  <si>
    <t>公立</t>
  </si>
  <si>
    <t>建設業</t>
  </si>
  <si>
    <t>単式</t>
    <rPh sb="0" eb="2">
      <t>タンシキ</t>
    </rPh>
    <phoneticPr fontId="2"/>
  </si>
  <si>
    <t>不動産業、物品賃貸業</t>
  </si>
  <si>
    <t>　　（４）統計表の中の符号は、次のとおりである。</t>
  </si>
  <si>
    <t>Ｄ
公共職業能力開発施設等入学者</t>
  </si>
  <si>
    <t>表－２３　設置者別幼稚園数</t>
  </si>
  <si>
    <t>教育補助員</t>
  </si>
  <si>
    <t>２　中学校</t>
    <rPh sb="2" eb="3">
      <t>チュウ</t>
    </rPh>
    <phoneticPr fontId="11"/>
  </si>
  <si>
    <t>表－１６　学科別生徒数（本科）</t>
  </si>
  <si>
    <t>用語の説明</t>
  </si>
  <si>
    <t>私　　立</t>
  </si>
  <si>
    <t>複式学級</t>
  </si>
  <si>
    <t>高等学校等進学者数</t>
  </si>
  <si>
    <t>　（１）学級数別学校数　　　　　　　　　　　　　　　　　　　　</t>
  </si>
  <si>
    <t>進学率</t>
  </si>
  <si>
    <t>注）　（　）内は通信制課程進学者を除いた進学者数・率</t>
  </si>
  <si>
    <t>宮城県</t>
  </si>
  <si>
    <t>専修学校等入進学者数</t>
    <rPh sb="0" eb="2">
      <t>センシュウ</t>
    </rPh>
    <rPh sb="2" eb="4">
      <t>ガッコウ</t>
    </rPh>
    <rPh sb="4" eb="5">
      <t>トウ</t>
    </rPh>
    <rPh sb="5" eb="8">
      <t>ニュウシンガク</t>
    </rPh>
    <rPh sb="8" eb="9">
      <t>モノ</t>
    </rPh>
    <rPh sb="9" eb="10">
      <t>カズ</t>
    </rPh>
    <phoneticPr fontId="11"/>
  </si>
  <si>
    <t>教員1人</t>
  </si>
  <si>
    <t>区　分</t>
    <rPh sb="0" eb="1">
      <t>ク</t>
    </rPh>
    <rPh sb="2" eb="3">
      <t>ブン</t>
    </rPh>
    <phoneticPr fontId="2"/>
  </si>
  <si>
    <t>運輸業、郵便業</t>
  </si>
  <si>
    <t>対前年　　増減数</t>
  </si>
  <si>
    <t>対前年　　増減率</t>
  </si>
  <si>
    <t>表－４０　進学者数及び進学率</t>
  </si>
  <si>
    <t>力開発施設</t>
  </si>
  <si>
    <t>4歳児</t>
  </si>
  <si>
    <t>入学志願率</t>
  </si>
  <si>
    <t>教員計</t>
    <rPh sb="0" eb="2">
      <t>キョウイン</t>
    </rPh>
    <phoneticPr fontId="2"/>
  </si>
  <si>
    <t>国立</t>
  </si>
  <si>
    <t>総合学科</t>
  </si>
  <si>
    <t>福祉</t>
  </si>
  <si>
    <t>（３）児童数</t>
  </si>
  <si>
    <t>5学年</t>
  </si>
  <si>
    <t>卒業者数に</t>
  </si>
  <si>
    <t>専修学校</t>
  </si>
  <si>
    <t>　　　　　「・・・」　 計数の出現があり得ない場合、または調査対象とならなかった場合。</t>
  </si>
  <si>
    <t>大学等進学率</t>
    <rPh sb="0" eb="2">
      <t>ダイガク</t>
    </rPh>
    <phoneticPr fontId="11"/>
  </si>
  <si>
    <t>対する割合</t>
  </si>
  <si>
    <t>Ａ</t>
  </si>
  <si>
    <t>Ｂ</t>
  </si>
  <si>
    <t>（一般課程）</t>
  </si>
  <si>
    <t>（3歳未満保育）</t>
    <rPh sb="2" eb="3">
      <t>サイ</t>
    </rPh>
    <rPh sb="3" eb="5">
      <t>ミマン</t>
    </rPh>
    <rPh sb="5" eb="7">
      <t>ホイク</t>
    </rPh>
    <phoneticPr fontId="2"/>
  </si>
  <si>
    <t>等入学者</t>
  </si>
  <si>
    <t>(B/A)×100</t>
  </si>
  <si>
    <t>左記以外</t>
  </si>
  <si>
    <t>表－３７　就職者数及び就職率</t>
  </si>
  <si>
    <t>単位：校、学級、人、％</t>
  </si>
  <si>
    <t>年齢別利用区分別在園者数</t>
    <rPh sb="0" eb="2">
      <t>ネンレイ</t>
    </rPh>
    <rPh sb="2" eb="3">
      <t>ベツ</t>
    </rPh>
    <rPh sb="3" eb="5">
      <t>リヨウ</t>
    </rPh>
    <rPh sb="5" eb="7">
      <t>クブン</t>
    </rPh>
    <rPh sb="7" eb="8">
      <t>ベツ</t>
    </rPh>
    <rPh sb="8" eb="10">
      <t>ザイエン</t>
    </rPh>
    <rPh sb="10" eb="11">
      <t>シャ</t>
    </rPh>
    <phoneticPr fontId="2"/>
  </si>
  <si>
    <t>就職率</t>
  </si>
  <si>
    <t>第１次産業</t>
  </si>
  <si>
    <t>第２次産業</t>
  </si>
  <si>
    <t>表－２　編成方式別学級数</t>
  </si>
  <si>
    <t>第３次産業</t>
  </si>
  <si>
    <t>３　調査事項</t>
  </si>
  <si>
    <t>県内</t>
  </si>
  <si>
    <t>　１　小学校</t>
  </si>
  <si>
    <t>県外</t>
  </si>
  <si>
    <t>大学等進学者数</t>
  </si>
  <si>
    <t>　（２）児童数別学校数</t>
  </si>
  <si>
    <t>就職者</t>
  </si>
  <si>
    <t>３号</t>
    <rPh sb="1" eb="2">
      <t>ゴウ</t>
    </rPh>
    <phoneticPr fontId="2"/>
  </si>
  <si>
    <t>大学</t>
  </si>
  <si>
    <t>Ｇ
不詳・死亡</t>
  </si>
  <si>
    <t>教員1人当たり</t>
  </si>
  <si>
    <t>分校</t>
  </si>
  <si>
    <t>短大</t>
  </si>
  <si>
    <t>（学部）</t>
  </si>
  <si>
    <t>（本科）</t>
  </si>
  <si>
    <t>入学志願達成率</t>
  </si>
  <si>
    <t>進学者数Ｂ</t>
  </si>
  <si>
    <t>普通</t>
  </si>
  <si>
    <t>農業</t>
  </si>
  <si>
    <t>工業</t>
  </si>
  <si>
    <t xml:space="preserve">  （２）学年別　在学者数　　</t>
  </si>
  <si>
    <t>水産</t>
  </si>
  <si>
    <t>看護</t>
  </si>
  <si>
    <t>学術研究、専門・技術サービス業</t>
  </si>
  <si>
    <t>情報</t>
  </si>
  <si>
    <t>５歳</t>
    <rPh sb="1" eb="2">
      <t>サイ</t>
    </rPh>
    <phoneticPr fontId="2"/>
  </si>
  <si>
    <t>県内・県外別</t>
  </si>
  <si>
    <t>東京都</t>
  </si>
  <si>
    <t>県外就職者構成比</t>
  </si>
  <si>
    <t>漁業</t>
  </si>
  <si>
    <t>公立</t>
    <rPh sb="0" eb="2">
      <t>コウリツ</t>
    </rPh>
    <phoneticPr fontId="2"/>
  </si>
  <si>
    <t>鉱業、採石業、砂利採取業</t>
  </si>
  <si>
    <t>電気・ガス・熱供給・水道業</t>
  </si>
  <si>
    <t>特別支援学級</t>
    <rPh sb="0" eb="2">
      <t>トクベツ</t>
    </rPh>
    <rPh sb="2" eb="4">
      <t>シエン</t>
    </rPh>
    <phoneticPr fontId="11"/>
  </si>
  <si>
    <t>情報通信業</t>
  </si>
  <si>
    <t>1学年</t>
  </si>
  <si>
    <t>　（２）教職員数（本務者）　</t>
    <rPh sb="4" eb="8">
      <t>キョウショクインスウ</t>
    </rPh>
    <rPh sb="9" eb="11">
      <t>ホンム</t>
    </rPh>
    <rPh sb="11" eb="12">
      <t>シャ</t>
    </rPh>
    <phoneticPr fontId="2"/>
  </si>
  <si>
    <t>卸売業、小売業</t>
  </si>
  <si>
    <t>金融業、保険業</t>
  </si>
  <si>
    <t>養護教諭・養護助教諭</t>
  </si>
  <si>
    <t>宿泊業、飲食サービス業</t>
  </si>
  <si>
    <t>複式</t>
  </si>
  <si>
    <t>Ⅱ　卒業後の状況調査　</t>
    <rPh sb="2" eb="5">
      <t>ソツギョウゴ</t>
    </rPh>
    <rPh sb="6" eb="8">
      <t>ジョウキョウ</t>
    </rPh>
    <rPh sb="8" eb="10">
      <t>チョウサ</t>
    </rPh>
    <phoneticPr fontId="11"/>
  </si>
  <si>
    <t>（１）進路別卒業者数</t>
    <rPh sb="3" eb="5">
      <t>シンロ</t>
    </rPh>
    <rPh sb="5" eb="6">
      <t>ベツ</t>
    </rPh>
    <rPh sb="6" eb="9">
      <t>ソツギョウシャ</t>
    </rPh>
    <phoneticPr fontId="11"/>
  </si>
  <si>
    <t>区　　　分</t>
    <rPh sb="0" eb="1">
      <t>ク</t>
    </rPh>
    <rPh sb="4" eb="5">
      <t>ブン</t>
    </rPh>
    <phoneticPr fontId="2"/>
  </si>
  <si>
    <t>１　中学校</t>
    <rPh sb="2" eb="5">
      <t>チュウガッコウ</t>
    </rPh>
    <phoneticPr fontId="11"/>
  </si>
  <si>
    <t>　　（３）四捨五入した数を使用している表では、内訳の数の合計が計欄の数と一致しない場</t>
  </si>
  <si>
    <t>（２）進学状況</t>
    <rPh sb="3" eb="5">
      <t>シンガク</t>
    </rPh>
    <rPh sb="5" eb="7">
      <t>ジョウキョウ</t>
    </rPh>
    <phoneticPr fontId="11"/>
  </si>
  <si>
    <t>（４）就職状況</t>
    <rPh sb="3" eb="5">
      <t>シュウショク</t>
    </rPh>
    <rPh sb="5" eb="7">
      <t>ジョウキョウ</t>
    </rPh>
    <phoneticPr fontId="11"/>
  </si>
  <si>
    <t>Ｂ
専修学校(高等課程)進学者</t>
  </si>
  <si>
    <t>２　高等学校</t>
    <rPh sb="2" eb="4">
      <t>コウトウ</t>
    </rPh>
    <rPh sb="4" eb="6">
      <t>ガッコウ</t>
    </rPh>
    <phoneticPr fontId="11"/>
  </si>
  <si>
    <t>　いて同日現在で調査したものである。）</t>
  </si>
  <si>
    <t>・・・・・・</t>
  </si>
  <si>
    <t>（専門課程）</t>
    <rPh sb="1" eb="3">
      <t>センモン</t>
    </rPh>
    <phoneticPr fontId="11"/>
  </si>
  <si>
    <t>農　業</t>
  </si>
  <si>
    <t>生徒数</t>
  </si>
  <si>
    <t>教員数</t>
  </si>
  <si>
    <t>職員数</t>
  </si>
  <si>
    <t>(本務者)</t>
  </si>
  <si>
    <t>当たり</t>
    <rPh sb="0" eb="1">
      <t>ア</t>
    </rPh>
    <phoneticPr fontId="11"/>
  </si>
  <si>
    <t>男</t>
    <rPh sb="0" eb="1">
      <t>オトコ</t>
    </rPh>
    <phoneticPr fontId="11"/>
  </si>
  <si>
    <t>（１）学校数</t>
  </si>
  <si>
    <t>　　（２）卒業後の状況調査</t>
  </si>
  <si>
    <t>専修学校専門課程</t>
  </si>
  <si>
    <t>特別支援</t>
    <rPh sb="0" eb="2">
      <t>トクベツ</t>
    </rPh>
    <rPh sb="2" eb="4">
      <t>シエン</t>
    </rPh>
    <phoneticPr fontId="2"/>
  </si>
  <si>
    <t>高等課程</t>
  </si>
  <si>
    <t>専門課程</t>
  </si>
  <si>
    <t>４　調査の期日</t>
  </si>
  <si>
    <t>４歳</t>
    <rPh sb="1" eb="2">
      <t>サイ</t>
    </rPh>
    <phoneticPr fontId="2"/>
  </si>
  <si>
    <t>一般課程</t>
  </si>
  <si>
    <t>単位：校、％</t>
  </si>
  <si>
    <t>（３）在学者数</t>
  </si>
  <si>
    <t>１　調査の目的</t>
  </si>
  <si>
    <t>表－３　収容人員別学級数</t>
  </si>
  <si>
    <t>表－４６　産業別就職者数</t>
  </si>
  <si>
    <t>学級</t>
    <rPh sb="0" eb="2">
      <t>ガッキュウ</t>
    </rPh>
    <phoneticPr fontId="2"/>
  </si>
  <si>
    <t>　目的とする。</t>
  </si>
  <si>
    <t>表－３９　進路別卒業者数</t>
  </si>
  <si>
    <t>２　調査の対象</t>
  </si>
  <si>
    <t>　　（１）学校調査</t>
  </si>
  <si>
    <t>４　高等学校</t>
    <rPh sb="2" eb="4">
      <t>コウトウ</t>
    </rPh>
    <rPh sb="4" eb="6">
      <t>ガッコウ</t>
    </rPh>
    <phoneticPr fontId="11"/>
  </si>
  <si>
    <t>（３）入学状況（本科）</t>
  </si>
  <si>
    <t>　　　　　学校数、学級数、在学者数（園児、児童、生徒）、教職員数等</t>
  </si>
  <si>
    <t>５　利用上の注意</t>
  </si>
  <si>
    <t>対前年度
増減率</t>
    <rPh sb="7" eb="8">
      <t>リツ</t>
    </rPh>
    <phoneticPr fontId="11"/>
  </si>
  <si>
    <t>通信制を除く進学率</t>
  </si>
  <si>
    <t>　　（２）統計表の中の地域区分は、学校所在地による。</t>
  </si>
  <si>
    <t>生　徒　数</t>
    <rPh sb="0" eb="1">
      <t>ショウ</t>
    </rPh>
    <rPh sb="2" eb="3">
      <t>ト</t>
    </rPh>
    <rPh sb="4" eb="5">
      <t>スウ</t>
    </rPh>
    <phoneticPr fontId="11"/>
  </si>
  <si>
    <t>《用語の説明》</t>
  </si>
  <si>
    <t>単式学級</t>
  </si>
  <si>
    <t>本務者・兼務者</t>
  </si>
  <si>
    <t>修了者</t>
  </si>
  <si>
    <t>専修学校高等課程</t>
  </si>
  <si>
    <t>　（統計表）</t>
    <rPh sb="2" eb="5">
      <t>トウケイヒョウ</t>
    </rPh>
    <phoneticPr fontId="2"/>
  </si>
  <si>
    <t>専修学校一般課程</t>
  </si>
  <si>
    <t>高等学校等進学者</t>
  </si>
  <si>
    <t>大学等進学者</t>
  </si>
  <si>
    <t>3学年</t>
  </si>
  <si>
    <t>専修学校(高等課程)進学者</t>
  </si>
  <si>
    <t>１校当たり</t>
    <rPh sb="1" eb="2">
      <t>コウ</t>
    </rPh>
    <phoneticPr fontId="2"/>
  </si>
  <si>
    <t>専修学校(専門課程)進学者</t>
  </si>
  <si>
    <t>専修学校(一般課程)等入学者</t>
  </si>
  <si>
    <t>公共職業能力開発施設等入学者</t>
  </si>
  <si>
    <r>
      <t>公</t>
    </r>
    <r>
      <rPr>
        <sz val="10"/>
        <rFont val="ＭＳ 明朝"/>
        <family val="1"/>
        <charset val="128"/>
      </rPr>
      <t>務（他に分類されるものを除く）</t>
    </r>
    <rPh sb="3" eb="4">
      <t>ホカ</t>
    </rPh>
    <rPh sb="5" eb="7">
      <t>ブンルイ</t>
    </rPh>
    <rPh sb="13" eb="14">
      <t>ノゾ</t>
    </rPh>
    <phoneticPr fontId="11"/>
  </si>
  <si>
    <t>　（２）所在市町村別　高等学校等入学志願者数</t>
  </si>
  <si>
    <t>左記以外の者</t>
  </si>
  <si>
    <t>不詳・死亡</t>
  </si>
  <si>
    <t>単位：学級、人、％</t>
  </si>
  <si>
    <t>12人</t>
  </si>
  <si>
    <t>（１）こども園数</t>
    <rPh sb="6" eb="7">
      <t>エン</t>
    </rPh>
    <rPh sb="7" eb="8">
      <t>スウ</t>
    </rPh>
    <phoneticPr fontId="2"/>
  </si>
  <si>
    <t>13～</t>
  </si>
  <si>
    <t>女</t>
    <rPh sb="0" eb="1">
      <t>オンナ</t>
    </rPh>
    <phoneticPr fontId="11"/>
  </si>
  <si>
    <t>21～</t>
  </si>
  <si>
    <t>31～</t>
  </si>
  <si>
    <t>調　　査　　の　　概　　要</t>
  </si>
  <si>
    <t>区　分</t>
    <rPh sb="0" eb="1">
      <t>ク</t>
    </rPh>
    <rPh sb="2" eb="3">
      <t>ブン</t>
    </rPh>
    <phoneticPr fontId="11"/>
  </si>
  <si>
    <t>１学級当たり児童数</t>
  </si>
  <si>
    <t>4学年</t>
  </si>
  <si>
    <t>20人</t>
  </si>
  <si>
    <t>表－１４　設置者別学校数</t>
  </si>
  <si>
    <t>30人</t>
  </si>
  <si>
    <t>複合サービス事業</t>
    <rPh sb="6" eb="7">
      <t>ジ</t>
    </rPh>
    <phoneticPr fontId="11"/>
  </si>
  <si>
    <t>40人</t>
  </si>
  <si>
    <t>単位：園、％</t>
  </si>
  <si>
    <t>表－１０　教員数（本務者）</t>
  </si>
  <si>
    <t>　３　中学校</t>
  </si>
  <si>
    <t>無期雇用労働者(b)</t>
    <rPh sb="0" eb="2">
      <t>ムキ</t>
    </rPh>
    <rPh sb="2" eb="4">
      <t>コヨウ</t>
    </rPh>
    <rPh sb="4" eb="7">
      <t>ロウドウシャ</t>
    </rPh>
    <phoneticPr fontId="11"/>
  </si>
  <si>
    <t>　　　　る。</t>
  </si>
  <si>
    <t>表－７　編成方式別学級数</t>
  </si>
  <si>
    <t>設置者別学校数</t>
  </si>
  <si>
    <r>
      <t>そ</t>
    </r>
    <r>
      <rPr>
        <sz val="10"/>
        <rFont val="ＭＳ 明朝"/>
        <family val="1"/>
        <charset val="128"/>
      </rPr>
      <t>の他（左記以外のもの）</t>
    </r>
    <rPh sb="2" eb="3">
      <t>タ</t>
    </rPh>
    <phoneticPr fontId="11"/>
  </si>
  <si>
    <t>（２）学級数</t>
  </si>
  <si>
    <t>　２　小学校</t>
  </si>
  <si>
    <t>７　幼保連携型認定こども園</t>
    <rPh sb="3" eb="4">
      <t>タモツ</t>
    </rPh>
    <rPh sb="4" eb="6">
      <t>レンケイ</t>
    </rPh>
    <rPh sb="6" eb="7">
      <t>カタ</t>
    </rPh>
    <rPh sb="7" eb="9">
      <t>ニンテイ</t>
    </rPh>
    <phoneticPr fontId="2"/>
  </si>
  <si>
    <t>本校</t>
  </si>
  <si>
    <t>福　祉</t>
  </si>
  <si>
    <t>単位：学級、％</t>
  </si>
  <si>
    <t>教員数
（本務者）</t>
    <rPh sb="5" eb="7">
      <t>ホンム</t>
    </rPh>
    <rPh sb="7" eb="8">
      <t>シャ</t>
    </rPh>
    <phoneticPr fontId="2"/>
  </si>
  <si>
    <t>単式</t>
  </si>
  <si>
    <t>１学級当たり</t>
    <rPh sb="1" eb="3">
      <t>ガッキュウ</t>
    </rPh>
    <phoneticPr fontId="2"/>
  </si>
  <si>
    <t>教員１人当たり在学者数</t>
  </si>
  <si>
    <t>表－４４　就職者数及び就職率</t>
  </si>
  <si>
    <t>表－３２　課程別生徒数</t>
  </si>
  <si>
    <t>表－４　学年別児童数</t>
  </si>
  <si>
    <t>１校当たり</t>
  </si>
  <si>
    <t>2学年</t>
  </si>
  <si>
    <t>(A/B)×100</t>
  </si>
  <si>
    <t>6学年</t>
  </si>
  <si>
    <t>児　童　数</t>
  </si>
  <si>
    <t>副校長・教頭</t>
  </si>
  <si>
    <t>校長</t>
  </si>
  <si>
    <t>３歳</t>
    <rPh sb="1" eb="2">
      <t>サイ</t>
    </rPh>
    <phoneticPr fontId="2"/>
  </si>
  <si>
    <t>栄養教諭</t>
  </si>
  <si>
    <t>児　　童　　数</t>
  </si>
  <si>
    <t>（３）児童生徒数</t>
    <rPh sb="5" eb="7">
      <t>セイト</t>
    </rPh>
    <phoneticPr fontId="2"/>
  </si>
  <si>
    <t>有期雇用労働者</t>
    <rPh sb="0" eb="2">
      <t>ユウキ</t>
    </rPh>
    <rPh sb="2" eb="4">
      <t>コヨウ</t>
    </rPh>
    <rPh sb="4" eb="7">
      <t>ロウドウシャ</t>
    </rPh>
    <phoneticPr fontId="11"/>
  </si>
  <si>
    <t>　２　高等学校</t>
  </si>
  <si>
    <t>　８　専修学校</t>
  </si>
  <si>
    <t>1学級当たり生徒数</t>
  </si>
  <si>
    <t>（３）生徒数</t>
  </si>
  <si>
    <t>私立</t>
    <rPh sb="0" eb="2">
      <t>シリツ</t>
    </rPh>
    <phoneticPr fontId="11"/>
  </si>
  <si>
    <t>9学年</t>
  </si>
  <si>
    <t>　６　特別支援学校</t>
  </si>
  <si>
    <t>3歳児</t>
  </si>
  <si>
    <t>表－２２　教員数（男女別）</t>
  </si>
  <si>
    <t>１号</t>
    <rPh sb="1" eb="2">
      <t>ゴウ</t>
    </rPh>
    <phoneticPr fontId="2"/>
  </si>
  <si>
    <t>男</t>
    <rPh sb="0" eb="1">
      <t>オトコ</t>
    </rPh>
    <phoneticPr fontId="2"/>
  </si>
  <si>
    <t>生　徒　数</t>
  </si>
  <si>
    <t>２号</t>
    <rPh sb="1" eb="2">
      <t>ゴウ</t>
    </rPh>
    <phoneticPr fontId="2"/>
  </si>
  <si>
    <t>秋　　　田　　　県</t>
    <rPh sb="0" eb="1">
      <t>アキ</t>
    </rPh>
    <rPh sb="4" eb="5">
      <t>タ</t>
    </rPh>
    <rPh sb="8" eb="9">
      <t>ケン</t>
    </rPh>
    <phoneticPr fontId="2"/>
  </si>
  <si>
    <t>目　　次</t>
  </si>
  <si>
    <t>調査の概要</t>
  </si>
  <si>
    <t>Ⅰ　　学校調査</t>
  </si>
  <si>
    <t>Ⅱ　　卒業後の状況調査</t>
  </si>
  <si>
    <t>　６　幼稚園</t>
  </si>
  <si>
    <t>　（３）収容人員別学級数　　　　　　　　　　　　　　　　　　　　　　</t>
  </si>
  <si>
    <t>　（１）学級数別学校数</t>
  </si>
  <si>
    <t>　（２）生徒数別学校数</t>
  </si>
  <si>
    <t>　（１）設置者別学校数</t>
  </si>
  <si>
    <t>　（３）職員数（本務者）　　　　　　　　　　</t>
  </si>
  <si>
    <t>　７　幼稚園</t>
  </si>
  <si>
    <t>　（１）学校数、学級数</t>
  </si>
  <si>
    <t>（２）在園者数</t>
  </si>
  <si>
    <t>Ａ
高等学校等進学者</t>
  </si>
  <si>
    <t>（参考）</t>
  </si>
  <si>
    <t>　　　　　「 - 」　　　計数がない場合。</t>
  </si>
  <si>
    <t>単位：校、人、％</t>
  </si>
  <si>
    <t>水　産</t>
  </si>
  <si>
    <t>（１）幼稚園数</t>
  </si>
  <si>
    <t>（3～5歳教育）</t>
    <rPh sb="4" eb="5">
      <t>サイ</t>
    </rPh>
    <rPh sb="5" eb="7">
      <t>キョウイク</t>
    </rPh>
    <phoneticPr fontId="2"/>
  </si>
  <si>
    <t>　（４）年齢別生徒数 　　　　　</t>
    <rPh sb="4" eb="6">
      <t>ネンレイ</t>
    </rPh>
    <rPh sb="6" eb="7">
      <t>ベツ</t>
    </rPh>
    <rPh sb="7" eb="9">
      <t>セイト</t>
    </rPh>
    <phoneticPr fontId="2"/>
  </si>
  <si>
    <t>課　程　別</t>
  </si>
  <si>
    <t>入学者数</t>
  </si>
  <si>
    <t>5歳児</t>
  </si>
  <si>
    <t xml:space="preserve">比率 </t>
  </si>
  <si>
    <t>入  　学
志願者数</t>
  </si>
  <si>
    <t>幼稚園修了者数</t>
  </si>
  <si>
    <t>　３　義務教育学校</t>
    <rPh sb="3" eb="5">
      <t>ギム</t>
    </rPh>
    <rPh sb="5" eb="7">
      <t>キョウイク</t>
    </rPh>
    <phoneticPr fontId="2"/>
  </si>
  <si>
    <t>　１　中学校</t>
  </si>
  <si>
    <t>　２　中学校</t>
  </si>
  <si>
    <t>学校数</t>
  </si>
  <si>
    <t>学級数</t>
  </si>
  <si>
    <t>在学</t>
  </si>
  <si>
    <t>（本務者）</t>
  </si>
  <si>
    <t>（3～5歳保育）</t>
    <rPh sb="4" eb="5">
      <t>サイ</t>
    </rPh>
    <rPh sb="5" eb="7">
      <t>ホイク</t>
    </rPh>
    <phoneticPr fontId="2"/>
  </si>
  <si>
    <t>過年度中学校卒業者数</t>
  </si>
  <si>
    <t>表－９　学年別生徒数</t>
  </si>
  <si>
    <t>商　業</t>
  </si>
  <si>
    <t>B/A*100</t>
  </si>
  <si>
    <t>高等学校等進学率</t>
  </si>
  <si>
    <t>８　専修学校</t>
  </si>
  <si>
    <t>　（調査結果の概要）</t>
    <rPh sb="2" eb="4">
      <t>チョウサ</t>
    </rPh>
    <rPh sb="4" eb="6">
      <t>ケッカ</t>
    </rPh>
    <phoneticPr fontId="2"/>
  </si>
  <si>
    <t>　１　総括表　</t>
  </si>
  <si>
    <t>　　　　　「 △ 」　　 計数が減少、または負数の場合。</t>
  </si>
  <si>
    <t>１　小学校</t>
    <rPh sb="2" eb="3">
      <t>ショウ</t>
    </rPh>
    <phoneticPr fontId="11"/>
  </si>
  <si>
    <t>工　業</t>
  </si>
  <si>
    <t>家　庭</t>
  </si>
  <si>
    <t>看　護</t>
  </si>
  <si>
    <t>情　報</t>
  </si>
  <si>
    <r>
      <t>　　調査は、国立・公立・私立の小学校、中学校、</t>
    </r>
    <r>
      <rPr>
        <sz val="11"/>
        <color theme="1"/>
        <rFont val="ＭＳ 明朝"/>
        <family val="1"/>
        <charset val="128"/>
      </rPr>
      <t>義務教育学校、</t>
    </r>
    <r>
      <rPr>
        <sz val="11"/>
        <rFont val="ＭＳ 明朝"/>
        <family val="1"/>
        <charset val="128"/>
      </rPr>
      <t>高等学校、特別支援学校、</t>
    </r>
    <rPh sb="7" eb="8">
      <t>リツ</t>
    </rPh>
    <rPh sb="10" eb="11">
      <t>リツ</t>
    </rPh>
    <rPh sb="23" eb="25">
      <t>ギム</t>
    </rPh>
    <rPh sb="25" eb="27">
      <t>キョウイク</t>
    </rPh>
    <rPh sb="27" eb="29">
      <t>ガッコウ</t>
    </rPh>
    <phoneticPr fontId="11"/>
  </si>
  <si>
    <t>　５　特別支援学校</t>
  </si>
  <si>
    <t>　</t>
  </si>
  <si>
    <t>表－２８　利用区分別在園者数</t>
    <rPh sb="5" eb="7">
      <t>リヨウ</t>
    </rPh>
    <rPh sb="7" eb="9">
      <t>クブン</t>
    </rPh>
    <rPh sb="9" eb="10">
      <t>ベツ</t>
    </rPh>
    <rPh sb="10" eb="12">
      <t>ザイエン</t>
    </rPh>
    <rPh sb="12" eb="13">
      <t>シャ</t>
    </rPh>
    <rPh sb="13" eb="14">
      <t>スウ</t>
    </rPh>
    <phoneticPr fontId="11"/>
  </si>
  <si>
    <t>学校数</t>
    <rPh sb="0" eb="2">
      <t>ガッコウ</t>
    </rPh>
    <phoneticPr fontId="2"/>
  </si>
  <si>
    <t>表－１　設置者別学校数</t>
  </si>
  <si>
    <t>　９　各種学校</t>
  </si>
  <si>
    <t>国立</t>
    <rPh sb="0" eb="2">
      <t>コクリツ</t>
    </rPh>
    <phoneticPr fontId="2"/>
  </si>
  <si>
    <t>　８　幼保連携型認定こども園</t>
    <rPh sb="3" eb="5">
      <t>ヨウホ</t>
    </rPh>
    <rPh sb="5" eb="7">
      <t>レンケイ</t>
    </rPh>
    <rPh sb="7" eb="8">
      <t>カタ</t>
    </rPh>
    <rPh sb="8" eb="10">
      <t>ニンテイ</t>
    </rPh>
    <phoneticPr fontId="2"/>
  </si>
  <si>
    <t>職員計</t>
    <rPh sb="0" eb="2">
      <t>ショクイン</t>
    </rPh>
    <phoneticPr fontId="2"/>
  </si>
  <si>
    <t>利用区分別在園者数</t>
    <rPh sb="0" eb="2">
      <t>リヨウ</t>
    </rPh>
    <rPh sb="2" eb="4">
      <t>クブン</t>
    </rPh>
    <rPh sb="4" eb="5">
      <t>ベツ</t>
    </rPh>
    <rPh sb="5" eb="7">
      <t>ザイエン</t>
    </rPh>
    <rPh sb="7" eb="8">
      <t>シャ</t>
    </rPh>
    <phoneticPr fontId="2"/>
  </si>
  <si>
    <t>計</t>
    <rPh sb="0" eb="1">
      <t>ケイ</t>
    </rPh>
    <phoneticPr fontId="2"/>
  </si>
  <si>
    <t>女</t>
    <rPh sb="0" eb="1">
      <t>オンナ</t>
    </rPh>
    <phoneticPr fontId="2"/>
  </si>
  <si>
    <t>（２）在園者数</t>
    <rPh sb="3" eb="5">
      <t>ザイエン</t>
    </rPh>
    <rPh sb="5" eb="6">
      <t>シャ</t>
    </rPh>
    <rPh sb="6" eb="7">
      <t>スウ</t>
    </rPh>
    <phoneticPr fontId="2"/>
  </si>
  <si>
    <t>B</t>
  </si>
  <si>
    <t>　　高等教育機関関係（秋田県）　　　　</t>
    <rPh sb="2" eb="4">
      <t>コウトウ</t>
    </rPh>
    <rPh sb="4" eb="6">
      <t>キョウイク</t>
    </rPh>
    <rPh sb="6" eb="8">
      <t>キカン</t>
    </rPh>
    <phoneticPr fontId="2"/>
  </si>
  <si>
    <t>　（２）課程別　学科別　生徒数　　　　　</t>
  </si>
  <si>
    <t>　（２）小学科別　生徒数、卒業者数        　　</t>
  </si>
  <si>
    <t>　（３）学科別　大学・短期大学等への進学者数　　　　　　　　　</t>
  </si>
  <si>
    <t>｢鉱業、採石業、砂利採取業｣、｢建設業｣、｢製造業｣</t>
  </si>
  <si>
    <t>　（８）学科別　産業別　就職者数　　　　　　　　</t>
  </si>
  <si>
    <t>　（９）就職先都道府県別　就職者数　　　　</t>
  </si>
  <si>
    <t>　（３）収容人員別学級数　　　　</t>
  </si>
  <si>
    <t>　（５）所在市町村別　学年別　生徒数　　</t>
  </si>
  <si>
    <t>　（２）職名別教員数（本務者）　　　　　　　　　　　　　　　　</t>
  </si>
  <si>
    <r>
      <t>教員</t>
    </r>
    <r>
      <rPr>
        <sz val="10"/>
        <rFont val="ＭＳ 明朝"/>
        <family val="1"/>
        <charset val="128"/>
      </rPr>
      <t>1人当たり在園者数</t>
    </r>
  </si>
  <si>
    <t>栄養教諭</t>
    <rPh sb="0" eb="2">
      <t>エイヨウ</t>
    </rPh>
    <rPh sb="2" eb="4">
      <t>キョウユ</t>
    </rPh>
    <phoneticPr fontId="11"/>
  </si>
  <si>
    <t>区　　分</t>
    <rPh sb="0" eb="1">
      <t>ク</t>
    </rPh>
    <rPh sb="3" eb="4">
      <t>ブン</t>
    </rPh>
    <phoneticPr fontId="2"/>
  </si>
  <si>
    <t>Ｂ
専修学校(専門課程)進学者</t>
    <rPh sb="7" eb="9">
      <t>センモン</t>
    </rPh>
    <rPh sb="9" eb="10">
      <t>カ</t>
    </rPh>
    <phoneticPr fontId="11"/>
  </si>
  <si>
    <t>　７　幼保連携型認定こども園</t>
    <rPh sb="3" eb="5">
      <t>ヨウホ</t>
    </rPh>
    <rPh sb="5" eb="7">
      <t>レンケイ</t>
    </rPh>
    <rPh sb="7" eb="8">
      <t>カタ</t>
    </rPh>
    <rPh sb="8" eb="10">
      <t>ニンテイ</t>
    </rPh>
    <rPh sb="13" eb="14">
      <t>エン</t>
    </rPh>
    <phoneticPr fontId="2"/>
  </si>
  <si>
    <t>区　　分</t>
    <rPh sb="0" eb="1">
      <t>ク</t>
    </rPh>
    <rPh sb="3" eb="4">
      <t>ブン</t>
    </rPh>
    <phoneticPr fontId="11"/>
  </si>
  <si>
    <t>Ⅰ　学校調査</t>
  </si>
  <si>
    <t>学校数</t>
    <rPh sb="0" eb="2">
      <t>ガッコウ</t>
    </rPh>
    <rPh sb="2" eb="3">
      <t>スウ</t>
    </rPh>
    <phoneticPr fontId="2"/>
  </si>
  <si>
    <t>8学年</t>
  </si>
  <si>
    <t>副校長・教頭</t>
    <rPh sb="0" eb="1">
      <t>フク</t>
    </rPh>
    <rPh sb="1" eb="3">
      <t>コウチョウ</t>
    </rPh>
    <rPh sb="4" eb="6">
      <t>キョウトウ</t>
    </rPh>
    <phoneticPr fontId="11"/>
  </si>
  <si>
    <t>表－１１　学校数、学級数、１校及び１学級当たり児童生徒数</t>
    <rPh sb="5" eb="8">
      <t>ガッコウスウ</t>
    </rPh>
    <rPh sb="9" eb="12">
      <t>ガッキュウスウ</t>
    </rPh>
    <rPh sb="14" eb="15">
      <t>コウ</t>
    </rPh>
    <rPh sb="15" eb="16">
      <t>オヨ</t>
    </rPh>
    <rPh sb="18" eb="20">
      <t>ガッキュウ</t>
    </rPh>
    <rPh sb="20" eb="21">
      <t>ア</t>
    </rPh>
    <rPh sb="23" eb="25">
      <t>ジドウ</t>
    </rPh>
    <rPh sb="25" eb="27">
      <t>セイト</t>
    </rPh>
    <rPh sb="27" eb="28">
      <t>スウ</t>
    </rPh>
    <phoneticPr fontId="2"/>
  </si>
  <si>
    <t>６　幼稚園</t>
  </si>
  <si>
    <t>　４　高等学校</t>
  </si>
  <si>
    <t>３　義務教育学校</t>
    <rPh sb="2" eb="4">
      <t>ギム</t>
    </rPh>
    <rPh sb="4" eb="6">
      <t>キョウイク</t>
    </rPh>
    <rPh sb="6" eb="8">
      <t>ガッコウ</t>
    </rPh>
    <phoneticPr fontId="11"/>
  </si>
  <si>
    <t>　（２）所在市町村別　学年別　児童生徒数　　</t>
    <rPh sb="15" eb="17">
      <t>ジドウ</t>
    </rPh>
    <phoneticPr fontId="2"/>
  </si>
  <si>
    <t>　４　義務教育学校</t>
    <rPh sb="3" eb="5">
      <t>ギム</t>
    </rPh>
    <rPh sb="5" eb="7">
      <t>キョウイク</t>
    </rPh>
    <phoneticPr fontId="2"/>
  </si>
  <si>
    <t>表－２４　年齢別在園者数</t>
  </si>
  <si>
    <t>　５　高等学校</t>
  </si>
  <si>
    <t>　９　専修学校</t>
  </si>
  <si>
    <t>　１０　各種学校</t>
  </si>
  <si>
    <t>　１１　高等学校通信制</t>
    <rPh sb="4" eb="6">
      <t>コウトウ</t>
    </rPh>
    <rPh sb="6" eb="8">
      <t>ガッコウ</t>
    </rPh>
    <rPh sb="8" eb="11">
      <t>ツウシンセイ</t>
    </rPh>
    <phoneticPr fontId="2"/>
  </si>
  <si>
    <t>学級数</t>
    <rPh sb="0" eb="3">
      <t>ガッキュウスウ</t>
    </rPh>
    <phoneticPr fontId="11"/>
  </si>
  <si>
    <t>複式</t>
    <rPh sb="0" eb="2">
      <t>フクシキ</t>
    </rPh>
    <phoneticPr fontId="2"/>
  </si>
  <si>
    <t>7学年</t>
  </si>
  <si>
    <t>児童生徒数</t>
    <rPh sb="2" eb="4">
      <t>セイト</t>
    </rPh>
    <phoneticPr fontId="2"/>
  </si>
  <si>
    <t>差分</t>
    <rPh sb="0" eb="2">
      <t>サブン</t>
    </rPh>
    <phoneticPr fontId="11"/>
  </si>
  <si>
    <t>　調　査　結　果　の　概　要</t>
    <rPh sb="1" eb="2">
      <t>チョウ</t>
    </rPh>
    <rPh sb="3" eb="4">
      <t>サ</t>
    </rPh>
    <rPh sb="5" eb="6">
      <t>ケッ</t>
    </rPh>
    <rPh sb="7" eb="8">
      <t>ハテ</t>
    </rPh>
    <rPh sb="11" eb="12">
      <t>オオムネ</t>
    </rPh>
    <rPh sb="13" eb="14">
      <t>ヨウ</t>
    </rPh>
    <phoneticPr fontId="2"/>
  </si>
  <si>
    <t>計</t>
    <rPh sb="0" eb="1">
      <t>ケイ</t>
    </rPh>
    <phoneticPr fontId="11"/>
  </si>
  <si>
    <t>表－３８　県内・県外別就職者数</t>
    <rPh sb="5" eb="7">
      <t>ケンナイ</t>
    </rPh>
    <rPh sb="8" eb="10">
      <t>ケンガイ</t>
    </rPh>
    <phoneticPr fontId="11"/>
  </si>
  <si>
    <t>教員１人当たり</t>
    <rPh sb="0" eb="2">
      <t>キョウイン</t>
    </rPh>
    <rPh sb="3" eb="4">
      <t>ニン</t>
    </rPh>
    <phoneticPr fontId="2"/>
  </si>
  <si>
    <t>Ａ
大学等進学者</t>
    <rPh sb="2" eb="4">
      <t>ダイガク</t>
    </rPh>
    <rPh sb="4" eb="5">
      <t>トウ</t>
    </rPh>
    <phoneticPr fontId="11"/>
  </si>
  <si>
    <t>臨時労働者</t>
    <rPh sb="0" eb="2">
      <t>リンジ</t>
    </rPh>
    <rPh sb="2" eb="5">
      <t>ロウドウシャ</t>
    </rPh>
    <phoneticPr fontId="11"/>
  </si>
  <si>
    <t>常用労働者</t>
    <rPh sb="0" eb="2">
      <t>ジョウヨウ</t>
    </rPh>
    <rPh sb="2" eb="5">
      <t>ロウドウシャ</t>
    </rPh>
    <phoneticPr fontId="11"/>
  </si>
  <si>
    <t>(再掲)
ABCDのうち就職している者計(c)</t>
  </si>
  <si>
    <t>表－８　収容人員別学級数</t>
  </si>
  <si>
    <t>E就職者等
(左記A～Dを除く)</t>
    <rPh sb="4" eb="5">
      <t>トウ</t>
    </rPh>
    <rPh sb="7" eb="8">
      <t>ヒダリ</t>
    </rPh>
    <rPh sb="13" eb="14">
      <t>ノゾ</t>
    </rPh>
    <phoneticPr fontId="11"/>
  </si>
  <si>
    <t>Ｃ
専修学校(一般課程)等入学者</t>
  </si>
  <si>
    <t>Ｆ
左記以外の者</t>
  </si>
  <si>
    <r>
      <t>自営業主等</t>
    </r>
    <r>
      <rPr>
        <sz val="10"/>
        <rFont val="ＭＳ 明朝"/>
        <family val="1"/>
        <charset val="128"/>
      </rPr>
      <t>(a)</t>
    </r>
    <rPh sb="0" eb="3">
      <t>ジエイギョウ</t>
    </rPh>
    <rPh sb="3" eb="4">
      <t>ヌシ</t>
    </rPh>
    <rPh sb="4" eb="5">
      <t>トウ</t>
    </rPh>
    <phoneticPr fontId="11"/>
  </si>
  <si>
    <t>前年度修了者数÷当年度小学校1学年児童数×100</t>
    <rPh sb="0" eb="3">
      <t>ゼンネンド</t>
    </rPh>
    <rPh sb="8" eb="11">
      <t>トウネンド</t>
    </rPh>
    <phoneticPr fontId="11"/>
  </si>
  <si>
    <t>表－１７　入学状況（本科）</t>
  </si>
  <si>
    <t>表－１３　教員数（本務者）、職員数（本務者）、教員１人当たり児童生徒数</t>
    <rPh sb="14" eb="17">
      <t>ショクインスウ</t>
    </rPh>
    <rPh sb="18" eb="20">
      <t>ホンム</t>
    </rPh>
    <rPh sb="20" eb="21">
      <t>シャ</t>
    </rPh>
    <rPh sb="23" eb="25">
      <t>キョウイン</t>
    </rPh>
    <rPh sb="26" eb="27">
      <t>ニン</t>
    </rPh>
    <rPh sb="27" eb="28">
      <t>ア</t>
    </rPh>
    <rPh sb="30" eb="32">
      <t>ジドウ</t>
    </rPh>
    <rPh sb="32" eb="34">
      <t>セイト</t>
    </rPh>
    <rPh sb="34" eb="35">
      <t>スウ</t>
    </rPh>
    <phoneticPr fontId="11"/>
  </si>
  <si>
    <t>表－１５　課程別生徒数（本科）</t>
  </si>
  <si>
    <t>表－３６　進学者数及び進学率</t>
  </si>
  <si>
    <t>（３）専修学校等入進学状況</t>
    <rPh sb="3" eb="5">
      <t>センシュウ</t>
    </rPh>
    <rPh sb="5" eb="7">
      <t>ガッコウ</t>
    </rPh>
    <rPh sb="7" eb="8">
      <t>トウ</t>
    </rPh>
    <rPh sb="8" eb="9">
      <t>イリ</t>
    </rPh>
    <rPh sb="9" eb="10">
      <t>シン</t>
    </rPh>
    <rPh sb="10" eb="11">
      <t>ガク</t>
    </rPh>
    <rPh sb="11" eb="13">
      <t>ジョウキョウ</t>
    </rPh>
    <phoneticPr fontId="11"/>
  </si>
  <si>
    <t>分校</t>
    <rPh sb="0" eb="1">
      <t>フン</t>
    </rPh>
    <rPh sb="1" eb="2">
      <t>コウ</t>
    </rPh>
    <phoneticPr fontId="11"/>
  </si>
  <si>
    <t>特別支援
学級</t>
    <rPh sb="0" eb="2">
      <t>トクベツ</t>
    </rPh>
    <rPh sb="2" eb="4">
      <t>シエン</t>
    </rPh>
    <phoneticPr fontId="11"/>
  </si>
  <si>
    <t>就職者数÷卒業者数×100</t>
  </si>
  <si>
    <t>差分</t>
    <rPh sb="0" eb="2">
      <t>サブン</t>
    </rPh>
    <phoneticPr fontId="2"/>
  </si>
  <si>
    <t xml:space="preserve">   　  学校数は15校で、前年度と同数である。</t>
    <rPh sb="19" eb="21">
      <t>ドウスウ</t>
    </rPh>
    <phoneticPr fontId="11"/>
  </si>
  <si>
    <t>教育補助員数
（本務者）</t>
    <rPh sb="8" eb="10">
      <t>ホンム</t>
    </rPh>
    <rPh sb="10" eb="11">
      <t>シャ</t>
    </rPh>
    <phoneticPr fontId="2"/>
  </si>
  <si>
    <t>大学(学部及び別科)、短期大学(本科及び別科)、大学・短期大学の通信教育部(正規の課程)及び放送大学(全科履修生)、高等学校専攻科、及び特別支援学校高等部専攻科へ進学した者と進学しかつ就職した者</t>
    <rPh sb="5" eb="6">
      <t>オヨ</t>
    </rPh>
    <rPh sb="7" eb="9">
      <t>ベッカ</t>
    </rPh>
    <rPh sb="18" eb="19">
      <t>オヨ</t>
    </rPh>
    <rPh sb="20" eb="22">
      <t>ベッカ</t>
    </rPh>
    <phoneticPr fontId="11"/>
  </si>
  <si>
    <t>秋田県</t>
    <rPh sb="0" eb="3">
      <t>アキタケン</t>
    </rPh>
    <phoneticPr fontId="2"/>
  </si>
  <si>
    <t>表－６　設置者別学校数</t>
  </si>
  <si>
    <t>対前年度
増減数</t>
  </si>
  <si>
    <t>本校</t>
    <rPh sb="0" eb="2">
      <t>ホンコウ</t>
    </rPh>
    <phoneticPr fontId="11"/>
  </si>
  <si>
    <t>公立</t>
    <rPh sb="0" eb="2">
      <t>コウリツ</t>
    </rPh>
    <phoneticPr fontId="11"/>
  </si>
  <si>
    <t>入  学
者  数</t>
  </si>
  <si>
    <t>表－５　教員数（本務者）</t>
  </si>
  <si>
    <t>表－１９　教員数（本務者）</t>
  </si>
  <si>
    <t>表－２０　本務教員1人当たりの生徒数</t>
  </si>
  <si>
    <t>表－２５　年度別就園率</t>
    <rPh sb="5" eb="7">
      <t>ネンド</t>
    </rPh>
    <phoneticPr fontId="11"/>
  </si>
  <si>
    <t>　表－２７　設置者別こども園数</t>
  </si>
  <si>
    <t>表－３１　設置者別学校数</t>
  </si>
  <si>
    <t>高等学校、特別支援学校高等部及び高等専門学校（本科及び別科）へ進学した者と進学しかつ就職した者</t>
    <rPh sb="5" eb="7">
      <t>トクベツ</t>
    </rPh>
    <rPh sb="7" eb="9">
      <t>シエン</t>
    </rPh>
    <rPh sb="14" eb="15">
      <t>オヨ</t>
    </rPh>
    <rPh sb="16" eb="18">
      <t>コウトウ</t>
    </rPh>
    <rPh sb="18" eb="20">
      <t>センモン</t>
    </rPh>
    <rPh sb="20" eb="22">
      <t>ガッコウ</t>
    </rPh>
    <rPh sb="23" eb="25">
      <t>ホンカ</t>
    </rPh>
    <rPh sb="25" eb="26">
      <t>オヨ</t>
    </rPh>
    <rPh sb="27" eb="29">
      <t>ベッカ</t>
    </rPh>
    <phoneticPr fontId="11"/>
  </si>
  <si>
    <t>表－３３　教職員数（本務者）</t>
  </si>
  <si>
    <t>　　　　かった昭和33年度の児童数(220,947人)と比較すると、当時の児童数の５分の１以</t>
    <rPh sb="11" eb="13">
      <t>ネンド</t>
    </rPh>
    <rPh sb="14" eb="17">
      <t>ジドウスウ</t>
    </rPh>
    <rPh sb="25" eb="26">
      <t>ニン</t>
    </rPh>
    <rPh sb="28" eb="30">
      <t>ヒカク</t>
    </rPh>
    <rPh sb="34" eb="36">
      <t>トウジ</t>
    </rPh>
    <rPh sb="37" eb="40">
      <t>ジドウスウ</t>
    </rPh>
    <rPh sb="42" eb="43">
      <t>ブン</t>
    </rPh>
    <rPh sb="45" eb="46">
      <t>イ</t>
    </rPh>
    <phoneticPr fontId="11"/>
  </si>
  <si>
    <t>（３）就職状況</t>
    <rPh sb="3" eb="5">
      <t>シュウショク</t>
    </rPh>
    <rPh sb="5" eb="7">
      <t>ジョウキョウ</t>
    </rPh>
    <phoneticPr fontId="11"/>
  </si>
  <si>
    <t>　　</t>
  </si>
  <si>
    <t>対前年
増減数</t>
  </si>
  <si>
    <t>対前年
増減率</t>
    <rPh sb="6" eb="7">
      <t>リツ</t>
    </rPh>
    <phoneticPr fontId="11"/>
  </si>
  <si>
    <t>表－４１　進学先別進学者数</t>
  </si>
  <si>
    <t>表－４２　学科別・男女別入学志願状況</t>
  </si>
  <si>
    <t>大学（学部）</t>
  </si>
  <si>
    <t>表－４３　専修学校等入進学状況</t>
    <rPh sb="11" eb="12">
      <t>シン</t>
    </rPh>
    <phoneticPr fontId="11"/>
  </si>
  <si>
    <t>医療、福祉</t>
  </si>
  <si>
    <t>養護教諭・
養護助教諭</t>
  </si>
  <si>
    <t>全国</t>
    <rPh sb="0" eb="2">
      <t>ゼンコク</t>
    </rPh>
    <phoneticPr fontId="2"/>
  </si>
  <si>
    <t>前年度に幼稚園を修了して、小学校等に入学する者</t>
    <rPh sb="0" eb="3">
      <t>ゼンネンド</t>
    </rPh>
    <rPh sb="16" eb="17">
      <t>トウ</t>
    </rPh>
    <phoneticPr fontId="11"/>
  </si>
  <si>
    <t>中学校を卒業した者、それと同等以上の学力があると認められた者を入学資格とする課程</t>
  </si>
  <si>
    <t>高等学校を卒業した者、それに準ずる学力があると認められた者を入学資格とする課程</t>
  </si>
  <si>
    <t>特に入学資格を定めない課程</t>
  </si>
  <si>
    <t>専修学校の高等課程に進学した者と進学しかつ就職した者</t>
  </si>
  <si>
    <t>専修学校の専門課程に進学した者と進学しかつ就職した者</t>
  </si>
  <si>
    <t>専修学校の一般課程(高等学校の場合は高等課程も含む)、又は各種学校に入学した者と入学しかつ就職した者</t>
  </si>
  <si>
    <t>公共職業能力開発施設等に入学した者と入学しかつ就職した者</t>
  </si>
  <si>
    <r>
      <t>卒業者のうち上記の進学者、入学者等のいずれに該当するか不明の者、または調査基準日</t>
    </r>
    <r>
      <rPr>
        <sz val="11"/>
        <rFont val="ＭＳ 明朝"/>
        <family val="1"/>
        <charset val="128"/>
      </rPr>
      <t>までに死亡した者</t>
    </r>
    <rPh sb="35" eb="37">
      <t>チョウサ</t>
    </rPh>
    <rPh sb="37" eb="40">
      <t>キジュンビ</t>
    </rPh>
    <rPh sb="47" eb="48">
      <t>モノ</t>
    </rPh>
    <phoneticPr fontId="11"/>
  </si>
  <si>
    <t>中学校については、高等学校等進学者数÷卒業者数×100
高等学校については、大学等進学者数÷卒業者数×100</t>
  </si>
  <si>
    <t>　　　　生徒数)</t>
  </si>
  <si>
    <r>
      <t>　幼稚園、幼保連携型認定こども園、専修学校</t>
    </r>
    <r>
      <rPr>
        <sz val="11"/>
        <color theme="1"/>
        <rFont val="ＭＳ 明朝"/>
        <family val="1"/>
        <charset val="128"/>
      </rPr>
      <t>及び</t>
    </r>
    <r>
      <rPr>
        <sz val="11"/>
        <rFont val="ＭＳ 明朝"/>
        <family val="1"/>
        <charset val="128"/>
      </rPr>
      <t>各種学校を対象としている。</t>
    </r>
    <rPh sb="1" eb="4">
      <t>ヨウチエン</t>
    </rPh>
    <rPh sb="5" eb="7">
      <t>ヨウホ</t>
    </rPh>
    <rPh sb="7" eb="9">
      <t>レンケイ</t>
    </rPh>
    <rPh sb="9" eb="10">
      <t>カタ</t>
    </rPh>
    <rPh sb="10" eb="12">
      <t>ニンテイ</t>
    </rPh>
    <rPh sb="15" eb="16">
      <t>エン</t>
    </rPh>
    <rPh sb="17" eb="19">
      <t>センシュウ</t>
    </rPh>
    <rPh sb="19" eb="21">
      <t>ガッコウ</t>
    </rPh>
    <rPh sb="21" eb="22">
      <t>オヨ</t>
    </rPh>
    <phoneticPr fontId="11"/>
  </si>
  <si>
    <t>｢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t>
    <rPh sb="27" eb="28">
      <t>ギョウ</t>
    </rPh>
    <phoneticPr fontId="11"/>
  </si>
  <si>
    <t>主に当該学校勤務しているものを本務者、それ以外を兼務者とする
本務・兼務の区別は、原則として辞令面による
非常勤の講師は兼務者として扱う</t>
    <rPh sb="0" eb="1">
      <t>オモ</t>
    </rPh>
    <phoneticPr fontId="11"/>
  </si>
  <si>
    <t>　　　　かった昭和37年度の生徒数（115,273人)と比較すると、その５分の１以下</t>
    <rPh sb="12" eb="13">
      <t>ド</t>
    </rPh>
    <rPh sb="37" eb="38">
      <t>ブン</t>
    </rPh>
    <rPh sb="40" eb="42">
      <t>イカ</t>
    </rPh>
    <phoneticPr fontId="11"/>
  </si>
  <si>
    <t>　　　　し、過去最も生徒数が多かった昭和41年度の69,625人(＊総計70,134人)と比較すると、</t>
    <rPh sb="34" eb="36">
      <t>ソウケイ</t>
    </rPh>
    <rPh sb="42" eb="43">
      <t>ニン</t>
    </rPh>
    <phoneticPr fontId="11"/>
  </si>
  <si>
    <t>　　　　である。</t>
  </si>
  <si>
    <t>　　　※（注１、２、３）各進・入学者には、就職しながら進・入学した者を含む。</t>
    <rPh sb="5" eb="6">
      <t>チュウ</t>
    </rPh>
    <rPh sb="12" eb="13">
      <t>カク</t>
    </rPh>
    <rPh sb="13" eb="14">
      <t>ススム</t>
    </rPh>
    <rPh sb="15" eb="17">
      <t>ニュウガク</t>
    </rPh>
    <rPh sb="17" eb="18">
      <t>シャ</t>
    </rPh>
    <rPh sb="21" eb="23">
      <t>シュウショク</t>
    </rPh>
    <rPh sb="27" eb="28">
      <t>ススム</t>
    </rPh>
    <rPh sb="29" eb="31">
      <t>ニュウガク</t>
    </rPh>
    <rPh sb="33" eb="34">
      <t>モノ</t>
    </rPh>
    <rPh sb="35" eb="36">
      <t>フク</t>
    </rPh>
    <phoneticPr fontId="11"/>
  </si>
  <si>
    <t>　　　進学者（高等学校の本科及び別科、高等専門学校、特別支援学校高等部へ進学した者）</t>
    <rPh sb="3" eb="6">
      <t>シンガクシャ</t>
    </rPh>
    <rPh sb="7" eb="9">
      <t>コウトウ</t>
    </rPh>
    <rPh sb="9" eb="11">
      <t>ガッコウ</t>
    </rPh>
    <rPh sb="12" eb="14">
      <t>ホンカ</t>
    </rPh>
    <rPh sb="14" eb="15">
      <t>オヨ</t>
    </rPh>
    <rPh sb="16" eb="18">
      <t>ベッカ</t>
    </rPh>
    <rPh sb="19" eb="21">
      <t>コウトウ</t>
    </rPh>
    <rPh sb="21" eb="23">
      <t>センモン</t>
    </rPh>
    <rPh sb="23" eb="25">
      <t>ガッコウ</t>
    </rPh>
    <rPh sb="26" eb="28">
      <t>トクベツ</t>
    </rPh>
    <rPh sb="28" eb="30">
      <t>シエン</t>
    </rPh>
    <rPh sb="30" eb="32">
      <t>ガッコウ</t>
    </rPh>
    <rPh sb="32" eb="35">
      <t>コウトウブ</t>
    </rPh>
    <rPh sb="36" eb="38">
      <t>シンガク</t>
    </rPh>
    <rPh sb="40" eb="41">
      <t>モノ</t>
    </rPh>
    <phoneticPr fontId="11"/>
  </si>
  <si>
    <r>
      <t>(再掲)E有期雇用労働者のうち雇用契約一年以上、かつフルタイム勤務相当</t>
    </r>
    <r>
      <rPr>
        <sz val="10"/>
        <rFont val="ＭＳ 明朝"/>
        <family val="1"/>
        <charset val="128"/>
      </rPr>
      <t>(d)</t>
    </r>
    <rPh sb="1" eb="3">
      <t>サイケイ</t>
    </rPh>
    <rPh sb="5" eb="7">
      <t>ユウキ</t>
    </rPh>
    <rPh sb="7" eb="9">
      <t>コヨウ</t>
    </rPh>
    <rPh sb="9" eb="12">
      <t>ロウドウシャ</t>
    </rPh>
    <rPh sb="15" eb="17">
      <t>コヨウ</t>
    </rPh>
    <rPh sb="17" eb="19">
      <t>ケイヤク</t>
    </rPh>
    <rPh sb="19" eb="20">
      <t>イチ</t>
    </rPh>
    <rPh sb="20" eb="21">
      <t>ネン</t>
    </rPh>
    <rPh sb="21" eb="23">
      <t>イジョウ</t>
    </rPh>
    <rPh sb="31" eb="33">
      <t>キンム</t>
    </rPh>
    <rPh sb="33" eb="35">
      <t>ソウトウ</t>
    </rPh>
    <phoneticPr fontId="11"/>
  </si>
  <si>
    <t>※（　）内は通信教育部進学者を除いた進学者数・率</t>
  </si>
  <si>
    <r>
      <t>サ</t>
    </r>
    <r>
      <rPr>
        <sz val="10"/>
        <rFont val="ＭＳ 明朝"/>
        <family val="1"/>
        <charset val="128"/>
      </rPr>
      <t>ービス業（他に分類されないもの）</t>
    </r>
  </si>
  <si>
    <t>（２）生徒数</t>
  </si>
  <si>
    <t>　　　　職員数（本務者）　　　</t>
    <rPh sb="4" eb="6">
      <t>ショクイン</t>
    </rPh>
    <rPh sb="8" eb="10">
      <t>ホンム</t>
    </rPh>
    <rPh sb="10" eb="11">
      <t>シャ</t>
    </rPh>
    <phoneticPr fontId="2"/>
  </si>
  <si>
    <t>　（３）教員数（本務者）、職員数（本務者）　　　　　　       　　　　　　　　　　　　　　</t>
    <rPh sb="8" eb="10">
      <t>ホンム</t>
    </rPh>
    <rPh sb="10" eb="11">
      <t>シャ</t>
    </rPh>
    <rPh sb="17" eb="19">
      <t>ホンム</t>
    </rPh>
    <rPh sb="19" eb="20">
      <t>シャ</t>
    </rPh>
    <phoneticPr fontId="2"/>
  </si>
  <si>
    <t>　（４）所在市町村別　学校数、在学者数、教員数（本務者）、　　　       　　　　　　　　　　　　　　</t>
    <rPh sb="4" eb="6">
      <t>ショザイ</t>
    </rPh>
    <rPh sb="6" eb="9">
      <t>シチョウソン</t>
    </rPh>
    <rPh sb="9" eb="10">
      <t>ベツ</t>
    </rPh>
    <rPh sb="11" eb="14">
      <t>ガッコウスウ</t>
    </rPh>
    <rPh sb="15" eb="18">
      <t>ザイガクシャ</t>
    </rPh>
    <rPh sb="18" eb="19">
      <t>スウ</t>
    </rPh>
    <rPh sb="24" eb="26">
      <t>ホンム</t>
    </rPh>
    <rPh sb="26" eb="27">
      <t>シャ</t>
    </rPh>
    <phoneticPr fontId="2"/>
  </si>
  <si>
    <t>　　　　職員数（本務者）　　　       　　　　　　　　　　　　　　</t>
    <rPh sb="4" eb="7">
      <t>ショクインスウ</t>
    </rPh>
    <rPh sb="8" eb="10">
      <t>ホンム</t>
    </rPh>
    <rPh sb="10" eb="11">
      <t>シャ</t>
    </rPh>
    <phoneticPr fontId="2"/>
  </si>
  <si>
    <t>　　　　教員数（本務者）　</t>
    <rPh sb="8" eb="10">
      <t>ホンム</t>
    </rPh>
    <rPh sb="10" eb="11">
      <t>シャ</t>
    </rPh>
    <phoneticPr fontId="2"/>
  </si>
  <si>
    <t>　（１）所在市町村別　園数、在園者数、修了者数、　</t>
    <phoneticPr fontId="2"/>
  </si>
  <si>
    <t>　（１）所在市町村別　園数、在園者数、修了者数、</t>
    <rPh sb="19" eb="22">
      <t>シュウリョウシャ</t>
    </rPh>
    <rPh sb="22" eb="23">
      <t>スウ</t>
    </rPh>
    <phoneticPr fontId="2"/>
  </si>
  <si>
    <t>　　　　教員数（本務者）　</t>
    <rPh sb="4" eb="6">
      <t>キョウイン</t>
    </rPh>
    <rPh sb="8" eb="10">
      <t>ホンム</t>
    </rPh>
    <rPh sb="10" eb="11">
      <t>シャ</t>
    </rPh>
    <phoneticPr fontId="2"/>
  </si>
  <si>
    <t>　（３）教員数（本務者）、職員数（本務者）　　　　　　　　　　　　　</t>
    <rPh sb="4" eb="6">
      <t>キョウイン</t>
    </rPh>
    <rPh sb="8" eb="10">
      <t>ホンム</t>
    </rPh>
    <rPh sb="10" eb="11">
      <t>シャ</t>
    </rPh>
    <rPh sb="17" eb="19">
      <t>ホンム</t>
    </rPh>
    <rPh sb="19" eb="20">
      <t>シャ</t>
    </rPh>
    <phoneticPr fontId="2"/>
  </si>
  <si>
    <t>　（５）所在市町村別　学校数、生徒数、教員数（本務者）、　       　　　　　　　　　　　　　　</t>
    <rPh sb="4" eb="6">
      <t>ショザイ</t>
    </rPh>
    <rPh sb="6" eb="9">
      <t>シチョウソン</t>
    </rPh>
    <rPh sb="9" eb="10">
      <t>ベツ</t>
    </rPh>
    <rPh sb="11" eb="14">
      <t>ガッコウスウ</t>
    </rPh>
    <rPh sb="15" eb="17">
      <t>セイト</t>
    </rPh>
    <rPh sb="17" eb="18">
      <t>スウ</t>
    </rPh>
    <rPh sb="23" eb="25">
      <t>ホンム</t>
    </rPh>
    <rPh sb="25" eb="26">
      <t>シャ</t>
    </rPh>
    <phoneticPr fontId="2"/>
  </si>
  <si>
    <t>　　　　職員数（本務者）　       　　　　　　　　　　　　　　</t>
    <rPh sb="4" eb="7">
      <t>ショクインスウ</t>
    </rPh>
    <rPh sb="8" eb="10">
      <t>ホンム</t>
    </rPh>
    <rPh sb="10" eb="11">
      <t>シャ</t>
    </rPh>
    <phoneticPr fontId="2"/>
  </si>
  <si>
    <t>　（１）設置者別、所在市別　学校数、生徒数、</t>
    <rPh sb="9" eb="11">
      <t>ショザイ</t>
    </rPh>
    <rPh sb="11" eb="12">
      <t>シ</t>
    </rPh>
    <rPh sb="12" eb="13">
      <t>ベツ</t>
    </rPh>
    <phoneticPr fontId="2"/>
  </si>
  <si>
    <t>　　　　教員数（本務者）、職員数（本務者）　　</t>
    <rPh sb="4" eb="6">
      <t>キョウイン</t>
    </rPh>
    <rPh sb="8" eb="10">
      <t>ホンム</t>
    </rPh>
    <rPh sb="10" eb="11">
      <t>シャ</t>
    </rPh>
    <rPh sb="17" eb="19">
      <t>ホンム</t>
    </rPh>
    <rPh sb="19" eb="20">
      <t>シャ</t>
    </rPh>
    <phoneticPr fontId="2"/>
  </si>
  <si>
    <t>幼稚園で、園長、副園長、教頭、主幹教諭、指導教諭、教諭、助教諭、講師、養護教諭、養護助教諭、栄養教諭以外で、教育活動の補助を行っている者、教員免許状の有無は問わない</t>
    <phoneticPr fontId="11"/>
  </si>
  <si>
    <t>　　  学校数は16校で、前年度と同数である。</t>
    <rPh sb="10" eb="11">
      <t>コウ</t>
    </rPh>
    <rPh sb="17" eb="19">
      <t>ドウスウ</t>
    </rPh>
    <phoneticPr fontId="11"/>
  </si>
  <si>
    <t>栄養教諭</t>
    <rPh sb="0" eb="2">
      <t>エイヨウ</t>
    </rPh>
    <rPh sb="2" eb="4">
      <t>キョウユ</t>
    </rPh>
    <phoneticPr fontId="11"/>
  </si>
  <si>
    <t>主幹教諭・
指導教諭・
教諭・
助教諭</t>
    <rPh sb="0" eb="2">
      <t>シュカン</t>
    </rPh>
    <rPh sb="2" eb="4">
      <t>キョウユ</t>
    </rPh>
    <rPh sb="6" eb="8">
      <t>シドウ</t>
    </rPh>
    <rPh sb="8" eb="10">
      <t>キョウユ</t>
    </rPh>
    <rPh sb="12" eb="13">
      <t>キョウ</t>
    </rPh>
    <phoneticPr fontId="11"/>
  </si>
  <si>
    <t>表－２１　学校数、学級数、在学者数、教職員数(本務者)</t>
    <rPh sb="23" eb="25">
      <t>ホンム</t>
    </rPh>
    <rPh sb="25" eb="26">
      <t>シャ</t>
    </rPh>
    <phoneticPr fontId="11"/>
  </si>
  <si>
    <t>表－２６　教員数（本務者）、教育補助員数（本務者）、教員1人当たり在園者数</t>
    <rPh sb="9" eb="11">
      <t>ホンム</t>
    </rPh>
    <rPh sb="11" eb="12">
      <t>シャ</t>
    </rPh>
    <rPh sb="21" eb="23">
      <t>ホンム</t>
    </rPh>
    <rPh sb="23" eb="24">
      <t>シャ</t>
    </rPh>
    <phoneticPr fontId="11"/>
  </si>
  <si>
    <t>表－３０　教員数（本務者）、職員数（本務者）</t>
    <rPh sb="9" eb="11">
      <t>ホンム</t>
    </rPh>
    <rPh sb="11" eb="12">
      <t>シャ</t>
    </rPh>
    <rPh sb="14" eb="16">
      <t>ショクイン</t>
    </rPh>
    <rPh sb="18" eb="20">
      <t>ホンム</t>
    </rPh>
    <rPh sb="20" eb="21">
      <t>シャ</t>
    </rPh>
    <phoneticPr fontId="2"/>
  </si>
  <si>
    <t>教員数（本務者）</t>
    <rPh sb="4" eb="6">
      <t>ホンム</t>
    </rPh>
    <rPh sb="6" eb="7">
      <t>シャ</t>
    </rPh>
    <phoneticPr fontId="2"/>
  </si>
  <si>
    <t>職員数（本務者）</t>
    <rPh sb="0" eb="3">
      <t>ショクインスウ</t>
    </rPh>
    <rPh sb="4" eb="6">
      <t>ホンム</t>
    </rPh>
    <rPh sb="6" eb="7">
      <t>シャ</t>
    </rPh>
    <phoneticPr fontId="2"/>
  </si>
  <si>
    <t>　　　　い。</t>
    <phoneticPr fontId="11"/>
  </si>
  <si>
    <t>　（４）所在市町村別　学校数、学級数、児童数　　　</t>
    <phoneticPr fontId="2"/>
  </si>
  <si>
    <t>　（６）所在市町村別　教員数（本務者）　　　　　　　</t>
    <phoneticPr fontId="2"/>
  </si>
  <si>
    <t>　（７）所在市町村別　職員数（本務者）　　　　　　　　　　　　　　　　　</t>
    <phoneticPr fontId="2"/>
  </si>
  <si>
    <t>　（４）所在市町村別　学校数、学級数、生徒数　　</t>
    <rPh sb="19" eb="21">
      <t>セイト</t>
    </rPh>
    <phoneticPr fontId="2"/>
  </si>
  <si>
    <t>　（６）所在市町村別　教員数（本務者）　　　　　　　　　</t>
    <phoneticPr fontId="2"/>
  </si>
  <si>
    <t>　（１）所在市町村別　学校数、学級数、児童生徒数　　</t>
    <rPh sb="19" eb="21">
      <t>ジドウ</t>
    </rPh>
    <rPh sb="21" eb="23">
      <t>セイト</t>
    </rPh>
    <phoneticPr fontId="2"/>
  </si>
  <si>
    <t>　（３）所在市町村別　教員数（本務者）、職員数（本務者）　　　　　　　　　</t>
    <rPh sb="20" eb="23">
      <t>ショクインスウ</t>
    </rPh>
    <rPh sb="24" eb="26">
      <t>ホンム</t>
    </rPh>
    <rPh sb="26" eb="27">
      <t>シャ</t>
    </rPh>
    <phoneticPr fontId="2"/>
  </si>
  <si>
    <t>　（４）学科別　学年別　生徒数（本科）　　　　　　　</t>
    <rPh sb="16" eb="18">
      <t>ホンカ</t>
    </rPh>
    <phoneticPr fontId="2"/>
  </si>
  <si>
    <t>　（５）所在市町村別　学校数、生徒数、教員数（本務者）、　　　</t>
    <rPh sb="23" eb="25">
      <t>ホンム</t>
    </rPh>
    <rPh sb="25" eb="26">
      <t>シャ</t>
    </rPh>
    <phoneticPr fontId="2"/>
  </si>
  <si>
    <t>　（６）小学科別　小学科数、生徒数（本科）</t>
    <rPh sb="9" eb="10">
      <t>ショウ</t>
    </rPh>
    <rPh sb="18" eb="20">
      <t>ホンカ</t>
    </rPh>
    <phoneticPr fontId="2"/>
  </si>
  <si>
    <t>　（７）学科別　入学志願者数、入学者数（本科）　　　</t>
    <phoneticPr fontId="2"/>
  </si>
  <si>
    <t>　（１）設置者別　生徒数別学校数　　　</t>
    <phoneticPr fontId="2"/>
  </si>
  <si>
    <t xml:space="preserve">　（４）課程別　学科別　卒業者数 </t>
    <phoneticPr fontId="2"/>
  </si>
  <si>
    <t>　（１）学校数及び学科数</t>
    <rPh sb="7" eb="8">
      <t>オヨ</t>
    </rPh>
    <rPh sb="9" eb="11">
      <t>ガッカ</t>
    </rPh>
    <rPh sb="11" eb="12">
      <t>スウ</t>
    </rPh>
    <phoneticPr fontId="2"/>
  </si>
  <si>
    <t>　（３）生徒数、入学者数、退学者数　　　　</t>
    <rPh sb="8" eb="10">
      <t>ニュウガク</t>
    </rPh>
    <rPh sb="10" eb="11">
      <t>シャ</t>
    </rPh>
    <rPh sb="11" eb="12">
      <t>スウ</t>
    </rPh>
    <rPh sb="13" eb="15">
      <t>タイガク</t>
    </rPh>
    <rPh sb="15" eb="16">
      <t>シャ</t>
    </rPh>
    <phoneticPr fontId="2"/>
  </si>
  <si>
    <t>　（３）所在市町村別　県内県外別　就職者数　　</t>
    <rPh sb="4" eb="6">
      <t>ショザイ</t>
    </rPh>
    <rPh sb="6" eb="9">
      <t>シチョウソン</t>
    </rPh>
    <rPh sb="9" eb="10">
      <t>ベツ</t>
    </rPh>
    <phoneticPr fontId="2"/>
  </si>
  <si>
    <t>　（４）学科別　専修学校（一般課程）等への入学者数　　</t>
    <phoneticPr fontId="2"/>
  </si>
  <si>
    <t>　（５）学科別　大学・短期大学への入学志願者数　　　　　　</t>
    <phoneticPr fontId="2"/>
  </si>
  <si>
    <t>　　　　　「 皆減 」　 増減率において、前年度の値があり、当年度の値がない場合。</t>
    <rPh sb="7" eb="8">
      <t>ミナ</t>
    </rPh>
    <rPh sb="8" eb="9">
      <t>ゲン</t>
    </rPh>
    <rPh sb="13" eb="16">
      <t>ゾウゲンリツ</t>
    </rPh>
    <rPh sb="21" eb="22">
      <t>マエ</t>
    </rPh>
    <rPh sb="22" eb="23">
      <t>ネン</t>
    </rPh>
    <rPh sb="23" eb="24">
      <t>ド</t>
    </rPh>
    <rPh sb="25" eb="26">
      <t>アタイ</t>
    </rPh>
    <rPh sb="30" eb="32">
      <t>トウネン</t>
    </rPh>
    <rPh sb="32" eb="33">
      <t>ド</t>
    </rPh>
    <rPh sb="34" eb="35">
      <t>アタイ</t>
    </rPh>
    <rPh sb="38" eb="39">
      <t>バ</t>
    </rPh>
    <phoneticPr fontId="11"/>
  </si>
  <si>
    <t>同学年の児童生徒で構成されている学級</t>
    <rPh sb="9" eb="11">
      <t>コウセイ</t>
    </rPh>
    <phoneticPr fontId="11"/>
  </si>
  <si>
    <t>学校教育法第81条第２項各号に該当する児童生徒で構成されている学級
学級の種類は「知的障害」、「肢体不自由」、「病弱・身体虚弱」、「弱視」、「難聴」、「言語障害」及び「自閉症・情緒障害」である</t>
    <rPh sb="24" eb="26">
      <t>コウセイ</t>
    </rPh>
    <rPh sb="37" eb="39">
      <t>シュルイ</t>
    </rPh>
    <rPh sb="84" eb="87">
      <t>ジヘイショウ</t>
    </rPh>
    <phoneticPr fontId="11"/>
  </si>
  <si>
    <t>（１）学校数</t>
    <phoneticPr fontId="11"/>
  </si>
  <si>
    <t>（２）学級数</t>
    <phoneticPr fontId="11"/>
  </si>
  <si>
    <t>（４）教員数（本務者）</t>
    <rPh sb="7" eb="9">
      <t>ホンム</t>
    </rPh>
    <rPh sb="9" eb="10">
      <t>シャ</t>
    </rPh>
    <phoneticPr fontId="11"/>
  </si>
  <si>
    <t>　　　　した。なお、平成元年度から女性教員数が男性教員数を上回っている。</t>
    <phoneticPr fontId="11"/>
  </si>
  <si>
    <t>単式</t>
    <rPh sb="0" eb="2">
      <t>タンシキ</t>
    </rPh>
    <phoneticPr fontId="11"/>
  </si>
  <si>
    <t>複式</t>
    <rPh sb="0" eb="2">
      <t>フクシキ</t>
    </rPh>
    <phoneticPr fontId="11"/>
  </si>
  <si>
    <t>（４）教員数（本務者）</t>
    <rPh sb="7" eb="9">
      <t>ホンム</t>
    </rPh>
    <rPh sb="9" eb="10">
      <t>シャ</t>
    </rPh>
    <phoneticPr fontId="11"/>
  </si>
  <si>
    <t>表－１２　学年別児童生徒数</t>
    <rPh sb="10" eb="12">
      <t>セイト</t>
    </rPh>
    <phoneticPr fontId="2"/>
  </si>
  <si>
    <t>（４）教職員数（本務者）</t>
    <rPh sb="8" eb="10">
      <t>ホンム</t>
    </rPh>
    <rPh sb="10" eb="11">
      <t>シャ</t>
    </rPh>
    <phoneticPr fontId="11"/>
  </si>
  <si>
    <t>皆減</t>
    <rPh sb="0" eb="1">
      <t>ミナ</t>
    </rPh>
    <rPh sb="1" eb="2">
      <t>ゲン</t>
    </rPh>
    <phoneticPr fontId="11"/>
  </si>
  <si>
    <t>副校長・
教頭</t>
    <rPh sb="0" eb="3">
      <t>フクコウチョウ</t>
    </rPh>
    <phoneticPr fontId="11"/>
  </si>
  <si>
    <t>（４）教職員数(本務者)</t>
    <rPh sb="8" eb="10">
      <t>ホンム</t>
    </rPh>
    <rPh sb="10" eb="11">
      <t>シャ</t>
    </rPh>
    <phoneticPr fontId="11"/>
  </si>
  <si>
    <t>　　　　昭和55年度の16,912人を最多に、毎年度減少している。</t>
    <rPh sb="20" eb="21">
      <t>オオ</t>
    </rPh>
    <rPh sb="25" eb="26">
      <t>ド</t>
    </rPh>
    <phoneticPr fontId="11"/>
  </si>
  <si>
    <t>年齢別在園者数</t>
    <rPh sb="0" eb="2">
      <t>ネンレイ</t>
    </rPh>
    <rPh sb="2" eb="3">
      <t>ベツ</t>
    </rPh>
    <rPh sb="3" eb="5">
      <t>ザイエン</t>
    </rPh>
    <rPh sb="5" eb="6">
      <t>シャ</t>
    </rPh>
    <rPh sb="6" eb="7">
      <t>スウ</t>
    </rPh>
    <phoneticPr fontId="11"/>
  </si>
  <si>
    <t>　　　　　就園率は、平成２年度から上昇し、平成11年度まで50%前後であったが、平成12</t>
    <rPh sb="32" eb="34">
      <t>ゼンゴ</t>
    </rPh>
    <rPh sb="40" eb="42">
      <t>ヘイセイ</t>
    </rPh>
    <phoneticPr fontId="11"/>
  </si>
  <si>
    <t>単位：人、％、ポイント</t>
    <phoneticPr fontId="11"/>
  </si>
  <si>
    <t>（４）教員数(本務者)</t>
    <rPh sb="7" eb="9">
      <t>ホンム</t>
    </rPh>
    <rPh sb="9" eb="10">
      <t>シャ</t>
    </rPh>
    <phoneticPr fontId="11"/>
  </si>
  <si>
    <t>　　　②　教員数(本務者)が最も多かった年度は、平成13年度の804人でその後減少を続け、</t>
    <rPh sb="9" eb="11">
      <t>ホンム</t>
    </rPh>
    <rPh sb="11" eb="12">
      <t>シャ</t>
    </rPh>
    <rPh sb="20" eb="21">
      <t>トシ</t>
    </rPh>
    <phoneticPr fontId="11"/>
  </si>
  <si>
    <t>（３）教職員数(本務者)</t>
    <rPh sb="3" eb="7">
      <t>キョウショクインスウ</t>
    </rPh>
    <rPh sb="8" eb="10">
      <t>ホンム</t>
    </rPh>
    <rPh sb="10" eb="11">
      <t>シャ</t>
    </rPh>
    <phoneticPr fontId="2"/>
  </si>
  <si>
    <t>（３）教職員数(本務者)</t>
    <rPh sb="3" eb="7">
      <t>キョウショクインスウ</t>
    </rPh>
    <rPh sb="8" eb="10">
      <t>ホンム</t>
    </rPh>
    <rPh sb="10" eb="11">
      <t>シャ</t>
    </rPh>
    <phoneticPr fontId="11"/>
  </si>
  <si>
    <t>計</t>
    <phoneticPr fontId="2"/>
  </si>
  <si>
    <t>教員数(本務者)</t>
    <rPh sb="0" eb="1">
      <t>キョウ</t>
    </rPh>
    <rPh sb="1" eb="2">
      <t>イン</t>
    </rPh>
    <rPh sb="2" eb="3">
      <t>スウ</t>
    </rPh>
    <rPh sb="4" eb="6">
      <t>ホンム</t>
    </rPh>
    <rPh sb="6" eb="7">
      <t>シャ</t>
    </rPh>
    <phoneticPr fontId="11"/>
  </si>
  <si>
    <t>職員数
（本務者）</t>
    <rPh sb="5" eb="7">
      <t>ホンム</t>
    </rPh>
    <rPh sb="7" eb="8">
      <t>シャ</t>
    </rPh>
    <phoneticPr fontId="2"/>
  </si>
  <si>
    <t>（３）教員数(本務者)</t>
    <rPh sb="7" eb="9">
      <t>ホンム</t>
    </rPh>
    <rPh sb="9" eb="10">
      <t>シャ</t>
    </rPh>
    <phoneticPr fontId="11"/>
  </si>
  <si>
    <t>（４）職員数(本務者)</t>
    <rPh sb="7" eb="9">
      <t>ホンム</t>
    </rPh>
    <rPh sb="9" eb="10">
      <t>シャ</t>
    </rPh>
    <phoneticPr fontId="11"/>
  </si>
  <si>
    <t xml:space="preserve">  　職員数(本務者)は1人で、前年度と同数である。</t>
    <rPh sb="7" eb="9">
      <t>ホンム</t>
    </rPh>
    <rPh sb="9" eb="10">
      <t>シャ</t>
    </rPh>
    <rPh sb="20" eb="22">
      <t>ドウスウ</t>
    </rPh>
    <phoneticPr fontId="11"/>
  </si>
  <si>
    <t>表－３４　学校数、生徒数、教職員数(本務者)、卒業者数</t>
    <rPh sb="5" eb="7">
      <t>ガッコウ</t>
    </rPh>
    <rPh sb="7" eb="8">
      <t>スウ</t>
    </rPh>
    <rPh sb="18" eb="20">
      <t>ホンム</t>
    </rPh>
    <rPh sb="20" eb="21">
      <t>シャ</t>
    </rPh>
    <phoneticPr fontId="11"/>
  </si>
  <si>
    <t>Ａのうち他県への進学者</t>
    <rPh sb="4" eb="5">
      <t>タ</t>
    </rPh>
    <rPh sb="5" eb="6">
      <t>ケン</t>
    </rPh>
    <rPh sb="8" eb="11">
      <t>シンガクシャ</t>
    </rPh>
    <phoneticPr fontId="11"/>
  </si>
  <si>
    <r>
      <t xml:space="preserve"> (再掲) 就職者</t>
    </r>
    <r>
      <rPr>
        <sz val="10"/>
        <rFont val="ＭＳ 明朝"/>
        <family val="1"/>
        <charset val="128"/>
      </rPr>
      <t>(a＋b＋c＋d)</t>
    </r>
    <rPh sb="6" eb="8">
      <t>シュウショク</t>
    </rPh>
    <phoneticPr fontId="11"/>
  </si>
  <si>
    <t xml:space="preserve"> (再掲) 通信制を除く進学者</t>
    <phoneticPr fontId="11"/>
  </si>
  <si>
    <t>就職者数</t>
    <phoneticPr fontId="11"/>
  </si>
  <si>
    <t>※「就職者数」には、就職しながら高等学校・専修学校等へ進・入学した者を含む。</t>
    <phoneticPr fontId="11"/>
  </si>
  <si>
    <t xml:space="preserve"> (再掲) 通信制を除く進学者</t>
    <phoneticPr fontId="11"/>
  </si>
  <si>
    <t>入学志願者数Ａ</t>
    <rPh sb="0" eb="2">
      <t>ニュウガク</t>
    </rPh>
    <rPh sb="2" eb="5">
      <t>シガンシャ</t>
    </rPh>
    <rPh sb="5" eb="6">
      <t>スウ</t>
    </rPh>
    <phoneticPr fontId="11"/>
  </si>
  <si>
    <t>単位：人、％</t>
    <phoneticPr fontId="11"/>
  </si>
  <si>
    <t>※「就職者数」には、就職しながら大学・専修学校等へ進・入学した者を含む。</t>
    <phoneticPr fontId="11"/>
  </si>
  <si>
    <t>計</t>
    <phoneticPr fontId="11"/>
  </si>
  <si>
    <t>農業・
林業</t>
    <phoneticPr fontId="11"/>
  </si>
  <si>
    <r>
      <t>　（６）</t>
    </r>
    <r>
      <rPr>
        <sz val="11"/>
        <rFont val="ＭＳ 明朝"/>
        <family val="1"/>
        <charset val="128"/>
      </rPr>
      <t>前年３月以前卒業者のうち大学・短期大学への入学志願者数　　　　　　　　　　　　</t>
    </r>
    <rPh sb="19" eb="21">
      <t>タンキ</t>
    </rPh>
    <rPh sb="21" eb="23">
      <t>ダイガク</t>
    </rPh>
    <phoneticPr fontId="2"/>
  </si>
  <si>
    <t>①家事手伝いをしている者、②外国の学校等に入学した者、③①または②に該当しない者で進路が未定であることが明らかな者</t>
    <rPh sb="17" eb="19">
      <t>ガッコウ</t>
    </rPh>
    <phoneticPr fontId="11"/>
  </si>
  <si>
    <t>（４）教員数(本務者)</t>
    <rPh sb="7" eb="9">
      <t>ホンム</t>
    </rPh>
    <rPh sb="9" eb="10">
      <t>シャ</t>
    </rPh>
    <phoneticPr fontId="2"/>
  </si>
  <si>
    <t>学校基本調査結果報告書</t>
    <phoneticPr fontId="2"/>
  </si>
  <si>
    <t>上記高等学校等、大学等、専修学校及び公共職業能力開発施設等進学・入学者以外で就職した者</t>
    <rPh sb="0" eb="2">
      <t>ジョウキ</t>
    </rPh>
    <rPh sb="2" eb="4">
      <t>コウトウ</t>
    </rPh>
    <rPh sb="4" eb="6">
      <t>ガッコウ</t>
    </rPh>
    <rPh sb="6" eb="7">
      <t>トウ</t>
    </rPh>
    <rPh sb="8" eb="10">
      <t>ダイガク</t>
    </rPh>
    <rPh sb="10" eb="11">
      <t>トウ</t>
    </rPh>
    <rPh sb="12" eb="14">
      <t>センシュウ</t>
    </rPh>
    <rPh sb="14" eb="16">
      <t>ガッコウ</t>
    </rPh>
    <rPh sb="16" eb="17">
      <t>オヨ</t>
    </rPh>
    <rPh sb="18" eb="20">
      <t>コウキョウ</t>
    </rPh>
    <rPh sb="20" eb="22">
      <t>ショクギョウ</t>
    </rPh>
    <rPh sb="22" eb="24">
      <t>ノウリョク</t>
    </rPh>
    <rPh sb="24" eb="26">
      <t>カイハツ</t>
    </rPh>
    <rPh sb="26" eb="28">
      <t>シセツ</t>
    </rPh>
    <rPh sb="28" eb="29">
      <t>トウ</t>
    </rPh>
    <rPh sb="29" eb="31">
      <t>シンガク</t>
    </rPh>
    <rPh sb="32" eb="35">
      <t>ニュウガクシャ</t>
    </rPh>
    <rPh sb="35" eb="37">
      <t>イガイ</t>
    </rPh>
    <rPh sb="38" eb="40">
      <t>シュウショク</t>
    </rPh>
    <rPh sb="42" eb="43">
      <t>モノ</t>
    </rPh>
    <phoneticPr fontId="11"/>
  </si>
  <si>
    <t>令和５年度</t>
    <rPh sb="0" eb="2">
      <t>レイワ</t>
    </rPh>
    <rPh sb="3" eb="5">
      <t>ネンド</t>
    </rPh>
    <phoneticPr fontId="11"/>
  </si>
  <si>
    <t>令和５年度</t>
    <rPh sb="0" eb="2">
      <t>レイワ</t>
    </rPh>
    <rPh sb="3" eb="4">
      <t>トシ</t>
    </rPh>
    <rPh sb="4" eb="5">
      <t>ド</t>
    </rPh>
    <phoneticPr fontId="11"/>
  </si>
  <si>
    <t>令和５年度</t>
    <rPh sb="0" eb="2">
      <t>レイワ</t>
    </rPh>
    <rPh sb="3" eb="4">
      <t>トシ</t>
    </rPh>
    <rPh sb="4" eb="5">
      <t>ド</t>
    </rPh>
    <phoneticPr fontId="2"/>
  </si>
  <si>
    <t>皆増</t>
    <rPh sb="0" eb="1">
      <t>ミナ</t>
    </rPh>
    <rPh sb="1" eb="2">
      <t>ゾウ</t>
    </rPh>
    <phoneticPr fontId="11"/>
  </si>
  <si>
    <t>　　　③　教員１人当たり在学者数は1.5人で、全国平均の1.7人より0.2人少ない。</t>
    <rPh sb="25" eb="27">
      <t>ヘイキン</t>
    </rPh>
    <phoneticPr fontId="11"/>
  </si>
  <si>
    <t>令和５年度</t>
    <rPh sb="0" eb="2">
      <t>レイワ</t>
    </rPh>
    <rPh sb="3" eb="5">
      <t>ネンド</t>
    </rPh>
    <phoneticPr fontId="2"/>
  </si>
  <si>
    <t>令和５年</t>
    <rPh sb="0" eb="2">
      <t>レイワ</t>
    </rPh>
    <rPh sb="3" eb="4">
      <t>トシ</t>
    </rPh>
    <phoneticPr fontId="2"/>
  </si>
  <si>
    <t>令和５年</t>
    <rPh sb="0" eb="2">
      <t>レイワ</t>
    </rPh>
    <rPh sb="3" eb="4">
      <t>ネン</t>
    </rPh>
    <phoneticPr fontId="11"/>
  </si>
  <si>
    <t>令和５年</t>
    <rPh sb="0" eb="2">
      <t>レイワ</t>
    </rPh>
    <phoneticPr fontId="11"/>
  </si>
  <si>
    <t>　　　②　就職率は0.1%で前年と同率であり、全国平均の0.2％より0.1％少ない。</t>
    <rPh sb="5" eb="7">
      <t>シュウショク</t>
    </rPh>
    <rPh sb="7" eb="8">
      <t>リツ</t>
    </rPh>
    <rPh sb="14" eb="16">
      <t>ゼンネン</t>
    </rPh>
    <rPh sb="17" eb="19">
      <t>ドウリツ</t>
    </rPh>
    <phoneticPr fontId="11"/>
  </si>
  <si>
    <t>　　　　ある。</t>
    <phoneticPr fontId="11"/>
  </si>
  <si>
    <t>　　　　り2.8人少ない。</t>
    <phoneticPr fontId="11"/>
  </si>
  <si>
    <r>
      <t>令　和　６</t>
    </r>
    <r>
      <rPr>
        <sz val="20"/>
        <rFont val="ＭＳ 明朝"/>
        <family val="1"/>
        <charset val="128"/>
      </rPr>
      <t>　年　度</t>
    </r>
    <rPh sb="0" eb="1">
      <t>レイ</t>
    </rPh>
    <rPh sb="2" eb="3">
      <t>ワ</t>
    </rPh>
    <phoneticPr fontId="2"/>
  </si>
  <si>
    <t>（令和６年５月１日調査）</t>
    <rPh sb="1" eb="2">
      <t>レイ</t>
    </rPh>
    <rPh sb="2" eb="3">
      <t>ワ</t>
    </rPh>
    <phoneticPr fontId="2"/>
  </si>
  <si>
    <t>　　令和６年５月１日（ただし、「卒業後の状況調査」については、令和５年度の卒業者につ</t>
    <rPh sb="2" eb="4">
      <t>レイワ</t>
    </rPh>
    <rPh sb="31" eb="33">
      <t>レイワ</t>
    </rPh>
    <rPh sb="34" eb="35">
      <t>トシ</t>
    </rPh>
    <phoneticPr fontId="11"/>
  </si>
  <si>
    <t>令和６年度</t>
    <rPh sb="0" eb="2">
      <t>レイワ</t>
    </rPh>
    <rPh sb="3" eb="5">
      <t>ネンド</t>
    </rPh>
    <phoneticPr fontId="11"/>
  </si>
  <si>
    <t>　　　①　学級数は1,899学級で、前年度より45学級(2.3%)減少した。</t>
    <phoneticPr fontId="11"/>
  </si>
  <si>
    <t>　　　②　編成方式別にみると、単式学級が1,455学級(76.6%)で最も多く、複式学級</t>
    <phoneticPr fontId="11"/>
  </si>
  <si>
    <t>　　　　が43学級（2.3%)、特別支援学級が401学級(21.1%)で、前年度より単式学級が</t>
    <rPh sb="18" eb="20">
      <t>シエン</t>
    </rPh>
    <rPh sb="20" eb="22">
      <t>ガッキュウ</t>
    </rPh>
    <rPh sb="26" eb="28">
      <t>ガッキュウ</t>
    </rPh>
    <phoneticPr fontId="11"/>
  </si>
  <si>
    <t>令和６年度</t>
    <rPh sb="0" eb="2">
      <t>レイワ</t>
    </rPh>
    <rPh sb="3" eb="4">
      <t>トシ</t>
    </rPh>
    <rPh sb="4" eb="5">
      <t>ド</t>
    </rPh>
    <phoneticPr fontId="11"/>
  </si>
  <si>
    <t>　　　③　収容人員別にみると、21～30人の学級が783学級(41.2%)で最も多く、次いで12人</t>
    <phoneticPr fontId="11"/>
  </si>
  <si>
    <t>　　　　以下の学級が589学級(31.0%)、13～20人の学級が315学級(16.6%)、31～40人の学級</t>
    <phoneticPr fontId="11"/>
  </si>
  <si>
    <t>　　　　減少し、全国平均の21.7人より3.2人少ない。</t>
    <phoneticPr fontId="11"/>
  </si>
  <si>
    <t>　　　①　児童数は35,116人で、前年度より1,362人(3.7%)減少した。過去最も児童数の多</t>
    <rPh sb="44" eb="47">
      <t>ジドウスウ</t>
    </rPh>
    <rPh sb="48" eb="49">
      <t>オオ</t>
    </rPh>
    <phoneticPr fontId="11"/>
  </si>
  <si>
    <t>　　　　下(15.9%)まで減少した。</t>
    <phoneticPr fontId="11"/>
  </si>
  <si>
    <t>　　　②　１校当たり児童数は203.0人で、前年度より6.6人(3.1%)減少し、全国平均の</t>
    <rPh sb="37" eb="39">
      <t>ゲンショウ</t>
    </rPh>
    <rPh sb="43" eb="45">
      <t>ヘイキン</t>
    </rPh>
    <phoneticPr fontId="11"/>
  </si>
  <si>
    <t>　　　　315.7人より112.7人少ない。</t>
    <phoneticPr fontId="11"/>
  </si>
  <si>
    <t>　　　①　教員数（本務者）は2,902人で、前年度より55人(1.9%)減少した。その内訳は、主幹</t>
    <rPh sb="36" eb="38">
      <t>ゲンショウ</t>
    </rPh>
    <rPh sb="47" eb="49">
      <t>シュカン</t>
    </rPh>
    <phoneticPr fontId="11"/>
  </si>
  <si>
    <t>　　　②　教員数（本務者）を男女別割合でみると男が1,020人（35.1%）、女は1,882人</t>
    <rPh sb="9" eb="11">
      <t>ホンム</t>
    </rPh>
    <rPh sb="11" eb="12">
      <t>シャ</t>
    </rPh>
    <phoneticPr fontId="11"/>
  </si>
  <si>
    <t>　　　　(64.9%)となり、前年度と比較すると、男が45人(4.2%)、女が10人(0.5%)それぞれ減少</t>
    <rPh sb="52" eb="54">
      <t>ゲンショウ</t>
    </rPh>
    <phoneticPr fontId="11"/>
  </si>
  <si>
    <t>　　　③　教員１人当たり児童数は12.1人で、前年度より0.2人減少し、全国平均の14.0人より</t>
    <rPh sb="31" eb="32">
      <t>ニン</t>
    </rPh>
    <rPh sb="32" eb="34">
      <t>ゲンショウ</t>
    </rPh>
    <phoneticPr fontId="11"/>
  </si>
  <si>
    <t>　　　　1.9人少ない。</t>
    <phoneticPr fontId="11"/>
  </si>
  <si>
    <t>　　　①　学級数は919学級で、前年度より23学級(2.4%)減少した。</t>
    <rPh sb="31" eb="33">
      <t>ゲンショウ</t>
    </rPh>
    <phoneticPr fontId="11"/>
  </si>
  <si>
    <t>　　　②　編成方式別にみると、単式学級が725学級(78.9%)、特別支援学級が194学級</t>
    <rPh sb="33" eb="35">
      <t>トクベツ</t>
    </rPh>
    <rPh sb="35" eb="37">
      <t>シエン</t>
    </rPh>
    <rPh sb="37" eb="39">
      <t>ガッキュウ</t>
    </rPh>
    <rPh sb="43" eb="45">
      <t>ガッキュウ</t>
    </rPh>
    <phoneticPr fontId="11"/>
  </si>
  <si>
    <t>　　　③　収容人員別にみると、21～30人の学級が505学級(55.0%)で最も多く、次いで</t>
    <phoneticPr fontId="11"/>
  </si>
  <si>
    <t>　　　　12人以下の学級が217学級(23.6%)、31～40人の学級が163学級(17.7%)、</t>
    <rPh sb="16" eb="18">
      <t>ガッキュウ</t>
    </rPh>
    <phoneticPr fontId="11"/>
  </si>
  <si>
    <t>　　　  13～20人の学級が34学級(3.7%)である。また、１学級当たりの生徒数は21.9人</t>
    <phoneticPr fontId="11"/>
  </si>
  <si>
    <t>　　　　で前年度より0.1人少なく、全国平均の26.3人より4.4人少ない。</t>
    <rPh sb="34" eb="35">
      <t>スク</t>
    </rPh>
    <phoneticPr fontId="11"/>
  </si>
  <si>
    <t>　　　①　本年度の生徒数は20,128人で、前年度より597人(2.9%)減少した。過去最も多</t>
    <phoneticPr fontId="11"/>
  </si>
  <si>
    <t>　　　　(17.5%)まで減少した。</t>
    <phoneticPr fontId="11"/>
  </si>
  <si>
    <t>　　　②　学年別では、３学年が6,951人で最も多く、次いで２学年が6,661人、１学年</t>
    <phoneticPr fontId="11"/>
  </si>
  <si>
    <t>　　　　が6,516人である。</t>
    <phoneticPr fontId="11"/>
  </si>
  <si>
    <t>　　　③　１校当たり生徒数は195.4人で、前年度より3.9人(2.0%)減少し、全国平均の</t>
    <rPh sb="37" eb="39">
      <t>ゲンショウ</t>
    </rPh>
    <rPh sb="43" eb="45">
      <t>ヘイキン</t>
    </rPh>
    <phoneticPr fontId="11"/>
  </si>
  <si>
    <t>　　　　317.9人より122.5人少ない。</t>
    <phoneticPr fontId="11"/>
  </si>
  <si>
    <t>　　　①　教員数（本務者）は2,035人で、前年度より38人(1.8%)減少した。その内訳は、校</t>
    <rPh sb="36" eb="38">
      <t>ゲンショウ</t>
    </rPh>
    <rPh sb="47" eb="48">
      <t>コウ</t>
    </rPh>
    <phoneticPr fontId="11"/>
  </si>
  <si>
    <t>　　　②　教員数（本務者）を男女別割合でみると男が1,140人（56.0%）、女は895人(44.0%)</t>
    <rPh sb="9" eb="11">
      <t>ホンム</t>
    </rPh>
    <rPh sb="11" eb="12">
      <t>シャ</t>
    </rPh>
    <rPh sb="44" eb="45">
      <t>ニン</t>
    </rPh>
    <phoneticPr fontId="11"/>
  </si>
  <si>
    <t>　　　　となり、前年度と比較すると、男が26人(2.2%)、女が12人(1.3%)それぞれ減少した。</t>
    <rPh sb="18" eb="19">
      <t>オトコ</t>
    </rPh>
    <rPh sb="22" eb="23">
      <t>ニン</t>
    </rPh>
    <rPh sb="30" eb="31">
      <t>オンナ</t>
    </rPh>
    <rPh sb="45" eb="47">
      <t>ゲンショウ</t>
    </rPh>
    <phoneticPr fontId="11"/>
  </si>
  <si>
    <t>　　　③　教員１人当たり生徒数は9.9人で、前年度より0.1人減少し、全国平均の12.7人よ</t>
    <rPh sb="12" eb="14">
      <t>セイト</t>
    </rPh>
    <rPh sb="30" eb="31">
      <t>ニン</t>
    </rPh>
    <rPh sb="31" eb="33">
      <t>ゲンショウ</t>
    </rPh>
    <phoneticPr fontId="11"/>
  </si>
  <si>
    <t>令和６年度</t>
    <rPh sb="0" eb="2">
      <t>レイワ</t>
    </rPh>
    <rPh sb="3" eb="4">
      <t>トシ</t>
    </rPh>
    <rPh sb="4" eb="5">
      <t>ド</t>
    </rPh>
    <phoneticPr fontId="2"/>
  </si>
  <si>
    <t>　127.3人で、全国平均の335.3人より208.0人少なく、１学級当たり児童生徒数は</t>
    <rPh sb="11" eb="13">
      <t>ヘイキン</t>
    </rPh>
    <rPh sb="33" eb="35">
      <t>ガッキュウ</t>
    </rPh>
    <rPh sb="35" eb="36">
      <t>ア</t>
    </rPh>
    <rPh sb="38" eb="40">
      <t>ジドウ</t>
    </rPh>
    <rPh sb="40" eb="43">
      <t>セイトスウ</t>
    </rPh>
    <phoneticPr fontId="2"/>
  </si>
  <si>
    <t>　10.6人で、全国平均の18.5人より7.9人少ない。</t>
    <phoneticPr fontId="11"/>
  </si>
  <si>
    <t>　　　③　教員１人当たり児童生徒数は4.5人で、全国平均の9.7人より5.2人少ない。</t>
    <rPh sb="5" eb="7">
      <t>キョウイン</t>
    </rPh>
    <rPh sb="8" eb="9">
      <t>ニン</t>
    </rPh>
    <rPh sb="9" eb="10">
      <t>ア</t>
    </rPh>
    <rPh sb="12" eb="14">
      <t>ジドウ</t>
    </rPh>
    <rPh sb="14" eb="17">
      <t>セイトスウ</t>
    </rPh>
    <rPh sb="21" eb="22">
      <t>ニン</t>
    </rPh>
    <rPh sb="24" eb="26">
      <t>ゼンコク</t>
    </rPh>
    <rPh sb="26" eb="28">
      <t>ヘイキン</t>
    </rPh>
    <rPh sb="32" eb="33">
      <t>ニン</t>
    </rPh>
    <rPh sb="38" eb="39">
      <t>ニン</t>
    </rPh>
    <rPh sb="39" eb="40">
      <t>スク</t>
    </rPh>
    <phoneticPr fontId="11"/>
  </si>
  <si>
    <t>　　　①　本年度の本科生徒数は20,070人(＊総計20,094人)で、前年度より346人(1.7%)減少</t>
    <rPh sb="9" eb="11">
      <t>ホンカ</t>
    </rPh>
    <rPh sb="24" eb="26">
      <t>ソウケイ</t>
    </rPh>
    <rPh sb="32" eb="33">
      <t>ニン</t>
    </rPh>
    <phoneticPr fontId="11"/>
  </si>
  <si>
    <t xml:space="preserve">  　　　その3分の1以下(28.8%)まで生徒数が減少した。(＊総計は本科、別科、専攻科を含む</t>
    <rPh sb="24" eb="25">
      <t>カズ</t>
    </rPh>
    <rPh sb="26" eb="28">
      <t>ゲンショウ</t>
    </rPh>
    <rPh sb="33" eb="34">
      <t>フサ</t>
    </rPh>
    <rPh sb="34" eb="35">
      <t>ケイ</t>
    </rPh>
    <rPh sb="36" eb="38">
      <t>ホンカ</t>
    </rPh>
    <phoneticPr fontId="11"/>
  </si>
  <si>
    <t>　　　②　男女別の生徒数を前年度と比較すると、男子が10,235人で183人(1.8%)、女子が</t>
    <phoneticPr fontId="2"/>
  </si>
  <si>
    <t>　　　　9,835人で163人(1.6%)それぞれ減少した。</t>
    <rPh sb="14" eb="15">
      <t>ニン</t>
    </rPh>
    <phoneticPr fontId="11"/>
  </si>
  <si>
    <t>　　　③　課程別にみると、公立全日制が17,190人で全体の85.7%、公立定時制が706人で</t>
    <phoneticPr fontId="2"/>
  </si>
  <si>
    <t>　　　　3.5%、私立全日制が2,174人で10.8%である。また前年度との比較では公立全日制が</t>
    <rPh sb="20" eb="21">
      <t>ニン</t>
    </rPh>
    <rPh sb="33" eb="36">
      <t>ゼンネンド</t>
    </rPh>
    <rPh sb="38" eb="40">
      <t>ヒカク</t>
    </rPh>
    <phoneticPr fontId="11"/>
  </si>
  <si>
    <t>　　　　438人(2.5%)、公立定時制が45人(6.8%)、私立全日制が47人(2.2%)それぞれ減少した。</t>
    <rPh sb="50" eb="52">
      <t>ゲンショウ</t>
    </rPh>
    <phoneticPr fontId="11"/>
  </si>
  <si>
    <t>　　　④　学科別内訳をみると、普通科が13,310人で全体の66.3%を占め、次いで工業科が</t>
    <phoneticPr fontId="11"/>
  </si>
  <si>
    <t>　　　　2,346人で11.7%、商業科が1,379人で6.9%、農業科が1,338人で6.7%、その他が775人</t>
    <rPh sb="19" eb="20">
      <t>カ</t>
    </rPh>
    <rPh sb="26" eb="27">
      <t>ニン</t>
    </rPh>
    <rPh sb="51" eb="52">
      <t>タ</t>
    </rPh>
    <phoneticPr fontId="11"/>
  </si>
  <si>
    <t>　　　　で3.9%、総合学科が539人で2.7%、家庭科が211人で1.1%等である。</t>
    <rPh sb="26" eb="28">
      <t>ニワカ</t>
    </rPh>
    <rPh sb="32" eb="33">
      <t>ニン</t>
    </rPh>
    <rPh sb="38" eb="39">
      <t>トウ</t>
    </rPh>
    <phoneticPr fontId="11"/>
  </si>
  <si>
    <t>　　　⑤　学科別生徒数の対前年度増減率をみると、増加は家庭科が6.6％、その他が1.4％、</t>
    <rPh sb="8" eb="11">
      <t>セイトスウ</t>
    </rPh>
    <rPh sb="12" eb="13">
      <t>タイ</t>
    </rPh>
    <rPh sb="13" eb="16">
      <t>ゼンネンド</t>
    </rPh>
    <rPh sb="16" eb="18">
      <t>ゾウゲン</t>
    </rPh>
    <rPh sb="18" eb="19">
      <t>リツ</t>
    </rPh>
    <rPh sb="24" eb="26">
      <t>ゾウカ</t>
    </rPh>
    <rPh sb="27" eb="30">
      <t>カテイカ</t>
    </rPh>
    <rPh sb="38" eb="39">
      <t>タ</t>
    </rPh>
    <phoneticPr fontId="11"/>
  </si>
  <si>
    <t xml:space="preserve"> 　　   商業科が0.3％で、減少は情報科が15.5％、福祉科が5.4％、総合学科が3.4％、農業</t>
    <rPh sb="6" eb="8">
      <t>ショウギョウ</t>
    </rPh>
    <rPh sb="8" eb="9">
      <t>カ</t>
    </rPh>
    <rPh sb="16" eb="18">
      <t>ゲンショウ</t>
    </rPh>
    <rPh sb="19" eb="21">
      <t>ジョウホウ</t>
    </rPh>
    <rPh sb="21" eb="22">
      <t>カ</t>
    </rPh>
    <rPh sb="29" eb="31">
      <t>フクシ</t>
    </rPh>
    <rPh sb="31" eb="32">
      <t>カ</t>
    </rPh>
    <rPh sb="38" eb="40">
      <t>ソウゴウ</t>
    </rPh>
    <rPh sb="40" eb="42">
      <t>ガッカ</t>
    </rPh>
    <rPh sb="42" eb="43">
      <t>ショウカ</t>
    </rPh>
    <rPh sb="48" eb="50">
      <t>ノウギョウ</t>
    </rPh>
    <phoneticPr fontId="11"/>
  </si>
  <si>
    <t>　　　　科が2.3％、普通科が2.0%、工業科が1.7％となった。</t>
    <rPh sb="20" eb="22">
      <t>コウギョウ</t>
    </rPh>
    <phoneticPr fontId="11"/>
  </si>
  <si>
    <t>　　　①　入学志願者は8,406人、前年度より295人(3.4%)減少した。設置者・課程別では、</t>
    <rPh sb="16" eb="17">
      <t>ニン</t>
    </rPh>
    <rPh sb="33" eb="35">
      <t>ゲンショウ</t>
    </rPh>
    <phoneticPr fontId="11"/>
  </si>
  <si>
    <t>　　　　前年度と比較すると、公立全日制が168人(2.7%)、私立全日制が155人(6.7%)それぞれ</t>
    <rPh sb="14" eb="16">
      <t>コウリツ</t>
    </rPh>
    <rPh sb="16" eb="19">
      <t>ゼンニチセイ</t>
    </rPh>
    <rPh sb="31" eb="33">
      <t>シリツ</t>
    </rPh>
    <rPh sb="33" eb="36">
      <t>ゼンニチセイ</t>
    </rPh>
    <phoneticPr fontId="2"/>
  </si>
  <si>
    <t>　　　　減少し、公立定時制が28人(13.3%)増加した。</t>
    <rPh sb="4" eb="6">
      <t>ゲンショウ</t>
    </rPh>
    <rPh sb="8" eb="10">
      <t>コウリツ</t>
    </rPh>
    <rPh sb="10" eb="13">
      <t>テイジセイ</t>
    </rPh>
    <rPh sb="16" eb="17">
      <t>ニン</t>
    </rPh>
    <rPh sb="24" eb="26">
      <t>ゾウカ</t>
    </rPh>
    <phoneticPr fontId="11"/>
  </si>
  <si>
    <t>　　　②　入学者は6,623人で、設置者・課程別では、公立全日制が5,643人、公立定時制が</t>
    <rPh sb="14" eb="15">
      <t>ニン</t>
    </rPh>
    <rPh sb="17" eb="19">
      <t>セッチ</t>
    </rPh>
    <phoneticPr fontId="11"/>
  </si>
  <si>
    <t>　　　　224人、私立全日制が756人である。</t>
    <rPh sb="9" eb="11">
      <t>シリツ</t>
    </rPh>
    <phoneticPr fontId="11"/>
  </si>
  <si>
    <t>　　　　　また、前年度と比較すると150人(2.2％)減少し、設置者・課程別では、公立全日</t>
    <rPh sb="20" eb="21">
      <t>ニン</t>
    </rPh>
    <rPh sb="27" eb="29">
      <t>ゲンショウ</t>
    </rPh>
    <rPh sb="31" eb="34">
      <t>セッチシャ</t>
    </rPh>
    <rPh sb="35" eb="37">
      <t>カテイ</t>
    </rPh>
    <rPh sb="37" eb="38">
      <t>ベツ</t>
    </rPh>
    <rPh sb="41" eb="43">
      <t>コウリツ</t>
    </rPh>
    <rPh sb="43" eb="45">
      <t>ゼンニチ</t>
    </rPh>
    <phoneticPr fontId="11"/>
  </si>
  <si>
    <t>　　　　(19.8%)増加した。</t>
    <rPh sb="11" eb="13">
      <t>ゾウカ</t>
    </rPh>
    <phoneticPr fontId="11"/>
  </si>
  <si>
    <t>　　　  に占める割合は0.3%であった。</t>
    <phoneticPr fontId="11"/>
  </si>
  <si>
    <t>　　　①　教員数(本務者)は1,926人で、前年度より44人(2.2%)減少した。その内訳は、講師</t>
    <rPh sb="47" eb="49">
      <t>コウシ</t>
    </rPh>
    <phoneticPr fontId="11"/>
  </si>
  <si>
    <t>　　　②　教員数(本務者)を男女別でみると、男が1,279人(66.4%)、女が647人(33.6%)となり、</t>
    <rPh sb="9" eb="11">
      <t>ホンム</t>
    </rPh>
    <rPh sb="11" eb="12">
      <t>シャ</t>
    </rPh>
    <phoneticPr fontId="2"/>
  </si>
  <si>
    <t>　　　③　教員１人当たりの生徒数は10.4人で、全国平均の13.0人より2.6人少ない。</t>
    <phoneticPr fontId="11"/>
  </si>
  <si>
    <t xml:space="preserve">     　在学者数は1,325人で、前年度より17人（1.3％）増加した。</t>
    <rPh sb="33" eb="35">
      <t>ゾウカ</t>
    </rPh>
    <phoneticPr fontId="11"/>
  </si>
  <si>
    <t>　　　①　教員数（本務者）は885人で、前年度より12人（1.3%)減少した。</t>
    <rPh sb="27" eb="28">
      <t>ニン</t>
    </rPh>
    <rPh sb="34" eb="36">
      <t>ゲンショウ</t>
    </rPh>
    <phoneticPr fontId="11"/>
  </si>
  <si>
    <t>　　　②　教員数（本務者）を男女別でみると、男が287人、女が598人となり、前年</t>
    <rPh sb="7" eb="8">
      <t>カズ</t>
    </rPh>
    <rPh sb="9" eb="11">
      <t>ホンム</t>
    </rPh>
    <rPh sb="11" eb="12">
      <t>シャ</t>
    </rPh>
    <rPh sb="14" eb="17">
      <t>ダンジョベツ</t>
    </rPh>
    <rPh sb="22" eb="23">
      <t>オトコ</t>
    </rPh>
    <rPh sb="27" eb="28">
      <t>ニン</t>
    </rPh>
    <rPh sb="29" eb="30">
      <t>オンナ</t>
    </rPh>
    <rPh sb="34" eb="35">
      <t>ニン</t>
    </rPh>
    <rPh sb="39" eb="41">
      <t>ゼンネン</t>
    </rPh>
    <phoneticPr fontId="11"/>
  </si>
  <si>
    <t>　　　①　在園者数は1,559人で、前年度より156人(9.1%)減少した。在園者数は過去、</t>
    <rPh sb="38" eb="40">
      <t>ザイエン</t>
    </rPh>
    <rPh sb="40" eb="41">
      <t>シャ</t>
    </rPh>
    <phoneticPr fontId="11"/>
  </si>
  <si>
    <t>　　　②　年齢別にみると、５歳児が565人(36.2%)、４歳児が526人(33.7%)、３歳児が</t>
    <phoneticPr fontId="11"/>
  </si>
  <si>
    <t>　　　　468人(30.0%)である。</t>
    <phoneticPr fontId="11"/>
  </si>
  <si>
    <t>　　　　年度から減少し、今年度は11.9%で、前年度から0.2ポイントの減少となった。</t>
    <rPh sb="8" eb="10">
      <t>ゲンショウ</t>
    </rPh>
    <rPh sb="12" eb="13">
      <t>イマ</t>
    </rPh>
    <rPh sb="36" eb="38">
      <t>ゲンショウ</t>
    </rPh>
    <phoneticPr fontId="11"/>
  </si>
  <si>
    <t>　　　　今年度は293人である。</t>
    <phoneticPr fontId="11"/>
  </si>
  <si>
    <t>　　　③　教員１人当たり在園者数は、今年度は5.3人で全国平均の9.2人より3.9人少な</t>
    <rPh sb="18" eb="19">
      <t>イマ</t>
    </rPh>
    <rPh sb="25" eb="26">
      <t>ニン</t>
    </rPh>
    <rPh sb="42" eb="43">
      <t>スク</t>
    </rPh>
    <phoneticPr fontId="11"/>
  </si>
  <si>
    <t>令和６年度</t>
    <rPh sb="0" eb="2">
      <t>レイワ</t>
    </rPh>
    <rPh sb="3" eb="5">
      <t>ネンド</t>
    </rPh>
    <phoneticPr fontId="2"/>
  </si>
  <si>
    <t>　　　②　設置者別では、公立が11園(12.5%)、私立が77園(87.5%)である。</t>
    <phoneticPr fontId="2"/>
  </si>
  <si>
    <t>　　　①　在園者数は8,850人で、男女別では男が4,517人(51.0%)、女が4,333人(49.0%)で</t>
    <rPh sb="5" eb="7">
      <t>ザイエン</t>
    </rPh>
    <rPh sb="7" eb="8">
      <t>シャ</t>
    </rPh>
    <rPh sb="8" eb="9">
      <t>スウ</t>
    </rPh>
    <rPh sb="18" eb="20">
      <t>ダンジョ</t>
    </rPh>
    <rPh sb="20" eb="21">
      <t>ベツ</t>
    </rPh>
    <rPh sb="23" eb="24">
      <t>オトコ</t>
    </rPh>
    <rPh sb="30" eb="31">
      <t>ニン</t>
    </rPh>
    <rPh sb="39" eb="40">
      <t>オンナ</t>
    </rPh>
    <rPh sb="46" eb="47">
      <t>ニン</t>
    </rPh>
    <phoneticPr fontId="11"/>
  </si>
  <si>
    <t>　　　  ある。利用区分別では、２号(3～5歳保育）の利用者が4,808人で最も多く、全体の</t>
    <rPh sb="8" eb="10">
      <t>リヨウ</t>
    </rPh>
    <rPh sb="10" eb="12">
      <t>クブン</t>
    </rPh>
    <rPh sb="12" eb="13">
      <t>ベツ</t>
    </rPh>
    <rPh sb="17" eb="18">
      <t>ゴウ</t>
    </rPh>
    <rPh sb="22" eb="23">
      <t>サイ</t>
    </rPh>
    <rPh sb="23" eb="25">
      <t>ホイク</t>
    </rPh>
    <rPh sb="27" eb="30">
      <t>リヨウシャ</t>
    </rPh>
    <rPh sb="36" eb="37">
      <t>ニン</t>
    </rPh>
    <rPh sb="38" eb="39">
      <t>モット</t>
    </rPh>
    <rPh sb="40" eb="41">
      <t>オオ</t>
    </rPh>
    <rPh sb="43" eb="45">
      <t>ゼンタイ</t>
    </rPh>
    <phoneticPr fontId="11"/>
  </si>
  <si>
    <t>　　　　54.3%を占め、次いで３号(3歳未満保育）利用者が2,895人(32.7%)、１号(3～5歳教</t>
    <rPh sb="17" eb="18">
      <t>ゴウ</t>
    </rPh>
    <rPh sb="20" eb="21">
      <t>サイ</t>
    </rPh>
    <rPh sb="21" eb="23">
      <t>ミマン</t>
    </rPh>
    <rPh sb="23" eb="25">
      <t>ホイク</t>
    </rPh>
    <rPh sb="26" eb="29">
      <t>リヨウシャ</t>
    </rPh>
    <rPh sb="35" eb="36">
      <t>ニン</t>
    </rPh>
    <rPh sb="45" eb="46">
      <t>ゴウ</t>
    </rPh>
    <rPh sb="50" eb="51">
      <t>サイ</t>
    </rPh>
    <rPh sb="51" eb="52">
      <t>キョウ</t>
    </rPh>
    <phoneticPr fontId="11"/>
  </si>
  <si>
    <t>　　　　育）利用者が1,147人(13.0%)の順となった。</t>
    <phoneticPr fontId="2"/>
  </si>
  <si>
    <t>令和６年度</t>
    <rPh sb="0" eb="1">
      <t>レイ</t>
    </rPh>
    <rPh sb="3" eb="5">
      <t>ネンド</t>
    </rPh>
    <phoneticPr fontId="2"/>
  </si>
  <si>
    <t>　　　②　教育・保育を併せた３歳以上在園者の割合は、３歳児が1,871人(31.4%)、４歳</t>
    <rPh sb="5" eb="7">
      <t>キョウイク</t>
    </rPh>
    <rPh sb="8" eb="10">
      <t>ホイク</t>
    </rPh>
    <rPh sb="11" eb="12">
      <t>アワ</t>
    </rPh>
    <rPh sb="15" eb="16">
      <t>サイ</t>
    </rPh>
    <rPh sb="16" eb="18">
      <t>イジョウ</t>
    </rPh>
    <rPh sb="18" eb="20">
      <t>ザイエン</t>
    </rPh>
    <rPh sb="20" eb="21">
      <t>シャ</t>
    </rPh>
    <rPh sb="22" eb="24">
      <t>ワリアイ</t>
    </rPh>
    <rPh sb="27" eb="28">
      <t>サイ</t>
    </rPh>
    <rPh sb="28" eb="29">
      <t>ジ</t>
    </rPh>
    <rPh sb="45" eb="46">
      <t>サイ</t>
    </rPh>
    <phoneticPr fontId="11"/>
  </si>
  <si>
    <t>　　　  児が1,955人(32.8%)、５歳児が2,129人(35.8%)となった。</t>
    <rPh sb="22" eb="23">
      <t>サイ</t>
    </rPh>
    <rPh sb="23" eb="24">
      <t>ジ</t>
    </rPh>
    <rPh sb="30" eb="31">
      <t>ニン</t>
    </rPh>
    <phoneticPr fontId="11"/>
  </si>
  <si>
    <t>　　  教員数(本務者)は1,840人で、前年度より12人(0.7%)増加した。職員数(本務者)は449人</t>
    <rPh sb="5" eb="6">
      <t>イン</t>
    </rPh>
    <rPh sb="6" eb="7">
      <t>スウ</t>
    </rPh>
    <rPh sb="8" eb="10">
      <t>ホンム</t>
    </rPh>
    <rPh sb="10" eb="11">
      <t>シャ</t>
    </rPh>
    <rPh sb="21" eb="24">
      <t>ゼンネンド</t>
    </rPh>
    <rPh sb="28" eb="29">
      <t>ニン</t>
    </rPh>
    <rPh sb="35" eb="37">
      <t>ゾウカ</t>
    </rPh>
    <rPh sb="40" eb="42">
      <t>ショクイン</t>
    </rPh>
    <rPh sb="42" eb="43">
      <t>スウ</t>
    </rPh>
    <rPh sb="44" eb="46">
      <t>ホンム</t>
    </rPh>
    <rPh sb="46" eb="47">
      <t>シャ</t>
    </rPh>
    <rPh sb="52" eb="53">
      <t>ニン</t>
    </rPh>
    <phoneticPr fontId="11"/>
  </si>
  <si>
    <t>　　　②　男女別にみると、男が417人で全体の26.9％、女が1,131人で73.1％である。</t>
    <phoneticPr fontId="2"/>
  </si>
  <si>
    <t>　　　③　課程別にみると、専門課程（高卒者以上が入学対象）が1,389人で全体の89.7％を</t>
    <phoneticPr fontId="2"/>
  </si>
  <si>
    <t>　　　　占め、次いで高等課程（中卒者以上が入学対象）が159人で10.3％である。前年度と</t>
    <rPh sb="10" eb="12">
      <t>コウトウ</t>
    </rPh>
    <rPh sb="41" eb="44">
      <t>ゼンネンド</t>
    </rPh>
    <phoneticPr fontId="11"/>
  </si>
  <si>
    <t>　　学校種別、設置者別、本校・分校別に主として次の事項を調査した。</t>
    <phoneticPr fontId="11"/>
  </si>
  <si>
    <t>皆増</t>
  </si>
  <si>
    <t>　　　②　教員１人当たり生徒数は10.3人で前年度より1.9人（22.6%）増加した。</t>
    <rPh sb="20" eb="21">
      <t>ニン</t>
    </rPh>
    <rPh sb="22" eb="25">
      <t>ゼンネンド</t>
    </rPh>
    <rPh sb="30" eb="31">
      <t>ニン</t>
    </rPh>
    <rPh sb="38" eb="40">
      <t>ゾウカ</t>
    </rPh>
    <phoneticPr fontId="11"/>
  </si>
  <si>
    <t>令和６年</t>
    <rPh sb="0" eb="2">
      <t>レイワ</t>
    </rPh>
    <rPh sb="3" eb="4">
      <t>トシ</t>
    </rPh>
    <phoneticPr fontId="2"/>
  </si>
  <si>
    <t>※「令和５年」は令和５年３月卒業を指す。以降の表についても同じ。</t>
    <rPh sb="2" eb="4">
      <t>レイワ</t>
    </rPh>
    <rPh sb="8" eb="10">
      <t>レイワ</t>
    </rPh>
    <phoneticPr fontId="11"/>
  </si>
  <si>
    <t>　　　①　卒業者数は7,096人で、前年度より186人(2.6%)減少した。</t>
    <rPh sb="5" eb="8">
      <t>ソツギョウシャ</t>
    </rPh>
    <rPh sb="15" eb="16">
      <t>ニン</t>
    </rPh>
    <rPh sb="26" eb="27">
      <t>ニン</t>
    </rPh>
    <rPh sb="33" eb="35">
      <t>ゲンショウ</t>
    </rPh>
    <phoneticPr fontId="11"/>
  </si>
  <si>
    <t>　　　②　卒業者の進路別内訳をみると、高等学校等進学者（注１）が6,971人で全体の</t>
    <rPh sb="5" eb="8">
      <t>ソツギョウシャ</t>
    </rPh>
    <rPh sb="9" eb="11">
      <t>シンロ</t>
    </rPh>
    <rPh sb="11" eb="12">
      <t>ベツ</t>
    </rPh>
    <rPh sb="12" eb="14">
      <t>ウチワケ</t>
    </rPh>
    <rPh sb="19" eb="21">
      <t>コウトウ</t>
    </rPh>
    <rPh sb="21" eb="23">
      <t>ガッコウ</t>
    </rPh>
    <rPh sb="23" eb="24">
      <t>トウ</t>
    </rPh>
    <rPh sb="24" eb="27">
      <t>シンガクシャ</t>
    </rPh>
    <rPh sb="28" eb="29">
      <t>チュウ</t>
    </rPh>
    <rPh sb="37" eb="38">
      <t>ニン</t>
    </rPh>
    <rPh sb="39" eb="41">
      <t>ゼンタイ</t>
    </rPh>
    <phoneticPr fontId="11"/>
  </si>
  <si>
    <t>　　　　98.2%を占め、次いで専修学校（高等課程）進学者（注２）が65人で0.9%、専修学</t>
    <rPh sb="15" eb="17">
      <t>センシュウ</t>
    </rPh>
    <rPh sb="18" eb="19">
      <t>シュウガク</t>
    </rPh>
    <rPh sb="20" eb="22">
      <t>コウトウ</t>
    </rPh>
    <rPh sb="22" eb="24">
      <t>カテイ</t>
    </rPh>
    <rPh sb="25" eb="27">
      <t>シンガク</t>
    </rPh>
    <rPh sb="29" eb="30">
      <t>チュウ</t>
    </rPh>
    <rPh sb="42" eb="44">
      <t>センシュウ</t>
    </rPh>
    <rPh sb="44" eb="45">
      <t>ガク</t>
    </rPh>
    <phoneticPr fontId="11"/>
  </si>
  <si>
    <t>　　　　　なお、特に進学も就職もしなかった者は47人で0.7%であった。</t>
    <phoneticPr fontId="2"/>
  </si>
  <si>
    <t>　　　③　高等学校等進学者のうち、他県へ進学した者は195人となった。</t>
    <rPh sb="5" eb="7">
      <t>コウトウ</t>
    </rPh>
    <rPh sb="7" eb="9">
      <t>ガッコウ</t>
    </rPh>
    <rPh sb="9" eb="10">
      <t>トウ</t>
    </rPh>
    <rPh sb="10" eb="13">
      <t>シンガクシャ</t>
    </rPh>
    <rPh sb="17" eb="19">
      <t>タケン</t>
    </rPh>
    <rPh sb="20" eb="22">
      <t>シンガク</t>
    </rPh>
    <rPh sb="24" eb="25">
      <t>モノ</t>
    </rPh>
    <rPh sb="29" eb="30">
      <t>ニン</t>
    </rPh>
    <phoneticPr fontId="11"/>
  </si>
  <si>
    <t>令和６年</t>
    <rPh sb="0" eb="2">
      <t>レイワ</t>
    </rPh>
    <rPh sb="3" eb="4">
      <t>ネン</t>
    </rPh>
    <phoneticPr fontId="11"/>
  </si>
  <si>
    <t>令和６年</t>
    <rPh sb="0" eb="2">
      <t>レイワ</t>
    </rPh>
    <phoneticPr fontId="11"/>
  </si>
  <si>
    <t>　　は6,971人で、前年より212人(3.0%)減少した。</t>
    <rPh sb="11" eb="13">
      <t>ゼンネン</t>
    </rPh>
    <rPh sb="18" eb="19">
      <t>ニン</t>
    </rPh>
    <rPh sb="25" eb="27">
      <t>ゲンショウ</t>
    </rPh>
    <phoneticPr fontId="11"/>
  </si>
  <si>
    <t>　　　①　卒業者数は6,553人で、前年度より438人(6.3%)減少した。</t>
    <rPh sb="5" eb="8">
      <t>ソツギョウシャ</t>
    </rPh>
    <rPh sb="15" eb="16">
      <t>ニン</t>
    </rPh>
    <rPh sb="26" eb="27">
      <t>ニン</t>
    </rPh>
    <rPh sb="33" eb="35">
      <t>ゲンショウ</t>
    </rPh>
    <phoneticPr fontId="11"/>
  </si>
  <si>
    <t>　　　②　卒業者の進路別内訳をみると、大学等進学者が3,240人で全体の49.4%を占め、</t>
    <rPh sb="5" eb="8">
      <t>ソツギョウシャ</t>
    </rPh>
    <rPh sb="9" eb="11">
      <t>シンロ</t>
    </rPh>
    <rPh sb="11" eb="12">
      <t>ベツ</t>
    </rPh>
    <rPh sb="12" eb="14">
      <t>ウチワケ</t>
    </rPh>
    <rPh sb="19" eb="21">
      <t>ダイガク</t>
    </rPh>
    <rPh sb="21" eb="22">
      <t>トウ</t>
    </rPh>
    <rPh sb="22" eb="25">
      <t>シンガクシャ</t>
    </rPh>
    <rPh sb="31" eb="32">
      <t>ニン</t>
    </rPh>
    <rPh sb="33" eb="35">
      <t>ゼンタイ</t>
    </rPh>
    <rPh sb="42" eb="43">
      <t>シ</t>
    </rPh>
    <phoneticPr fontId="11"/>
  </si>
  <si>
    <t>　　　　次いで無期雇用労働者が1,677人で25.6%、専修学校（専門課程）進学者が1,174</t>
    <rPh sb="20" eb="21">
      <t>ニン</t>
    </rPh>
    <rPh sb="28" eb="30">
      <t>センシュウ</t>
    </rPh>
    <rPh sb="30" eb="32">
      <t>ガッコウ</t>
    </rPh>
    <phoneticPr fontId="11"/>
  </si>
  <si>
    <t>　　　　人で17.9%、専修学校（一般課程）等入学者が105人で1.6％、有期雇用労働者が</t>
    <rPh sb="30" eb="31">
      <t>ヒト</t>
    </rPh>
    <rPh sb="31" eb="32">
      <t>ヒトリ</t>
    </rPh>
    <rPh sb="37" eb="39">
      <t>ユウキ</t>
    </rPh>
    <rPh sb="39" eb="41">
      <t>コヨウ</t>
    </rPh>
    <rPh sb="41" eb="44">
      <t>ロウドウシャ</t>
    </rPh>
    <phoneticPr fontId="11"/>
  </si>
  <si>
    <t>　　　　82人で1.3%となった。</t>
    <rPh sb="6" eb="7">
      <t>ニン</t>
    </rPh>
    <phoneticPr fontId="11"/>
  </si>
  <si>
    <t>　　　　　なお、進学も就職もしていない者は220人で3.4%である。</t>
    <phoneticPr fontId="11"/>
  </si>
  <si>
    <t>　　　①　大学等進学者数は3,240人で、前年より84人（2.5%）減少した。</t>
    <rPh sb="5" eb="7">
      <t>ダイガク</t>
    </rPh>
    <rPh sb="7" eb="8">
      <t>トウ</t>
    </rPh>
    <rPh sb="8" eb="10">
      <t>シンガク</t>
    </rPh>
    <rPh sb="10" eb="11">
      <t>モノ</t>
    </rPh>
    <rPh sb="11" eb="12">
      <t>カズ</t>
    </rPh>
    <rPh sb="18" eb="19">
      <t>ニン</t>
    </rPh>
    <rPh sb="21" eb="23">
      <t>ゼンネン</t>
    </rPh>
    <rPh sb="27" eb="28">
      <t>ニン</t>
    </rPh>
    <rPh sb="34" eb="36">
      <t>ゲンショウ</t>
    </rPh>
    <phoneticPr fontId="11"/>
  </si>
  <si>
    <t>　　　②　進学率は49.4で前年より1.9ポイント増加した。設置者別に進学率をみると、</t>
    <rPh sb="5" eb="7">
      <t>シンガク</t>
    </rPh>
    <rPh sb="7" eb="8">
      <t>リツ</t>
    </rPh>
    <rPh sb="14" eb="16">
      <t>ゼンネン</t>
    </rPh>
    <rPh sb="25" eb="27">
      <t>ゾウカ</t>
    </rPh>
    <rPh sb="30" eb="33">
      <t>セッチシャ</t>
    </rPh>
    <rPh sb="33" eb="34">
      <t>ベツ</t>
    </rPh>
    <rPh sb="35" eb="38">
      <t>シンガクリツ</t>
    </rPh>
    <phoneticPr fontId="11"/>
  </si>
  <si>
    <t xml:space="preserve"> 　　　 全日制は50.2%で、定時制は18.4%である。</t>
    <rPh sb="16" eb="19">
      <t>テイジセイ</t>
    </rPh>
    <phoneticPr fontId="11"/>
  </si>
  <si>
    <t>　 　　 　一方、短大(本科)に進学した者は326人で、前年より83人(20.3%)減少し、大学</t>
    <rPh sb="6" eb="8">
      <t>イッポウ</t>
    </rPh>
    <rPh sb="9" eb="11">
      <t>タンダイ</t>
    </rPh>
    <rPh sb="12" eb="14">
      <t>ホンカ</t>
    </rPh>
    <rPh sb="16" eb="18">
      <t>シンガク</t>
    </rPh>
    <rPh sb="20" eb="21">
      <t>モノ</t>
    </rPh>
    <rPh sb="25" eb="26">
      <t>ニン</t>
    </rPh>
    <rPh sb="28" eb="30">
      <t>ゼンネン</t>
    </rPh>
    <rPh sb="34" eb="35">
      <t>ニン</t>
    </rPh>
    <rPh sb="42" eb="44">
      <t>ゲンショウ</t>
    </rPh>
    <phoneticPr fontId="11"/>
  </si>
  <si>
    <t>　　　  等進学者に占める割合は10.1%である。</t>
    <rPh sb="5" eb="6">
      <t>トウ</t>
    </rPh>
    <phoneticPr fontId="11"/>
  </si>
  <si>
    <t>　　　④　男女別では、男は大学(学部)への進学者が最も多く、1,504人で全体の96.8%を</t>
    <rPh sb="5" eb="7">
      <t>ダンジョ</t>
    </rPh>
    <rPh sb="7" eb="8">
      <t>ベツ</t>
    </rPh>
    <rPh sb="11" eb="12">
      <t>オトコ</t>
    </rPh>
    <rPh sb="13" eb="15">
      <t>ダイガク</t>
    </rPh>
    <rPh sb="16" eb="17">
      <t>ガク</t>
    </rPh>
    <rPh sb="17" eb="18">
      <t>ブ</t>
    </rPh>
    <rPh sb="21" eb="23">
      <t>シンガク</t>
    </rPh>
    <rPh sb="23" eb="24">
      <t>シャ</t>
    </rPh>
    <rPh sb="25" eb="26">
      <t>モット</t>
    </rPh>
    <rPh sb="27" eb="28">
      <t>オオ</t>
    </rPh>
    <rPh sb="35" eb="36">
      <t>ニン</t>
    </rPh>
    <rPh sb="37" eb="39">
      <t>ゼンタイ</t>
    </rPh>
    <phoneticPr fontId="11"/>
  </si>
  <si>
    <t>　　　  占めた。女も大学(学部)への進学者が最も多く1,397人で、全体の83.0%を占め、</t>
    <rPh sb="14" eb="16">
      <t>ガクブ</t>
    </rPh>
    <rPh sb="19" eb="22">
      <t>シンガクシャ</t>
    </rPh>
    <rPh sb="23" eb="24">
      <t>モット</t>
    </rPh>
    <rPh sb="25" eb="26">
      <t>オオ</t>
    </rPh>
    <rPh sb="32" eb="33">
      <t>ニン</t>
    </rPh>
    <rPh sb="35" eb="37">
      <t>ゼンタイ</t>
    </rPh>
    <rPh sb="44" eb="45">
      <t>シ</t>
    </rPh>
    <phoneticPr fontId="11"/>
  </si>
  <si>
    <t>　　　  次いで短大(本科)への進学者が284人で全体の16.9%となった。</t>
    <rPh sb="26" eb="27">
      <t>カラダ</t>
    </rPh>
    <phoneticPr fontId="11"/>
  </si>
  <si>
    <t>　　　⑤　入学志願状況をみると、大学(学部)への入学志願者は3,060人で、入学志願率は</t>
    <rPh sb="5" eb="7">
      <t>ニュウガク</t>
    </rPh>
    <rPh sb="7" eb="9">
      <t>シガン</t>
    </rPh>
    <rPh sb="9" eb="11">
      <t>ジョウキョウ</t>
    </rPh>
    <rPh sb="16" eb="18">
      <t>ダイガク</t>
    </rPh>
    <rPh sb="19" eb="21">
      <t>ガクブ</t>
    </rPh>
    <rPh sb="24" eb="26">
      <t>ニュウガク</t>
    </rPh>
    <rPh sb="26" eb="29">
      <t>シガンシャ</t>
    </rPh>
    <rPh sb="35" eb="36">
      <t>ニン</t>
    </rPh>
    <rPh sb="38" eb="40">
      <t>ニュウガク</t>
    </rPh>
    <phoneticPr fontId="11"/>
  </si>
  <si>
    <t>　　　　46.7%である。男女別では、男の入学志願者が1,604人(入学志願率48.1%)、女が</t>
    <rPh sb="13" eb="16">
      <t>ダンジョベツ</t>
    </rPh>
    <rPh sb="19" eb="20">
      <t>オトコ</t>
    </rPh>
    <rPh sb="21" eb="23">
      <t>ニュウガク</t>
    </rPh>
    <rPh sb="23" eb="26">
      <t>シガンシャ</t>
    </rPh>
    <rPh sb="32" eb="33">
      <t>ニン</t>
    </rPh>
    <rPh sb="34" eb="36">
      <t>ニュウガク</t>
    </rPh>
    <rPh sb="36" eb="38">
      <t>シガン</t>
    </rPh>
    <rPh sb="38" eb="39">
      <t>リツ</t>
    </rPh>
    <rPh sb="46" eb="47">
      <t>オンナ</t>
    </rPh>
    <phoneticPr fontId="11"/>
  </si>
  <si>
    <t>　　　  1,456人(入学志願率45.2%)で、男の入学志願率が女より高くなった。</t>
    <rPh sb="25" eb="26">
      <t>オトコ</t>
    </rPh>
    <rPh sb="27" eb="29">
      <t>ニュウガク</t>
    </rPh>
    <rPh sb="29" eb="32">
      <t>シガンリツ</t>
    </rPh>
    <rPh sb="33" eb="34">
      <t>オンナ</t>
    </rPh>
    <rPh sb="36" eb="37">
      <t>タカ</t>
    </rPh>
    <phoneticPr fontId="11"/>
  </si>
  <si>
    <t>　　　⑥　志願者に対する進学者の割合(入学志願達成率)は、男が93.8%、女が95.9%となった。</t>
    <rPh sb="5" eb="8">
      <t>シガンシャ</t>
    </rPh>
    <rPh sb="9" eb="10">
      <t>タイ</t>
    </rPh>
    <rPh sb="12" eb="15">
      <t>シンガクシャ</t>
    </rPh>
    <rPh sb="16" eb="18">
      <t>ワリアイ</t>
    </rPh>
    <rPh sb="19" eb="21">
      <t>ニュウガク</t>
    </rPh>
    <rPh sb="21" eb="23">
      <t>シガン</t>
    </rPh>
    <rPh sb="23" eb="25">
      <t>タッセイ</t>
    </rPh>
    <rPh sb="25" eb="26">
      <t>リツ</t>
    </rPh>
    <rPh sb="29" eb="30">
      <t>オトコ</t>
    </rPh>
    <rPh sb="37" eb="38">
      <t>オンナ</t>
    </rPh>
    <phoneticPr fontId="11"/>
  </si>
  <si>
    <t>　　　⑦　学科別にみると、最も志願者が多いのは普通科の2,535人、入学志願率が高いのはそ</t>
    <rPh sb="5" eb="7">
      <t>ガッカ</t>
    </rPh>
    <rPh sb="7" eb="8">
      <t>ベツ</t>
    </rPh>
    <rPh sb="13" eb="14">
      <t>モット</t>
    </rPh>
    <rPh sb="15" eb="18">
      <t>シガンシャ</t>
    </rPh>
    <rPh sb="19" eb="20">
      <t>オオ</t>
    </rPh>
    <rPh sb="23" eb="25">
      <t>フツウ</t>
    </rPh>
    <rPh sb="25" eb="26">
      <t>カ</t>
    </rPh>
    <rPh sb="32" eb="33">
      <t>ニン</t>
    </rPh>
    <rPh sb="34" eb="36">
      <t>ニュウガク</t>
    </rPh>
    <rPh sb="36" eb="39">
      <t>シガンリツ</t>
    </rPh>
    <rPh sb="40" eb="41">
      <t>タカ</t>
    </rPh>
    <phoneticPr fontId="11"/>
  </si>
  <si>
    <t>　　　　等となった。</t>
    <phoneticPr fontId="11"/>
  </si>
  <si>
    <t>　　　　が0.8%となっている。</t>
    <phoneticPr fontId="11"/>
  </si>
  <si>
    <t>千葉県</t>
    <rPh sb="0" eb="2">
      <t>チバ</t>
    </rPh>
    <rPh sb="2" eb="3">
      <t>ケン</t>
    </rPh>
    <phoneticPr fontId="11"/>
  </si>
  <si>
    <t>　　　⑤　就職者を産業別に見ると、製造業が629人で全体の35.5%を占めて最も多く、次いで</t>
    <rPh sb="5" eb="8">
      <t>シュウショクシャ</t>
    </rPh>
    <rPh sb="9" eb="11">
      <t>サンギョウ</t>
    </rPh>
    <rPh sb="11" eb="12">
      <t>ベツ</t>
    </rPh>
    <rPh sb="13" eb="14">
      <t>ミ</t>
    </rPh>
    <rPh sb="17" eb="20">
      <t>セイゾウギョウ</t>
    </rPh>
    <rPh sb="24" eb="25">
      <t>ニン</t>
    </rPh>
    <rPh sb="26" eb="28">
      <t>ゼンタイ</t>
    </rPh>
    <rPh sb="35" eb="36">
      <t>シ</t>
    </rPh>
    <rPh sb="38" eb="39">
      <t>モット</t>
    </rPh>
    <rPh sb="40" eb="41">
      <t>オオ</t>
    </rPh>
    <rPh sb="43" eb="44">
      <t>ツ</t>
    </rPh>
    <phoneticPr fontId="11"/>
  </si>
  <si>
    <t>　　　　「公務(他に分類されるものを除く)」が281人で15.8%、「建設業」が220人で12.4%、</t>
    <rPh sb="35" eb="38">
      <t>ケンセツギョウ</t>
    </rPh>
    <rPh sb="43" eb="44">
      <t>ニン</t>
    </rPh>
    <phoneticPr fontId="11"/>
  </si>
  <si>
    <t>　　　　「卸売業、小売業」が145人で8.2%等である。</t>
    <rPh sb="17" eb="18">
      <t>ニン</t>
    </rPh>
    <rPh sb="23" eb="24">
      <t>ナド</t>
    </rPh>
    <phoneticPr fontId="11"/>
  </si>
  <si>
    <t>皆減</t>
    <rPh sb="0" eb="1">
      <t>ミナ</t>
    </rPh>
    <rPh sb="1" eb="2">
      <t>ゲン</t>
    </rPh>
    <phoneticPr fontId="2"/>
  </si>
  <si>
    <t>　　　①　専修学校（一般課程）入進学者は95人で、前年より21人（28.4%）増加し、専修学校(専</t>
    <rPh sb="10" eb="12">
      <t>イッパン</t>
    </rPh>
    <rPh sb="12" eb="14">
      <t>カテイ</t>
    </rPh>
    <rPh sb="39" eb="41">
      <t>ゾウカ</t>
    </rPh>
    <rPh sb="43" eb="45">
      <t>センシュウ</t>
    </rPh>
    <rPh sb="45" eb="47">
      <t>ガッコウ</t>
    </rPh>
    <rPh sb="48" eb="49">
      <t>セン</t>
    </rPh>
    <phoneticPr fontId="11"/>
  </si>
  <si>
    <t xml:space="preserve">   　　 門課程）は1,174人で前年より132人(10.1％)、各種学校は10人で前年より53人(84.1％)</t>
    <rPh sb="6" eb="7">
      <t>モン</t>
    </rPh>
    <rPh sb="7" eb="9">
      <t>カテイ</t>
    </rPh>
    <rPh sb="16" eb="17">
      <t>ニン</t>
    </rPh>
    <rPh sb="18" eb="20">
      <t>ゼンネン</t>
    </rPh>
    <phoneticPr fontId="11"/>
  </si>
  <si>
    <t>　 　　 それぞれ減少した。専修学校等入進学者の卒業者に占める割合は19.5%である。</t>
    <rPh sb="9" eb="11">
      <t>ゲンショウ</t>
    </rPh>
    <rPh sb="14" eb="16">
      <t>センシュウ</t>
    </rPh>
    <rPh sb="16" eb="18">
      <t>ガッコウ</t>
    </rPh>
    <rPh sb="18" eb="19">
      <t>トウ</t>
    </rPh>
    <rPh sb="19" eb="20">
      <t>イリ</t>
    </rPh>
    <rPh sb="20" eb="21">
      <t>シン</t>
    </rPh>
    <rPh sb="21" eb="22">
      <t>ガク</t>
    </rPh>
    <rPh sb="22" eb="23">
      <t>モノ</t>
    </rPh>
    <rPh sb="24" eb="25">
      <t>ソツ</t>
    </rPh>
    <phoneticPr fontId="11"/>
  </si>
  <si>
    <t>　　　②　入進学者の内訳をみると、専門課程が全体の91.8%を占め、一般課程が7.4%、各種学校</t>
    <rPh sb="5" eb="6">
      <t>イリ</t>
    </rPh>
    <rPh sb="6" eb="7">
      <t>シン</t>
    </rPh>
    <rPh sb="7" eb="9">
      <t>ガクシャ</t>
    </rPh>
    <rPh sb="10" eb="12">
      <t>ウチワケ</t>
    </rPh>
    <rPh sb="17" eb="19">
      <t>センモン</t>
    </rPh>
    <rPh sb="19" eb="21">
      <t>カテイ</t>
    </rPh>
    <rPh sb="22" eb="24">
      <t>ゼンタイ</t>
    </rPh>
    <rPh sb="31" eb="32">
      <t>シ</t>
    </rPh>
    <rPh sb="34" eb="36">
      <t>イッパン</t>
    </rPh>
    <rPh sb="36" eb="38">
      <t>カテイ</t>
    </rPh>
    <phoneticPr fontId="11"/>
  </si>
  <si>
    <t>　　　③　入進学者を男女別にみると、男が503人、女が776人で、それぞれ卒業者数に対する割</t>
    <rPh sb="5" eb="6">
      <t>イリ</t>
    </rPh>
    <rPh sb="6" eb="7">
      <t>シン</t>
    </rPh>
    <rPh sb="7" eb="9">
      <t>ガクシャ</t>
    </rPh>
    <rPh sb="10" eb="12">
      <t>ダンジョ</t>
    </rPh>
    <rPh sb="12" eb="13">
      <t>ベツ</t>
    </rPh>
    <rPh sb="18" eb="19">
      <t>オトコ</t>
    </rPh>
    <rPh sb="23" eb="24">
      <t>ニン</t>
    </rPh>
    <rPh sb="25" eb="26">
      <t>オンナ</t>
    </rPh>
    <rPh sb="30" eb="31">
      <t>ニン</t>
    </rPh>
    <rPh sb="37" eb="40">
      <t>ソツギョウシャ</t>
    </rPh>
    <rPh sb="40" eb="41">
      <t>スウ</t>
    </rPh>
    <rPh sb="45" eb="46">
      <t>ワリ</t>
    </rPh>
    <phoneticPr fontId="11"/>
  </si>
  <si>
    <t>　　　　合は男が15.1%、女が24.1%である。</t>
    <phoneticPr fontId="11"/>
  </si>
  <si>
    <t>　　　①　就職者数は1,774人で、前年より116人(6.1%)減少した。就職率は27.1%で前年より</t>
    <rPh sb="5" eb="8">
      <t>シュウショクシャ</t>
    </rPh>
    <rPh sb="8" eb="9">
      <t>スウ</t>
    </rPh>
    <rPh sb="15" eb="16">
      <t>ニン</t>
    </rPh>
    <rPh sb="18" eb="20">
      <t>ゼンネン</t>
    </rPh>
    <rPh sb="25" eb="26">
      <t>ニン</t>
    </rPh>
    <rPh sb="32" eb="34">
      <t>ゲンショウ</t>
    </rPh>
    <rPh sb="37" eb="40">
      <t>シュウショクリツ</t>
    </rPh>
    <rPh sb="47" eb="49">
      <t>ゼンネン</t>
    </rPh>
    <phoneticPr fontId="11"/>
  </si>
  <si>
    <t>　　　　0.1ポイント上回り、また全国平均の14.0%を上回った。</t>
    <rPh sb="11" eb="12">
      <t>ウエ</t>
    </rPh>
    <rPh sb="12" eb="13">
      <t>カイ</t>
    </rPh>
    <rPh sb="17" eb="19">
      <t>ゼンコク</t>
    </rPh>
    <rPh sb="19" eb="21">
      <t>ヘイキン</t>
    </rPh>
    <rPh sb="28" eb="30">
      <t>ウワマワ</t>
    </rPh>
    <phoneticPr fontId="11"/>
  </si>
  <si>
    <t>　　　②　就職者を男女別にみると、男が1,099人、女が675人であり、就職率はそれぞれ</t>
    <rPh sb="5" eb="8">
      <t>シュウショクシャ</t>
    </rPh>
    <rPh sb="9" eb="12">
      <t>ダンジョベツ</t>
    </rPh>
    <rPh sb="17" eb="18">
      <t>オトコ</t>
    </rPh>
    <rPh sb="24" eb="25">
      <t>ニン</t>
    </rPh>
    <rPh sb="26" eb="27">
      <t>オンナ</t>
    </rPh>
    <rPh sb="31" eb="32">
      <t>ニン</t>
    </rPh>
    <rPh sb="36" eb="39">
      <t>シュウショクリツ</t>
    </rPh>
    <phoneticPr fontId="11"/>
  </si>
  <si>
    <t>　　　　33.0%、21.0%である。</t>
    <phoneticPr fontId="11"/>
  </si>
  <si>
    <t>　　　　71.4%で、前年を9.6ポイント下回った。</t>
    <rPh sb="21" eb="22">
      <t>シタ</t>
    </rPh>
    <phoneticPr fontId="11"/>
  </si>
  <si>
    <t>　　　④　県外就職者の主な都道府県別就職先は、東京都が176人で最も多く、県外就職者の</t>
    <rPh sb="5" eb="7">
      <t>ケンガイ</t>
    </rPh>
    <rPh sb="7" eb="10">
      <t>シュウショクシャ</t>
    </rPh>
    <rPh sb="11" eb="12">
      <t>オモ</t>
    </rPh>
    <rPh sb="13" eb="17">
      <t>トドウフケン</t>
    </rPh>
    <rPh sb="17" eb="18">
      <t>ベツ</t>
    </rPh>
    <rPh sb="18" eb="20">
      <t>シュウショク</t>
    </rPh>
    <rPh sb="20" eb="21">
      <t>サキ</t>
    </rPh>
    <rPh sb="23" eb="26">
      <t>トウキョウト</t>
    </rPh>
    <rPh sb="30" eb="31">
      <t>ニン</t>
    </rPh>
    <rPh sb="32" eb="33">
      <t>モット</t>
    </rPh>
    <rPh sb="34" eb="35">
      <t>オオ</t>
    </rPh>
    <rPh sb="37" eb="39">
      <t>ケンガイ</t>
    </rPh>
    <rPh sb="39" eb="42">
      <t>シュウショクシャ</t>
    </rPh>
    <phoneticPr fontId="11"/>
  </si>
  <si>
    <t>　　　　34.6%を占め、次いで宮城県が151人で29.7%、神奈川県が43人で8.5%、千葉県が40人</t>
    <rPh sb="16" eb="19">
      <t>ミヤギケン</t>
    </rPh>
    <rPh sb="23" eb="24">
      <t>ニン</t>
    </rPh>
    <rPh sb="31" eb="34">
      <t>カナガワ</t>
    </rPh>
    <rPh sb="34" eb="35">
      <t>ケン</t>
    </rPh>
    <rPh sb="38" eb="39">
      <t>ニン</t>
    </rPh>
    <rPh sb="45" eb="48">
      <t>チバケン</t>
    </rPh>
    <phoneticPr fontId="11"/>
  </si>
  <si>
    <t>　　　　で7.9%等となった。</t>
    <rPh sb="9" eb="10">
      <t>トウ</t>
    </rPh>
    <phoneticPr fontId="11"/>
  </si>
  <si>
    <t>　　　③　就職者を県内・県外別にみると、県内就職者が1,266人で、前年より134人(9.6%)</t>
    <rPh sb="5" eb="8">
      <t>シュウショクシャ</t>
    </rPh>
    <rPh sb="9" eb="11">
      <t>ケンナイ</t>
    </rPh>
    <rPh sb="12" eb="14">
      <t>ケンガイ</t>
    </rPh>
    <rPh sb="14" eb="15">
      <t>ベツ</t>
    </rPh>
    <rPh sb="20" eb="22">
      <t>ケンナイ</t>
    </rPh>
    <rPh sb="22" eb="25">
      <t>シュウショクシャ</t>
    </rPh>
    <rPh sb="31" eb="32">
      <t>ニン</t>
    </rPh>
    <rPh sb="34" eb="36">
      <t>ゼンネン</t>
    </rPh>
    <rPh sb="41" eb="42">
      <t>ニン</t>
    </rPh>
    <phoneticPr fontId="11"/>
  </si>
  <si>
    <t>　　　　減少し、県外就職者は508人で、前年より18人(3.7%)増加した。県内就職の割合は</t>
    <rPh sb="4" eb="5">
      <t>ゲン</t>
    </rPh>
    <rPh sb="17" eb="18">
      <t>ニン</t>
    </rPh>
    <rPh sb="20" eb="22">
      <t>ゼンネン</t>
    </rPh>
    <rPh sb="26" eb="27">
      <t>ニン</t>
    </rPh>
    <rPh sb="33" eb="35">
      <t>ゾウカ</t>
    </rPh>
    <rPh sb="38" eb="40">
      <t>ケンナイ</t>
    </rPh>
    <rPh sb="40" eb="42">
      <t>シュウショク</t>
    </rPh>
    <rPh sb="43" eb="45">
      <t>ワリアイ</t>
    </rPh>
    <phoneticPr fontId="11"/>
  </si>
  <si>
    <t>　　　①　学校数は173校で、前年度より１校(0.6%)減少した。</t>
    <rPh sb="12" eb="13">
      <t>コウ</t>
    </rPh>
    <rPh sb="21" eb="22">
      <t>コウ</t>
    </rPh>
    <rPh sb="28" eb="30">
      <t>ゲンショウ</t>
    </rPh>
    <phoneticPr fontId="11"/>
  </si>
  <si>
    <t>　　　②　設置者別では、国立１校、公立172校（本校171校、分校１校）である。</t>
    <phoneticPr fontId="11"/>
  </si>
  <si>
    <t>　　　　が212学級(11.2%)である。また、１学級当たり児童数は18.5人で前年度より0.3人</t>
    <phoneticPr fontId="11"/>
  </si>
  <si>
    <t>　　　③　学年別では、６学年が6,321人で最も多く、１学年は5,269人で最も少ない。</t>
    <rPh sb="28" eb="30">
      <t>ガクネン</t>
    </rPh>
    <rPh sb="38" eb="39">
      <t>モット</t>
    </rPh>
    <rPh sb="40" eb="41">
      <t>スク</t>
    </rPh>
    <phoneticPr fontId="11"/>
  </si>
  <si>
    <t>　　　　教諭・教諭が67人減少し、副校長・教頭が１人、養護教諭・養護助教諭が８人、栄養</t>
    <rPh sb="4" eb="6">
      <t>キョウユ</t>
    </rPh>
    <rPh sb="7" eb="9">
      <t>キョウユ</t>
    </rPh>
    <rPh sb="12" eb="13">
      <t>ニン</t>
    </rPh>
    <rPh sb="13" eb="15">
      <t>ゲンショウ</t>
    </rPh>
    <rPh sb="17" eb="20">
      <t>フクコウチョウ</t>
    </rPh>
    <rPh sb="21" eb="23">
      <t>キョウトウ</t>
    </rPh>
    <rPh sb="25" eb="26">
      <t>ニン</t>
    </rPh>
    <rPh sb="27" eb="29">
      <t>ヨウゴ</t>
    </rPh>
    <rPh sb="29" eb="31">
      <t>キョウユ</t>
    </rPh>
    <rPh sb="32" eb="34">
      <t>ヨウゴ</t>
    </rPh>
    <rPh sb="34" eb="37">
      <t>ジョキョウユ</t>
    </rPh>
    <rPh sb="39" eb="40">
      <t>ニン</t>
    </rPh>
    <rPh sb="41" eb="43">
      <t>エイヨウ</t>
    </rPh>
    <phoneticPr fontId="11"/>
  </si>
  <si>
    <t>　　　　教諭が３人それぞれ増加した。</t>
    <rPh sb="4" eb="5">
      <t>オシ</t>
    </rPh>
    <rPh sb="5" eb="6">
      <t>ユ</t>
    </rPh>
    <rPh sb="8" eb="9">
      <t>ニン</t>
    </rPh>
    <rPh sb="13" eb="15">
      <t>ゾウカ</t>
    </rPh>
    <phoneticPr fontId="11"/>
  </si>
  <si>
    <t>　　　①　学校数は103校で、前年度より１校(1.0%)減少した。</t>
    <rPh sb="21" eb="22">
      <t>コウ</t>
    </rPh>
    <rPh sb="28" eb="30">
      <t>ゲンショウ</t>
    </rPh>
    <phoneticPr fontId="11"/>
  </si>
  <si>
    <t>　　　②　設置者別では、国立１校、公立101校（本校100校、分校１校）、私立１校で</t>
    <phoneticPr fontId="11"/>
  </si>
  <si>
    <t>　　　　(21.1%)である。</t>
    <phoneticPr fontId="11"/>
  </si>
  <si>
    <t>　　　　長が１人、副校長・教頭が１人、主幹教諭・教諭が17人、栄養教諭が５人、講師が</t>
    <rPh sb="4" eb="5">
      <t>チョウ</t>
    </rPh>
    <rPh sb="7" eb="8">
      <t>ニン</t>
    </rPh>
    <rPh sb="9" eb="10">
      <t>フク</t>
    </rPh>
    <rPh sb="10" eb="12">
      <t>コウチョウ</t>
    </rPh>
    <rPh sb="13" eb="15">
      <t>キョウトウ</t>
    </rPh>
    <rPh sb="19" eb="21">
      <t>シュカン</t>
    </rPh>
    <rPh sb="21" eb="23">
      <t>キョウユ</t>
    </rPh>
    <rPh sb="24" eb="26">
      <t>キョウユ</t>
    </rPh>
    <rPh sb="29" eb="30">
      <t>ニン</t>
    </rPh>
    <rPh sb="31" eb="33">
      <t>エイヨウ</t>
    </rPh>
    <rPh sb="33" eb="35">
      <t>キョウユ</t>
    </rPh>
    <rPh sb="37" eb="38">
      <t>ニン</t>
    </rPh>
    <rPh sb="39" eb="41">
      <t>コウシ</t>
    </rPh>
    <phoneticPr fontId="11"/>
  </si>
  <si>
    <t>　　　　14人それぞれ減少した。</t>
    <rPh sb="6" eb="7">
      <t>ニン</t>
    </rPh>
    <phoneticPr fontId="11"/>
  </si>
  <si>
    <t>　　学級数は36学級で、前年度より１学級減少した。単式学級が23学級(63.9%)、複式</t>
    <rPh sb="2" eb="5">
      <t>ガッキュウスウ</t>
    </rPh>
    <rPh sb="8" eb="10">
      <t>ガッキュウ</t>
    </rPh>
    <rPh sb="12" eb="15">
      <t>ゼンネンド</t>
    </rPh>
    <rPh sb="18" eb="20">
      <t>ガッキュウ</t>
    </rPh>
    <rPh sb="20" eb="22">
      <t>ゲンショウ</t>
    </rPh>
    <phoneticPr fontId="11"/>
  </si>
  <si>
    <t>　学級が２学級(5.6%)、特別支援学級が11学級(30.6%)である。</t>
    <phoneticPr fontId="11"/>
  </si>
  <si>
    <t>　　児童生徒数は382人で、前年度より25人(6.1%)減少した。１校当たり児童生徒数は</t>
    <rPh sb="4" eb="6">
      <t>セイト</t>
    </rPh>
    <rPh sb="14" eb="17">
      <t>ゼンネンド</t>
    </rPh>
    <rPh sb="21" eb="22">
      <t>ニン</t>
    </rPh>
    <rPh sb="28" eb="30">
      <t>ゲンショウ</t>
    </rPh>
    <rPh sb="34" eb="35">
      <t>コウ</t>
    </rPh>
    <rPh sb="35" eb="36">
      <t>ア</t>
    </rPh>
    <rPh sb="38" eb="40">
      <t>ジドウ</t>
    </rPh>
    <rPh sb="40" eb="42">
      <t>セイト</t>
    </rPh>
    <rPh sb="42" eb="43">
      <t>スウ</t>
    </rPh>
    <phoneticPr fontId="11"/>
  </si>
  <si>
    <t>　　学校数は３校で、前年度と同数である。</t>
    <phoneticPr fontId="11"/>
  </si>
  <si>
    <t>　　　①　教員数（本務者）は84人（男41人、女43人）で、前年度より３人増加した。</t>
    <rPh sb="18" eb="19">
      <t>オトコ</t>
    </rPh>
    <rPh sb="21" eb="22">
      <t>ニン</t>
    </rPh>
    <rPh sb="23" eb="24">
      <t>オンナ</t>
    </rPh>
    <rPh sb="26" eb="27">
      <t>ニン</t>
    </rPh>
    <rPh sb="30" eb="33">
      <t>ゼンネンド</t>
    </rPh>
    <rPh sb="36" eb="37">
      <t>ニン</t>
    </rPh>
    <rPh sb="37" eb="39">
      <t>ゾウカ</t>
    </rPh>
    <phoneticPr fontId="11"/>
  </si>
  <si>
    <t>　　　②　職員数（本務者）は12人（男４人、女８人）で、前年度より３人減少した。</t>
    <rPh sb="5" eb="7">
      <t>ショクイン</t>
    </rPh>
    <rPh sb="18" eb="19">
      <t>オトコ</t>
    </rPh>
    <rPh sb="20" eb="21">
      <t>ニン</t>
    </rPh>
    <rPh sb="22" eb="23">
      <t>オンナ</t>
    </rPh>
    <rPh sb="24" eb="25">
      <t>ニン</t>
    </rPh>
    <rPh sb="28" eb="31">
      <t>ゼンネンド</t>
    </rPh>
    <rPh sb="34" eb="35">
      <t>ニン</t>
    </rPh>
    <rPh sb="35" eb="37">
      <t>ゲンショウ</t>
    </rPh>
    <phoneticPr fontId="11"/>
  </si>
  <si>
    <t>　　　①　学校数は50校で、前年度より２校(3.8%)減少した。</t>
    <phoneticPr fontId="11"/>
  </si>
  <si>
    <t>　　　②　設置者別では、公立45校、私立５校で、公立の内訳は本校43校、分校２校である。</t>
    <rPh sb="30" eb="32">
      <t>ホンコウ</t>
    </rPh>
    <rPh sb="36" eb="38">
      <t>ブンコウ</t>
    </rPh>
    <phoneticPr fontId="11"/>
  </si>
  <si>
    <t>　　　③　課程別にみると、全日制独立校44校、定時制独立校１校、併置校５校である。</t>
    <phoneticPr fontId="2"/>
  </si>
  <si>
    <t>　　　　制が179人(3.1%)、私立全日制が８人(1.0%)それぞれ減少し、公立定時制が37人</t>
    <rPh sb="35" eb="37">
      <t>ゲンショウ</t>
    </rPh>
    <phoneticPr fontId="11"/>
  </si>
  <si>
    <t>　　　③　入学者のうち過年度中学校卒業者は18人で、前年度より９人(100.0%)増加し、入学者</t>
    <rPh sb="23" eb="24">
      <t>ニン</t>
    </rPh>
    <rPh sb="41" eb="43">
      <t>ゾウカ</t>
    </rPh>
    <phoneticPr fontId="11"/>
  </si>
  <si>
    <t>　　　　  設置者別では、公立は前年度から９人増加となった。</t>
    <rPh sb="16" eb="19">
      <t>ゼンネンド</t>
    </rPh>
    <rPh sb="23" eb="25">
      <t>ゾウカ</t>
    </rPh>
    <phoneticPr fontId="11"/>
  </si>
  <si>
    <t>　　　　が５人増加し、校長が２人、副校長・教頭が４人、主幹教諭・指導教諭・教諭・助</t>
    <rPh sb="6" eb="7">
      <t>ニン</t>
    </rPh>
    <rPh sb="7" eb="9">
      <t>ゾウカ</t>
    </rPh>
    <rPh sb="11" eb="13">
      <t>コウチョウ</t>
    </rPh>
    <rPh sb="15" eb="16">
      <t>ニン</t>
    </rPh>
    <rPh sb="17" eb="18">
      <t>フク</t>
    </rPh>
    <rPh sb="18" eb="20">
      <t>コウチョウ</t>
    </rPh>
    <rPh sb="21" eb="23">
      <t>キョウトウ</t>
    </rPh>
    <rPh sb="25" eb="26">
      <t>ニン</t>
    </rPh>
    <rPh sb="27" eb="29">
      <t>シュカン</t>
    </rPh>
    <rPh sb="29" eb="31">
      <t>キョウユ</t>
    </rPh>
    <rPh sb="32" eb="34">
      <t>シドウ</t>
    </rPh>
    <rPh sb="34" eb="36">
      <t>キョウユ</t>
    </rPh>
    <rPh sb="37" eb="39">
      <t>キョウユ</t>
    </rPh>
    <rPh sb="40" eb="41">
      <t>スケ</t>
    </rPh>
    <phoneticPr fontId="11"/>
  </si>
  <si>
    <t>　　　　教諭が42人、養護教諭・養護助教諭が１人それぞれ減少した。</t>
    <rPh sb="4" eb="6">
      <t>キョウユ</t>
    </rPh>
    <rPh sb="11" eb="13">
      <t>ヨウゴ</t>
    </rPh>
    <rPh sb="13" eb="15">
      <t>キョウユ</t>
    </rPh>
    <rPh sb="16" eb="18">
      <t>ヨウゴ</t>
    </rPh>
    <rPh sb="18" eb="21">
      <t>ジョキョウユ</t>
    </rPh>
    <rPh sb="23" eb="24">
      <t>ニン</t>
    </rPh>
    <rPh sb="28" eb="30">
      <t>ゲンショウ</t>
    </rPh>
    <phoneticPr fontId="11"/>
  </si>
  <si>
    <t>　　　　前年度と比較すると男が37人(2.8%)、女が７人(1.1%)それぞれ減少した。</t>
    <rPh sb="13" eb="14">
      <t>オトコ</t>
    </rPh>
    <rPh sb="17" eb="18">
      <t>ニン</t>
    </rPh>
    <rPh sb="25" eb="26">
      <t>オンナ</t>
    </rPh>
    <rPh sb="28" eb="29">
      <t>ニン</t>
    </rPh>
    <rPh sb="39" eb="41">
      <t>ゲンショウ</t>
    </rPh>
    <phoneticPr fontId="11"/>
  </si>
  <si>
    <t>　     学級数は381学級で、前年度より５学級（1.3％）増加した。</t>
    <rPh sb="23" eb="25">
      <t>ガッキュウ</t>
    </rPh>
    <rPh sb="31" eb="33">
      <t>ゾウカ</t>
    </rPh>
    <phoneticPr fontId="11"/>
  </si>
  <si>
    <t>　　　　度と比較すると男が８人(2.7%)、女が４人(0.7%)減少した。</t>
    <rPh sb="4" eb="5">
      <t>ド</t>
    </rPh>
    <rPh sb="6" eb="8">
      <t>ヒカク</t>
    </rPh>
    <rPh sb="22" eb="23">
      <t>オンナ</t>
    </rPh>
    <rPh sb="25" eb="26">
      <t>ニン</t>
    </rPh>
    <rPh sb="32" eb="34">
      <t>ゲンショウ</t>
    </rPh>
    <phoneticPr fontId="11"/>
  </si>
  <si>
    <t>　　　④　職員数（本務者）は187人で、前年度より４人（2.1％）減少した。</t>
    <rPh sb="33" eb="35">
      <t>ゲンショウ</t>
    </rPh>
    <phoneticPr fontId="11"/>
  </si>
  <si>
    <t>　　　①　幼稚園数は31園で、前年度より１園(3.1%)減少した。</t>
    <rPh sb="5" eb="8">
      <t>ヨウチエン</t>
    </rPh>
    <rPh sb="12" eb="13">
      <t>エン</t>
    </rPh>
    <rPh sb="21" eb="22">
      <t>エン</t>
    </rPh>
    <phoneticPr fontId="11"/>
  </si>
  <si>
    <t>　　　①　教員数(本務者)は293人で前年度より３人(1.0%)減少し、教育補助員(本務者)（幼</t>
    <rPh sb="7" eb="8">
      <t>スウ</t>
    </rPh>
    <rPh sb="9" eb="11">
      <t>ホンム</t>
    </rPh>
    <rPh sb="11" eb="12">
      <t>シャ</t>
    </rPh>
    <rPh sb="25" eb="26">
      <t>ニン</t>
    </rPh>
    <rPh sb="32" eb="34">
      <t>ゲンショウ</t>
    </rPh>
    <rPh sb="42" eb="44">
      <t>ホンム</t>
    </rPh>
    <rPh sb="44" eb="45">
      <t>シャ</t>
    </rPh>
    <phoneticPr fontId="11"/>
  </si>
  <si>
    <t>　　　　稚園教諭の資格を有しない者）は33人で前年度より２人(6.5%)増加した。</t>
    <rPh sb="29" eb="30">
      <t>ニン</t>
    </rPh>
    <rPh sb="36" eb="38">
      <t>ゾウカ</t>
    </rPh>
    <phoneticPr fontId="11"/>
  </si>
  <si>
    <t>　　　①　幼保連携型認定こども園数は88園で、前年度より１園(1.1%)増加した。</t>
    <rPh sb="5" eb="7">
      <t>ヨウホ</t>
    </rPh>
    <rPh sb="7" eb="9">
      <t>レンケイ</t>
    </rPh>
    <rPh sb="9" eb="10">
      <t>カタ</t>
    </rPh>
    <rPh sb="10" eb="12">
      <t>ニンテイ</t>
    </rPh>
    <rPh sb="29" eb="30">
      <t>エン</t>
    </rPh>
    <rPh sb="36" eb="38">
      <t>ゾウカ</t>
    </rPh>
    <phoneticPr fontId="11"/>
  </si>
  <si>
    <t>　　で、前年度より３人(0.7%)増加した。</t>
    <rPh sb="17" eb="19">
      <t>ゾウカ</t>
    </rPh>
    <phoneticPr fontId="2"/>
  </si>
  <si>
    <t>　　　①　生徒数は、昭和52年度の4,893人を最大として、その３分の１以下となっている。</t>
    <rPh sb="33" eb="34">
      <t>ブン</t>
    </rPh>
    <rPh sb="36" eb="38">
      <t>イカ</t>
    </rPh>
    <phoneticPr fontId="2"/>
  </si>
  <si>
    <t>　　　　今年度は1,548人で前年度より44人(2.8%)減少した。</t>
    <rPh sb="4" eb="5">
      <t>イマ</t>
    </rPh>
    <rPh sb="29" eb="31">
      <t>ゲンショウ</t>
    </rPh>
    <phoneticPr fontId="2"/>
  </si>
  <si>
    <t>　　　　比較すると、高等課程が7人増加し、専門課程が28人(2.0％)、一般課程が23人それ</t>
    <rPh sb="10" eb="12">
      <t>コウトウ</t>
    </rPh>
    <rPh sb="12" eb="14">
      <t>カテイ</t>
    </rPh>
    <rPh sb="17" eb="19">
      <t>ゾウカ</t>
    </rPh>
    <rPh sb="21" eb="23">
      <t>センモン</t>
    </rPh>
    <rPh sb="23" eb="25">
      <t>カテイ</t>
    </rPh>
    <rPh sb="28" eb="29">
      <t>ニン</t>
    </rPh>
    <rPh sb="36" eb="38">
      <t>イッパン</t>
    </rPh>
    <rPh sb="38" eb="40">
      <t>カテイ</t>
    </rPh>
    <rPh sb="43" eb="44">
      <t>ニン</t>
    </rPh>
    <phoneticPr fontId="11"/>
  </si>
  <si>
    <t>　　　　ぞれ減少した。</t>
    <rPh sb="6" eb="8">
      <t>ゲンショウ</t>
    </rPh>
    <phoneticPr fontId="11"/>
  </si>
  <si>
    <t>　　　①　教員数（本務者）は133人で、前年度から４人(2.9%)減少した。</t>
    <rPh sb="26" eb="27">
      <t>ニン</t>
    </rPh>
    <rPh sb="33" eb="35">
      <t>ゲンショウ</t>
    </rPh>
    <phoneticPr fontId="11"/>
  </si>
  <si>
    <t>　　　　　男女別に見ると、男が32人で前年度から４人(11.1％)増加し、女は同数</t>
    <rPh sb="5" eb="7">
      <t>ダンジョ</t>
    </rPh>
    <rPh sb="7" eb="8">
      <t>ベツ</t>
    </rPh>
    <rPh sb="9" eb="10">
      <t>ミ</t>
    </rPh>
    <rPh sb="13" eb="14">
      <t>オトコ</t>
    </rPh>
    <rPh sb="17" eb="18">
      <t>ニン</t>
    </rPh>
    <rPh sb="19" eb="22">
      <t>ゼンネンド</t>
    </rPh>
    <rPh sb="25" eb="26">
      <t>ニン</t>
    </rPh>
    <rPh sb="33" eb="35">
      <t>ゾウカ</t>
    </rPh>
    <rPh sb="37" eb="38">
      <t>オンナ</t>
    </rPh>
    <rPh sb="39" eb="40">
      <t>ドウ</t>
    </rPh>
    <rPh sb="40" eb="41">
      <t>スウ</t>
    </rPh>
    <phoneticPr fontId="2"/>
  </si>
  <si>
    <t>　　　　となった。</t>
    <phoneticPr fontId="11"/>
  </si>
  <si>
    <t>　　　③　職員数（本務者）は46人で、前年度より６人(11.5%)減少した。</t>
    <rPh sb="33" eb="35">
      <t>ゲンショウ</t>
    </rPh>
    <phoneticPr fontId="11"/>
  </si>
  <si>
    <t>　　　①　教員数（本務者）は６人で、前年度より１人（14.3%）減少した。</t>
    <rPh sb="24" eb="25">
      <t>ニン</t>
    </rPh>
    <rPh sb="32" eb="34">
      <t>ゲンショウ</t>
    </rPh>
    <phoneticPr fontId="11"/>
  </si>
  <si>
    <t>　  　学校数は３校で、前年度と同数である。</t>
    <rPh sb="16" eb="18">
      <t>ドウスウ</t>
    </rPh>
    <phoneticPr fontId="11"/>
  </si>
  <si>
    <t>　　　生徒数は62人(男32人、女30人)で、前年度より３人(5.1%)増加した。</t>
    <rPh sb="29" eb="30">
      <t>ニン</t>
    </rPh>
    <phoneticPr fontId="11"/>
  </si>
  <si>
    <t>　　　　校（一般課程）等入学者(注３）が６人で0.1%、就職者（就職しながら高等学校・</t>
    <rPh sb="28" eb="31">
      <t>シュウショクシャ</t>
    </rPh>
    <rPh sb="32" eb="34">
      <t>シュウショク</t>
    </rPh>
    <rPh sb="38" eb="40">
      <t>コウトウ</t>
    </rPh>
    <rPh sb="40" eb="42">
      <t>ガッコウ</t>
    </rPh>
    <phoneticPr fontId="11"/>
  </si>
  <si>
    <t>　　　　専修学校等へ進・入学した者を含む）が６人で0.1%となった。</t>
    <phoneticPr fontId="2"/>
  </si>
  <si>
    <t>　　　①　就職者は６人で、前年より２人(50.0%)減少した。</t>
    <rPh sb="5" eb="8">
      <t>シュウショクシャ</t>
    </rPh>
    <rPh sb="10" eb="11">
      <t>ニン</t>
    </rPh>
    <rPh sb="13" eb="15">
      <t>ゼンネン</t>
    </rPh>
    <rPh sb="18" eb="19">
      <t>ニン</t>
    </rPh>
    <rPh sb="26" eb="28">
      <t>ゲンショウ</t>
    </rPh>
    <phoneticPr fontId="11"/>
  </si>
  <si>
    <t>　　　③　就職先を県内・県外別にみると、県内就職者が５人で全体の83.3%であり、県</t>
    <rPh sb="5" eb="7">
      <t>シュウショク</t>
    </rPh>
    <rPh sb="7" eb="8">
      <t>サキ</t>
    </rPh>
    <rPh sb="9" eb="11">
      <t>ケンナイ</t>
    </rPh>
    <rPh sb="12" eb="14">
      <t>ケンガイ</t>
    </rPh>
    <rPh sb="14" eb="15">
      <t>ベツ</t>
    </rPh>
    <rPh sb="20" eb="22">
      <t>ケンナイ</t>
    </rPh>
    <rPh sb="22" eb="25">
      <t>シュウショクシャ</t>
    </rPh>
    <rPh sb="27" eb="28">
      <t>ニン</t>
    </rPh>
    <rPh sb="29" eb="31">
      <t>ゼンタイ</t>
    </rPh>
    <rPh sb="41" eb="42">
      <t>ケン</t>
    </rPh>
    <phoneticPr fontId="11"/>
  </si>
  <si>
    <t>　　　　外就職者が１人で全体の16.7％である。</t>
    <rPh sb="10" eb="11">
      <t>ニン</t>
    </rPh>
    <rPh sb="12" eb="14">
      <t>ゼンタイ</t>
    </rPh>
    <phoneticPr fontId="11"/>
  </si>
  <si>
    <t>　　　③　大学等進学者を進学先別にみると、大学(学部)に進学した者は2,901人で前年</t>
    <rPh sb="5" eb="7">
      <t>ダイガク</t>
    </rPh>
    <rPh sb="7" eb="8">
      <t>トウ</t>
    </rPh>
    <rPh sb="8" eb="10">
      <t>シンガク</t>
    </rPh>
    <rPh sb="10" eb="11">
      <t>シャ</t>
    </rPh>
    <rPh sb="12" eb="14">
      <t>シンガク</t>
    </rPh>
    <rPh sb="14" eb="15">
      <t>サキ</t>
    </rPh>
    <rPh sb="15" eb="16">
      <t>ベツ</t>
    </rPh>
    <rPh sb="21" eb="23">
      <t>ダイガク</t>
    </rPh>
    <rPh sb="24" eb="26">
      <t>ガクブ</t>
    </rPh>
    <rPh sb="28" eb="30">
      <t>シンガク</t>
    </rPh>
    <rPh sb="32" eb="33">
      <t>モノ</t>
    </rPh>
    <rPh sb="39" eb="40">
      <t>ニン</t>
    </rPh>
    <rPh sb="41" eb="43">
      <t>ゼンネン</t>
    </rPh>
    <phoneticPr fontId="11"/>
  </si>
  <si>
    <t>　 　　 より４人(0.1%)減少し、大学等進学者に占める割合は89.6%である。</t>
    <rPh sb="15" eb="17">
      <t>ゲンショウ</t>
    </rPh>
    <phoneticPr fontId="11"/>
  </si>
  <si>
    <t>　  　　　その他(高等学校専攻科及び特別支援学校高等部専攻科)は９人で、前年より</t>
    <rPh sb="10" eb="12">
      <t>コウトウ</t>
    </rPh>
    <rPh sb="12" eb="14">
      <t>ガッコウ</t>
    </rPh>
    <rPh sb="14" eb="17">
      <t>センコウカ</t>
    </rPh>
    <rPh sb="17" eb="18">
      <t>オヨ</t>
    </rPh>
    <rPh sb="19" eb="21">
      <t>トクベツ</t>
    </rPh>
    <rPh sb="21" eb="23">
      <t>シエン</t>
    </rPh>
    <rPh sb="23" eb="25">
      <t>ガッコウ</t>
    </rPh>
    <rPh sb="25" eb="28">
      <t>コウトウブ</t>
    </rPh>
    <rPh sb="28" eb="31">
      <t>センコウカ</t>
    </rPh>
    <rPh sb="34" eb="35">
      <t>ニン</t>
    </rPh>
    <rPh sb="37" eb="39">
      <t>ゼンネン</t>
    </rPh>
    <phoneticPr fontId="11"/>
  </si>
  <si>
    <t>　　　　１人(0.3%)増加した。</t>
    <rPh sb="5" eb="6">
      <t>ニン</t>
    </rPh>
    <rPh sb="12" eb="14">
      <t>ゾウカ</t>
    </rPh>
    <phoneticPr fontId="11"/>
  </si>
  <si>
    <t>　　　  の他(理数科・英語科等)の77.0%で、次いで普通科57.8%、商業科28.9%、情報科18.2%</t>
    <rPh sb="10" eb="11">
      <t>カ</t>
    </rPh>
    <rPh sb="12" eb="15">
      <t>エイゴカ</t>
    </rPh>
    <rPh sb="15" eb="16">
      <t>トウ</t>
    </rPh>
    <rPh sb="25" eb="26">
      <t>ツ</t>
    </rPh>
    <rPh sb="28" eb="30">
      <t>フツウ</t>
    </rPh>
    <rPh sb="30" eb="31">
      <t>カ</t>
    </rPh>
    <rPh sb="37" eb="39">
      <t>ショウギョウ</t>
    </rPh>
    <rPh sb="39" eb="40">
      <t>カ</t>
    </rPh>
    <rPh sb="46" eb="48">
      <t>ジョウホウ</t>
    </rPh>
    <rPh sb="48" eb="49">
      <t>カ</t>
    </rPh>
    <phoneticPr fontId="11"/>
  </si>
  <si>
    <t>２以上の学年の児童生徒で構成されている学級</t>
    <rPh sb="12" eb="14">
      <t>コウセイ</t>
    </rPh>
    <phoneticPr fontId="11"/>
  </si>
  <si>
    <t>　　　②　設置者別では、国立が１園(3.2%)、公立が１園(3.2%)、私立が29園(93.5%)</t>
    <phoneticPr fontId="11"/>
  </si>
  <si>
    <t>　　　　43学級、特別支援学級が10学級それぞれ減少し、複式学級が８学級増加した。</t>
    <rPh sb="9" eb="11">
      <t>トクベツ</t>
    </rPh>
    <rPh sb="11" eb="13">
      <t>シエン</t>
    </rPh>
    <rPh sb="13" eb="15">
      <t>ガッキュウ</t>
    </rPh>
    <rPh sb="18" eb="20">
      <t>ガッキュウ</t>
    </rPh>
    <rPh sb="36" eb="38">
      <t>ゾウカ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</si>
</sst>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 ;&quot;△&quot;#,##0\ ;_*&quot;- &quot;"/>
    <numFmt numFmtId="177" formatCode="#,##0.0\ ;&quot;△&quot;#,##0.0\ ;_*&quot;- &quot;"/>
    <numFmt numFmtId="178" formatCode="#,##0.0_ "/>
    <numFmt numFmtId="179" formatCode="0.0_ "/>
    <numFmt numFmtId="180" formatCode="#,##0\ ;&quot;△&quot;#,##0\ ;_*&quot;- &quot;\_x000a_"/>
    <numFmt numFmtId="181" formatCode="#,##0.0\ ;&quot;△&quot;#,##0.0\ ;_*&quot;- &quot;\_x000a_"/>
    <numFmt numFmtId="182" formatCode="#,##0;&quot;△ &quot;#,##0"/>
    <numFmt numFmtId="183" formatCode="#,##0_ "/>
    <numFmt numFmtId="184" formatCode="0.0;&quot;△ &quot;0.0"/>
    <numFmt numFmtId="185" formatCode="\(#,##0.0\);\(&quot;△&quot;#,##0.0\);_*\(&quot;-&quot;\)"/>
    <numFmt numFmtId="186" formatCode="\(#,##0\);\(&quot;△&quot;#,##0\);_*\(&quot;-&quot;\)"/>
    <numFmt numFmtId="187" formatCode="0;&quot;△ &quot;0"/>
  </numFmts>
  <fonts count="45">
    <font>
      <sz val="11"/>
      <name val="明朝"/>
      <family val="1"/>
    </font>
    <font>
      <sz val="11"/>
      <name val="ＭＳ Ｐゴシック"/>
      <family val="3"/>
    </font>
    <font>
      <sz val="6"/>
      <name val="明朝"/>
      <family val="1"/>
    </font>
    <font>
      <sz val="11"/>
      <name val="ＭＳ 明朝"/>
      <family val="1"/>
    </font>
    <font>
      <sz val="20"/>
      <name val="ＭＳ 明朝"/>
      <family val="1"/>
    </font>
    <font>
      <sz val="36"/>
      <name val="ＭＳ 明朝"/>
      <family val="1"/>
    </font>
    <font>
      <sz val="14"/>
      <name val="ＭＳ 明朝"/>
      <family val="1"/>
    </font>
    <font>
      <sz val="16"/>
      <name val="ＭＳ 明朝"/>
      <family val="1"/>
    </font>
    <font>
      <b/>
      <sz val="16"/>
      <name val="ＭＳ 明朝"/>
      <family val="1"/>
    </font>
    <font>
      <sz val="10"/>
      <name val="ＭＳ 明朝"/>
      <family val="1"/>
    </font>
    <font>
      <sz val="11"/>
      <color theme="1"/>
      <name val="ＭＳ 明朝"/>
      <family val="1"/>
    </font>
    <font>
      <sz val="6"/>
      <name val="ＭＳ Ｐ明朝"/>
      <family val="1"/>
    </font>
    <font>
      <b/>
      <sz val="24"/>
      <name val="ＭＳ Ｐゴシック"/>
      <family val="3"/>
    </font>
    <font>
      <b/>
      <sz val="11"/>
      <name val="ＭＳ 明朝"/>
      <family val="1"/>
    </font>
    <font>
      <b/>
      <sz val="11"/>
      <name val="ＭＳ ゴシック"/>
      <family val="3"/>
    </font>
    <font>
      <sz val="10"/>
      <color theme="1"/>
      <name val="ＭＳ 明朝"/>
      <family val="1"/>
    </font>
    <font>
      <sz val="11"/>
      <name val="ＭＳ ゴシック"/>
      <family val="3"/>
    </font>
    <font>
      <sz val="9"/>
      <name val="ＭＳ 明朝"/>
      <family val="1"/>
    </font>
    <font>
      <sz val="11"/>
      <name val="明朝"/>
      <family val="1"/>
    </font>
    <font>
      <sz val="10"/>
      <name val="明朝"/>
      <family val="1"/>
    </font>
    <font>
      <sz val="13"/>
      <name val="ＭＳ 明朝"/>
      <family val="1"/>
    </font>
    <font>
      <sz val="12"/>
      <name val="ＭＳ 明朝"/>
      <family val="1"/>
    </font>
    <font>
      <sz val="14"/>
      <name val="ＭＳ ゴシック"/>
      <family val="3"/>
    </font>
    <font>
      <b/>
      <sz val="11"/>
      <color theme="1"/>
      <name val="ＭＳ 明朝"/>
      <family val="1"/>
    </font>
    <font>
      <sz val="15"/>
      <color theme="1"/>
      <name val="ＭＳ ゴシック"/>
      <family val="3"/>
    </font>
    <font>
      <sz val="9"/>
      <color theme="1"/>
      <name val="ＭＳ 明朝"/>
      <family val="1"/>
    </font>
    <font>
      <sz val="15"/>
      <color theme="1"/>
      <name val="ＭＳ 明朝"/>
      <family val="1"/>
    </font>
    <font>
      <b/>
      <sz val="11"/>
      <color theme="1"/>
      <name val="ＭＳ ゴシック"/>
      <family val="3"/>
    </font>
    <font>
      <sz val="11"/>
      <color theme="1"/>
      <name val="ＭＳ ゴシック"/>
      <family val="3"/>
    </font>
    <font>
      <sz val="10"/>
      <color rgb="FFFF0000"/>
      <name val="ＭＳ 明朝"/>
      <family val="1"/>
    </font>
    <font>
      <sz val="14"/>
      <color theme="1"/>
      <name val="ＭＳ 明朝"/>
      <family val="1"/>
    </font>
    <font>
      <sz val="13"/>
      <name val="ＭＳ ゴシック"/>
      <family val="3"/>
    </font>
    <font>
      <b/>
      <sz val="14"/>
      <name val="ＭＳ 明朝"/>
      <family val="1"/>
    </font>
    <font>
      <sz val="16"/>
      <color theme="1"/>
      <name val="ＭＳ 明朝"/>
      <family val="1"/>
    </font>
    <font>
      <b/>
      <sz val="11"/>
      <color indexed="8"/>
      <name val="ＭＳ ゴシック"/>
      <family val="3"/>
    </font>
    <font>
      <b/>
      <sz val="10"/>
      <name val="ＭＳ Ｐゴシック"/>
      <family val="3"/>
    </font>
    <font>
      <sz val="10"/>
      <color indexed="10"/>
      <name val="ＭＳ 明朝"/>
      <family val="1"/>
    </font>
    <font>
      <sz val="11"/>
      <color indexed="10"/>
      <name val="ＭＳ 明朝"/>
      <family val="1"/>
    </font>
    <font>
      <sz val="10"/>
      <color indexed="8"/>
      <name val="ＭＳ 明朝"/>
      <family val="1"/>
    </font>
    <font>
      <sz val="11"/>
      <color indexed="8"/>
      <name val="ＭＳ 明朝"/>
      <family val="1"/>
    </font>
    <font>
      <sz val="11"/>
      <color indexed="8"/>
      <name val="ＭＳ ゴシック"/>
      <family val="3"/>
    </font>
    <font>
      <sz val="10"/>
      <name val="ＭＳ 明朝"/>
      <family val="1"/>
      <charset val="128"/>
    </font>
    <font>
      <sz val="11"/>
      <color theme="1"/>
      <name val="ＭＳ 明朝"/>
      <family val="1"/>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theme="0"/>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thin">
        <color indexed="64"/>
      </bottom>
      <diagonal/>
    </border>
    <border diagonalDown="1">
      <left/>
      <right/>
      <top style="thin">
        <color auto="1"/>
      </top>
      <bottom style="thin">
        <color indexed="64"/>
      </bottom>
      <diagonal style="thin">
        <color auto="1"/>
      </diagonal>
    </border>
    <border>
      <left/>
      <right/>
      <top style="thin">
        <color indexed="64"/>
      </top>
      <bottom style="medium">
        <color indexed="64"/>
      </bottom>
      <diagonal/>
    </border>
    <border>
      <left style="thin">
        <color indexed="64"/>
      </left>
      <right/>
      <top/>
      <bottom/>
      <diagonal/>
    </border>
    <border diagonalDown="1">
      <left style="thin">
        <color indexed="64"/>
      </left>
      <right/>
      <top style="thin">
        <color auto="1"/>
      </top>
      <bottom style="thin">
        <color indexed="64"/>
      </bottom>
      <diagonal style="thin">
        <color auto="1"/>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diagonalDown="1">
      <left style="thin">
        <color indexed="64"/>
      </left>
      <right style="medium">
        <color indexed="64"/>
      </right>
      <top/>
      <bottom style="thin">
        <color indexed="64"/>
      </bottom>
      <diagonal style="thin">
        <color auto="1"/>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top/>
      <bottom style="medium">
        <color indexed="64"/>
      </bottom>
      <diagonal/>
    </border>
    <border>
      <left style="thin">
        <color indexed="64"/>
      </left>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diagonal/>
    </border>
    <border>
      <left style="double">
        <color indexed="64"/>
      </left>
      <right/>
      <top style="medium">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auto="1"/>
      </diagonal>
    </border>
    <border diagonalDown="1">
      <left style="thin">
        <color indexed="64"/>
      </left>
      <right style="medium">
        <color indexed="64"/>
      </right>
      <top style="thin">
        <color indexed="64"/>
      </top>
      <bottom/>
      <diagonal style="thin">
        <color auto="1"/>
      </diagonal>
    </border>
    <border diagonalDown="1">
      <left/>
      <right/>
      <top style="thin">
        <color indexed="64"/>
      </top>
      <bottom style="thin">
        <color indexed="64"/>
      </bottom>
      <diagonal style="thin">
        <color indexed="64"/>
      </diagonal>
    </border>
    <border diagonalDown="1">
      <left/>
      <right/>
      <top style="thin">
        <color indexed="64"/>
      </top>
      <bottom style="thin">
        <color indexed="64"/>
      </bottom>
      <diagonal style="thin">
        <color auto="1"/>
      </diagonal>
    </border>
    <border diagonalDown="1">
      <left style="thin">
        <color auto="1"/>
      </left>
      <right style="thin">
        <color indexed="64"/>
      </right>
      <top style="thin">
        <color auto="1"/>
      </top>
      <bottom style="thin">
        <color auto="1"/>
      </bottom>
      <diagonal style="thin">
        <color auto="1"/>
      </diagonal>
    </border>
    <border>
      <left/>
      <right style="double">
        <color indexed="64"/>
      </right>
      <top style="medium">
        <color indexed="64"/>
      </top>
      <bottom style="thin">
        <color indexed="64"/>
      </bottom>
      <diagonal/>
    </border>
    <border>
      <left/>
      <right style="double">
        <color indexed="64"/>
      </right>
      <top/>
      <bottom/>
      <diagonal/>
    </border>
    <border>
      <left style="thin">
        <color indexed="64"/>
      </left>
      <right style="double">
        <color auto="1"/>
      </right>
      <top style="thin">
        <color indexed="64"/>
      </top>
      <bottom style="thin">
        <color indexed="64"/>
      </bottom>
      <diagonal/>
    </border>
    <border diagonalDown="1">
      <left/>
      <right style="double">
        <color auto="1"/>
      </right>
      <top style="thin">
        <color auto="1"/>
      </top>
      <bottom style="thin">
        <color auto="1"/>
      </bottom>
      <diagonal style="thin">
        <color auto="1"/>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diagonal/>
    </border>
    <border>
      <left style="double">
        <color indexed="64"/>
      </left>
      <right/>
      <top style="medium">
        <color indexed="64"/>
      </top>
      <bottom/>
      <diagonal/>
    </border>
    <border diagonalDown="1">
      <left/>
      <right style="thin">
        <color auto="1"/>
      </right>
      <top style="thin">
        <color auto="1"/>
      </top>
      <bottom style="thin">
        <color auto="1"/>
      </bottom>
      <diagonal style="thin">
        <color auto="1"/>
      </diagonal>
    </border>
    <border diagonalDown="1">
      <left/>
      <right style="thin">
        <color indexed="64"/>
      </right>
      <top style="thin">
        <color auto="1"/>
      </top>
      <bottom style="thin">
        <color auto="1"/>
      </bottom>
      <diagonal style="thin">
        <color auto="1"/>
      </diagonal>
    </border>
    <border diagonalDown="1">
      <left/>
      <right style="medium">
        <color indexed="64"/>
      </right>
      <top style="thin">
        <color auto="1"/>
      </top>
      <bottom style="thin">
        <color auto="1"/>
      </bottom>
      <diagonal style="thin">
        <color auto="1"/>
      </diagonal>
    </border>
    <border>
      <left style="thin">
        <color indexed="64"/>
      </left>
      <right style="thin">
        <color indexed="64"/>
      </right>
      <top style="medium">
        <color indexed="64"/>
      </top>
      <bottom style="thin">
        <color auto="1"/>
      </bottom>
      <diagonal/>
    </border>
    <border>
      <left style="thin">
        <color indexed="64"/>
      </left>
      <right style="double">
        <color auto="1"/>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auto="1"/>
      </right>
      <top/>
      <bottom/>
      <diagonal/>
    </border>
    <border>
      <left style="thin">
        <color indexed="64"/>
      </left>
      <right style="dashed">
        <color auto="1"/>
      </right>
      <top/>
      <bottom style="thin">
        <color indexed="64"/>
      </bottom>
      <diagonal/>
    </border>
    <border>
      <left style="thin">
        <color indexed="64"/>
      </left>
      <right style="dashed">
        <color auto="1"/>
      </right>
      <top style="thin">
        <color indexed="64"/>
      </top>
      <bottom style="thin">
        <color indexed="64"/>
      </bottom>
      <diagonal/>
    </border>
    <border>
      <left style="thin">
        <color indexed="64"/>
      </left>
      <right style="dashed">
        <color auto="1"/>
      </right>
      <top style="thin">
        <color indexed="64"/>
      </top>
      <bottom style="medium">
        <color indexed="64"/>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auto="1"/>
      </diagonal>
    </border>
    <border diagonalDown="1">
      <left style="thin">
        <color indexed="64"/>
      </left>
      <right/>
      <top style="thin">
        <color indexed="64"/>
      </top>
      <bottom style="medium">
        <color indexed="64"/>
      </bottom>
      <diagonal style="thin">
        <color auto="1"/>
      </diagonal>
    </border>
    <border diagonalDown="1">
      <left style="thin">
        <color indexed="64"/>
      </left>
      <right/>
      <top style="thin">
        <color indexed="64"/>
      </top>
      <bottom/>
      <diagonal style="thin">
        <color auto="1"/>
      </diagonal>
    </border>
    <border diagonalDown="1">
      <left style="thin">
        <color auto="1"/>
      </left>
      <right/>
      <top style="thin">
        <color auto="1"/>
      </top>
      <bottom style="medium">
        <color indexed="64"/>
      </bottom>
      <diagonal style="thin">
        <color auto="1"/>
      </diagonal>
    </border>
    <border diagonalDown="1">
      <left style="thin">
        <color indexed="64"/>
      </left>
      <right style="medium">
        <color indexed="64"/>
      </right>
      <top style="thin">
        <color indexed="64"/>
      </top>
      <bottom style="thin">
        <color indexed="64"/>
      </bottom>
      <diagonal style="thin">
        <color auto="1"/>
      </diagonal>
    </border>
    <border diagonalDown="1">
      <left style="thin">
        <color indexed="64"/>
      </left>
      <right style="medium">
        <color indexed="64"/>
      </right>
      <top style="thin">
        <color indexed="64"/>
      </top>
      <bottom style="medium">
        <color indexed="64"/>
      </bottom>
      <diagonal style="thin">
        <color auto="1"/>
      </diagonal>
    </border>
    <border>
      <left style="thin">
        <color indexed="64"/>
      </left>
      <right style="double">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ouble">
        <color auto="1"/>
      </right>
      <top/>
      <bottom/>
      <diagonal/>
    </border>
    <border>
      <left style="double">
        <color indexed="64"/>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style="thin">
        <color indexed="64"/>
      </top>
      <bottom style="medium">
        <color indexed="64"/>
      </bottom>
      <diagonal/>
    </border>
    <border>
      <left/>
      <right style="thin">
        <color auto="1"/>
      </right>
      <top style="thin">
        <color indexed="64"/>
      </top>
      <bottom/>
      <diagonal/>
    </border>
    <border>
      <left/>
      <right style="thin">
        <color auto="1"/>
      </right>
      <top style="thin">
        <color indexed="64"/>
      </top>
      <bottom style="medium">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auto="1"/>
      </top>
      <bottom/>
      <diagonal/>
    </border>
    <border>
      <left style="thin">
        <color indexed="64"/>
      </left>
      <right style="thin">
        <color indexed="64"/>
      </right>
      <top style="dotted">
        <color indexed="64"/>
      </top>
      <bottom/>
      <diagonal/>
    </border>
    <border>
      <left style="thin">
        <color indexed="64"/>
      </left>
      <right style="thin">
        <color indexed="64"/>
      </right>
      <top/>
      <bottom style="thin">
        <color auto="1"/>
      </bottom>
      <diagonal/>
    </border>
    <border>
      <left/>
      <right style="medium">
        <color indexed="64"/>
      </right>
      <top/>
      <bottom style="dotted">
        <color auto="1"/>
      </bottom>
      <diagonal/>
    </border>
    <border>
      <left/>
      <right style="medium">
        <color indexed="64"/>
      </right>
      <top/>
      <bottom style="thin">
        <color auto="1"/>
      </bottom>
      <diagonal/>
    </border>
    <border diagonalDown="1">
      <left style="thin">
        <color indexed="64"/>
      </left>
      <right style="medium">
        <color indexed="64"/>
      </right>
      <top/>
      <bottom/>
      <diagonal style="thin">
        <color indexed="64"/>
      </diagonal>
    </border>
    <border>
      <left/>
      <right style="medium">
        <color auto="1"/>
      </right>
      <top style="thin">
        <color auto="1"/>
      </top>
      <bottom/>
      <diagonal/>
    </border>
    <border>
      <left/>
      <right style="medium">
        <color auto="1"/>
      </right>
      <top/>
      <bottom style="medium">
        <color auto="1"/>
      </bottom>
      <diagonal/>
    </border>
    <border>
      <left style="medium">
        <color indexed="64"/>
      </left>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s>
  <cellStyleXfs count="3">
    <xf numFmtId="0" fontId="0" fillId="0" borderId="0"/>
    <xf numFmtId="0" fontId="1" fillId="0" borderId="0">
      <alignment vertical="center"/>
    </xf>
    <xf numFmtId="38" fontId="18" fillId="0" borderId="0" applyFont="0" applyFill="0" applyBorder="0" applyAlignment="0" applyProtection="0"/>
  </cellStyleXfs>
  <cellXfs count="958">
    <xf numFmtId="0" fontId="0" fillId="0" borderId="0" xfId="0"/>
    <xf numFmtId="0" fontId="3" fillId="0" borderId="0" xfId="0" applyFont="1"/>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6" fillId="0" borderId="0" xfId="0" applyFont="1" applyAlignment="1">
      <alignment horizontal="center" vertical="center"/>
    </xf>
    <xf numFmtId="0" fontId="10" fillId="0" borderId="0" xfId="0" applyFont="1"/>
    <xf numFmtId="0" fontId="3" fillId="0" borderId="0" xfId="0" applyFont="1" applyAlignment="1">
      <alignment vertical="center"/>
    </xf>
    <xf numFmtId="0" fontId="3" fillId="2" borderId="0" xfId="0" applyFont="1" applyFill="1"/>
    <xf numFmtId="0" fontId="10" fillId="2" borderId="0" xfId="0" applyFont="1" applyFill="1"/>
    <xf numFmtId="0" fontId="9" fillId="2" borderId="0" xfId="0" applyFont="1" applyFill="1"/>
    <xf numFmtId="0" fontId="10" fillId="0" borderId="0" xfId="0" applyFont="1" applyAlignment="1">
      <alignment vertical="center"/>
    </xf>
    <xf numFmtId="0" fontId="3" fillId="2" borderId="0" xfId="0" applyFont="1" applyFill="1" applyAlignment="1">
      <alignment vertical="center"/>
    </xf>
    <xf numFmtId="0" fontId="6"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0" fillId="0" borderId="8" xfId="0" applyFont="1" applyBorder="1" applyAlignment="1">
      <alignment vertical="center" wrapText="1"/>
    </xf>
    <xf numFmtId="0" fontId="3" fillId="2" borderId="8" xfId="0" applyFont="1" applyFill="1" applyBorder="1" applyAlignment="1">
      <alignment vertical="center" wrapText="1"/>
    </xf>
    <xf numFmtId="0" fontId="12" fillId="0" borderId="0" xfId="0" applyFont="1" applyAlignment="1">
      <alignment horizontal="center"/>
    </xf>
    <xf numFmtId="0" fontId="9"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9" fillId="0" borderId="13" xfId="0" applyFont="1" applyBorder="1" applyAlignment="1">
      <alignment vertical="center"/>
    </xf>
    <xf numFmtId="0" fontId="9" fillId="0" borderId="5" xfId="0"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0" fontId="15" fillId="0" borderId="4"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14" xfId="0" applyFont="1" applyBorder="1" applyAlignment="1">
      <alignment vertical="center" wrapText="1"/>
    </xf>
    <xf numFmtId="0" fontId="9" fillId="0" borderId="1" xfId="0" applyFont="1" applyBorder="1" applyAlignment="1">
      <alignment horizontal="center" vertical="center"/>
    </xf>
    <xf numFmtId="0" fontId="16" fillId="0" borderId="0" xfId="0" applyFont="1" applyAlignment="1">
      <alignment vertical="center"/>
    </xf>
    <xf numFmtId="0" fontId="9" fillId="0" borderId="15" xfId="0" applyFont="1" applyBorder="1" applyAlignment="1">
      <alignment vertical="center"/>
    </xf>
    <xf numFmtId="0" fontId="9" fillId="0" borderId="16" xfId="0" applyFont="1" applyBorder="1" applyAlignment="1">
      <alignment horizontal="center" vertical="center"/>
    </xf>
    <xf numFmtId="0" fontId="9" fillId="0" borderId="17" xfId="0" applyFont="1" applyBorder="1" applyAlignment="1">
      <alignment vertical="center"/>
    </xf>
    <xf numFmtId="176" fontId="9" fillId="0" borderId="16" xfId="0" applyNumberFormat="1" applyFont="1" applyBorder="1" applyAlignment="1">
      <alignment horizontal="right" vertical="center"/>
    </xf>
    <xf numFmtId="176" fontId="9" fillId="2" borderId="16" xfId="0" applyNumberFormat="1" applyFont="1" applyFill="1" applyBorder="1" applyAlignment="1">
      <alignment horizontal="right" vertical="center"/>
    </xf>
    <xf numFmtId="177" fontId="9" fillId="2" borderId="18" xfId="0" applyNumberFormat="1" applyFont="1" applyFill="1" applyBorder="1" applyAlignment="1">
      <alignment horizontal="right" vertical="center"/>
    </xf>
    <xf numFmtId="176" fontId="9" fillId="2" borderId="19" xfId="0" applyNumberFormat="1" applyFont="1" applyFill="1" applyBorder="1" applyAlignment="1">
      <alignment horizontal="right" vertical="center"/>
    </xf>
    <xf numFmtId="177" fontId="9" fillId="2" borderId="20" xfId="0" applyNumberFormat="1" applyFont="1" applyFill="1" applyBorder="1" applyAlignment="1">
      <alignment horizontal="right"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176" fontId="9" fillId="2" borderId="17" xfId="0" applyNumberFormat="1" applyFont="1" applyFill="1" applyBorder="1" applyAlignment="1">
      <alignment horizontal="right" vertical="center"/>
    </xf>
    <xf numFmtId="0" fontId="9" fillId="0" borderId="23"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3" fillId="0" borderId="0" xfId="0" applyFont="1" applyAlignment="1">
      <alignment horizontal="right" vertical="center"/>
    </xf>
    <xf numFmtId="0" fontId="9" fillId="0" borderId="25" xfId="0" applyFont="1" applyBorder="1" applyAlignment="1">
      <alignment horizontal="center" vertical="center"/>
    </xf>
    <xf numFmtId="0" fontId="9" fillId="0" borderId="8" xfId="0" applyFont="1" applyBorder="1" applyAlignment="1">
      <alignment horizontal="center" vertical="center"/>
    </xf>
    <xf numFmtId="176" fontId="9" fillId="0" borderId="11" xfId="0" applyNumberFormat="1" applyFont="1" applyBorder="1" applyAlignment="1">
      <alignment horizontal="right" vertical="center"/>
    </xf>
    <xf numFmtId="176" fontId="9" fillId="2" borderId="10" xfId="0" applyNumberFormat="1" applyFont="1" applyFill="1" applyBorder="1" applyAlignment="1">
      <alignment horizontal="right" vertical="center"/>
    </xf>
    <xf numFmtId="177" fontId="9" fillId="2" borderId="8" xfId="0" applyNumberFormat="1" applyFont="1" applyFill="1" applyBorder="1" applyAlignment="1">
      <alignment horizontal="right" vertical="center"/>
    </xf>
    <xf numFmtId="176" fontId="9" fillId="2" borderId="8" xfId="0" applyNumberFormat="1" applyFont="1" applyFill="1" applyBorder="1" applyAlignment="1">
      <alignment horizontal="right" vertical="center"/>
    </xf>
    <xf numFmtId="177" fontId="9" fillId="2" borderId="27" xfId="0" applyNumberFormat="1" applyFont="1" applyFill="1" applyBorder="1" applyAlignment="1">
      <alignment horizontal="right" vertical="center"/>
    </xf>
    <xf numFmtId="0" fontId="9" fillId="0" borderId="7" xfId="0" applyFont="1" applyBorder="1" applyAlignment="1">
      <alignment horizontal="center" vertical="center" wrapText="1"/>
    </xf>
    <xf numFmtId="176" fontId="9" fillId="2" borderId="11" xfId="0" applyNumberFormat="1" applyFont="1" applyFill="1" applyBorder="1" applyAlignment="1">
      <alignment horizontal="right" vertical="center"/>
    </xf>
    <xf numFmtId="0" fontId="17" fillId="0" borderId="0" xfId="0" applyFont="1" applyAlignment="1">
      <alignment vertical="center"/>
    </xf>
    <xf numFmtId="0" fontId="9" fillId="0" borderId="15" xfId="0" applyFont="1" applyBorder="1" applyAlignment="1">
      <alignment horizontal="center" vertical="center"/>
    </xf>
    <xf numFmtId="0" fontId="9" fillId="0" borderId="28" xfId="0" applyFont="1" applyBorder="1" applyAlignment="1">
      <alignment vertical="center"/>
    </xf>
    <xf numFmtId="0" fontId="9" fillId="0" borderId="29" xfId="0" applyFont="1" applyBorder="1" applyAlignment="1">
      <alignment horizontal="center" vertical="center"/>
    </xf>
    <xf numFmtId="0" fontId="9" fillId="0" borderId="30" xfId="0" applyFont="1" applyBorder="1" applyAlignment="1">
      <alignment vertical="center"/>
    </xf>
    <xf numFmtId="176" fontId="9" fillId="2" borderId="29" xfId="0" applyNumberFormat="1" applyFont="1" applyFill="1" applyBorder="1" applyAlignment="1">
      <alignment vertical="center"/>
    </xf>
    <xf numFmtId="176" fontId="9" fillId="2" borderId="30" xfId="0" applyNumberFormat="1" applyFont="1" applyFill="1" applyBorder="1" applyAlignment="1">
      <alignment vertical="center"/>
    </xf>
    <xf numFmtId="176" fontId="9" fillId="2" borderId="31" xfId="2" applyNumberFormat="1" applyFont="1" applyFill="1" applyBorder="1" applyAlignment="1">
      <alignment horizontal="right" vertical="center"/>
    </xf>
    <xf numFmtId="177" fontId="9" fillId="2" borderId="32" xfId="0" applyNumberFormat="1" applyFont="1" applyFill="1" applyBorder="1" applyAlignment="1">
      <alignment horizontal="right" vertical="center"/>
    </xf>
    <xf numFmtId="0" fontId="9" fillId="0" borderId="31" xfId="0" applyFont="1" applyBorder="1" applyAlignment="1">
      <alignment horizontal="center" vertical="center"/>
    </xf>
    <xf numFmtId="177" fontId="9" fillId="2" borderId="29" xfId="0" applyNumberFormat="1" applyFont="1" applyFill="1" applyBorder="1" applyAlignment="1">
      <alignment vertical="center"/>
    </xf>
    <xf numFmtId="177" fontId="9" fillId="2" borderId="30" xfId="0" applyNumberFormat="1" applyFont="1" applyFill="1" applyBorder="1" applyAlignment="1">
      <alignment vertical="center"/>
    </xf>
    <xf numFmtId="177" fontId="9" fillId="2" borderId="31" xfId="0" applyNumberFormat="1" applyFont="1" applyFill="1" applyBorder="1" applyAlignment="1">
      <alignment horizontal="right" vertical="center"/>
    </xf>
    <xf numFmtId="176" fontId="9" fillId="2" borderId="0" xfId="0" applyNumberFormat="1" applyFont="1" applyFill="1" applyBorder="1" applyAlignment="1">
      <alignment vertical="center"/>
    </xf>
    <xf numFmtId="176" fontId="9" fillId="2" borderId="34" xfId="0" applyNumberFormat="1" applyFont="1" applyFill="1" applyBorder="1" applyAlignment="1">
      <alignment vertical="center"/>
    </xf>
    <xf numFmtId="177" fontId="9" fillId="2" borderId="16" xfId="0" applyNumberFormat="1" applyFont="1" applyFill="1" applyBorder="1" applyAlignment="1">
      <alignment vertical="center"/>
    </xf>
    <xf numFmtId="177" fontId="9" fillId="2" borderId="17" xfId="0" applyNumberFormat="1" applyFont="1" applyFill="1" applyBorder="1" applyAlignment="1">
      <alignment vertical="center"/>
    </xf>
    <xf numFmtId="176" fontId="9" fillId="2" borderId="16" xfId="0" applyNumberFormat="1" applyFont="1" applyFill="1" applyBorder="1" applyAlignment="1">
      <alignment vertical="center"/>
    </xf>
    <xf numFmtId="176" fontId="9" fillId="2" borderId="17" xfId="0" applyNumberFormat="1" applyFont="1" applyFill="1" applyBorder="1" applyAlignment="1">
      <alignment vertical="center"/>
    </xf>
    <xf numFmtId="176" fontId="9" fillId="2" borderId="18" xfId="2" applyNumberFormat="1" applyFont="1" applyFill="1" applyBorder="1" applyAlignment="1">
      <alignment horizontal="right" vertical="center"/>
    </xf>
    <xf numFmtId="177" fontId="17" fillId="0" borderId="11" xfId="0" applyNumberFormat="1"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176" fontId="9" fillId="0" borderId="39" xfId="0" applyNumberFormat="1" applyFont="1" applyBorder="1" applyAlignment="1">
      <alignment horizontal="right" vertical="center"/>
    </xf>
    <xf numFmtId="176" fontId="9" fillId="2" borderId="39" xfId="0" applyNumberFormat="1" applyFont="1" applyFill="1" applyBorder="1" applyAlignment="1">
      <alignment horizontal="right" vertical="center"/>
    </xf>
    <xf numFmtId="177" fontId="9" fillId="2" borderId="40" xfId="0" applyNumberFormat="1" applyFont="1" applyFill="1" applyBorder="1" applyAlignment="1">
      <alignment horizontal="right" vertical="center"/>
    </xf>
    <xf numFmtId="176" fontId="9" fillId="2" borderId="40" xfId="0" applyNumberFormat="1" applyFont="1" applyFill="1" applyBorder="1" applyAlignment="1">
      <alignment horizontal="right" vertical="center"/>
    </xf>
    <xf numFmtId="177" fontId="9" fillId="2" borderId="41" xfId="0" applyNumberFormat="1" applyFont="1" applyFill="1" applyBorder="1" applyAlignment="1">
      <alignment horizontal="right" vertical="center"/>
    </xf>
    <xf numFmtId="0" fontId="9" fillId="0" borderId="42" xfId="0" applyFont="1" applyBorder="1" applyAlignment="1">
      <alignment horizontal="center" vertical="center"/>
    </xf>
    <xf numFmtId="177" fontId="9" fillId="0" borderId="0" xfId="0" applyNumberFormat="1" applyFont="1" applyBorder="1" applyAlignment="1">
      <alignment vertical="center"/>
    </xf>
    <xf numFmtId="177" fontId="9" fillId="2" borderId="0" xfId="0" applyNumberFormat="1" applyFont="1" applyFill="1" applyBorder="1" applyAlignment="1">
      <alignment vertical="center"/>
    </xf>
    <xf numFmtId="176" fontId="9" fillId="2" borderId="43" xfId="0" applyNumberFormat="1" applyFont="1" applyFill="1" applyBorder="1" applyAlignment="1">
      <alignment vertical="center"/>
    </xf>
    <xf numFmtId="177" fontId="9" fillId="2" borderId="42" xfId="0" applyNumberFormat="1" applyFont="1" applyFill="1" applyBorder="1" applyAlignment="1">
      <alignment vertical="center"/>
    </xf>
    <xf numFmtId="177" fontId="9" fillId="2" borderId="44" xfId="0" applyNumberFormat="1" applyFont="1" applyFill="1" applyBorder="1" applyAlignment="1">
      <alignment vertical="center"/>
    </xf>
    <xf numFmtId="0" fontId="3" fillId="0" borderId="33" xfId="0" applyFont="1" applyBorder="1" applyAlignment="1">
      <alignment vertical="center"/>
    </xf>
    <xf numFmtId="177" fontId="9" fillId="0" borderId="45" xfId="0" applyNumberFormat="1" applyFont="1" applyBorder="1" applyAlignment="1">
      <alignment vertical="center"/>
    </xf>
    <xf numFmtId="177" fontId="9" fillId="2" borderId="45" xfId="0" applyNumberFormat="1" applyFont="1" applyFill="1" applyBorder="1" applyAlignment="1">
      <alignment vertical="center"/>
    </xf>
    <xf numFmtId="176" fontId="9" fillId="2" borderId="46" xfId="0" applyNumberFormat="1" applyFont="1" applyFill="1" applyBorder="1" applyAlignment="1">
      <alignment vertical="center"/>
    </xf>
    <xf numFmtId="177" fontId="9" fillId="2" borderId="19" xfId="0" applyNumberFormat="1" applyFont="1" applyFill="1" applyBorder="1" applyAlignment="1">
      <alignment vertical="center"/>
    </xf>
    <xf numFmtId="177" fontId="9" fillId="2" borderId="47" xfId="0" applyNumberFormat="1" applyFont="1" applyFill="1" applyBorder="1" applyAlignment="1">
      <alignment vertical="center"/>
    </xf>
    <xf numFmtId="0" fontId="9" fillId="0" borderId="48" xfId="0" applyFont="1" applyBorder="1" applyAlignment="1">
      <alignment vertical="center"/>
    </xf>
    <xf numFmtId="0" fontId="9" fillId="0" borderId="11" xfId="0" applyFont="1" applyBorder="1" applyAlignment="1">
      <alignment horizontal="center" vertical="center"/>
    </xf>
    <xf numFmtId="0" fontId="9" fillId="0" borderId="10" xfId="0" applyFont="1" applyBorder="1" applyAlignment="1">
      <alignment vertical="center"/>
    </xf>
    <xf numFmtId="176" fontId="9" fillId="2" borderId="11" xfId="0" applyNumberFormat="1" applyFont="1" applyFill="1" applyBorder="1" applyAlignment="1">
      <alignment vertical="center"/>
    </xf>
    <xf numFmtId="176" fontId="9" fillId="2" borderId="10" xfId="0" applyNumberFormat="1" applyFont="1" applyFill="1" applyBorder="1" applyAlignment="1">
      <alignment vertical="center"/>
    </xf>
    <xf numFmtId="177" fontId="9" fillId="0" borderId="11" xfId="0" applyNumberFormat="1" applyFont="1" applyBorder="1" applyAlignment="1">
      <alignment vertical="center"/>
    </xf>
    <xf numFmtId="177" fontId="9" fillId="0" borderId="10" xfId="0" applyNumberFormat="1" applyFont="1" applyBorder="1" applyAlignment="1">
      <alignment vertical="center"/>
    </xf>
    <xf numFmtId="176" fontId="9" fillId="2" borderId="49" xfId="0" applyNumberFormat="1" applyFont="1" applyFill="1" applyBorder="1" applyAlignment="1">
      <alignment vertical="center"/>
    </xf>
    <xf numFmtId="177" fontId="9" fillId="2" borderId="8" xfId="0" applyNumberFormat="1" applyFont="1" applyFill="1" applyBorder="1" applyAlignment="1">
      <alignment vertical="center"/>
    </xf>
    <xf numFmtId="177" fontId="9" fillId="2" borderId="27" xfId="0" applyNumberFormat="1" applyFont="1" applyFill="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176" fontId="9" fillId="0" borderId="16" xfId="0" applyNumberFormat="1" applyFont="1" applyBorder="1" applyAlignment="1">
      <alignment vertical="center"/>
    </xf>
    <xf numFmtId="0" fontId="9" fillId="0" borderId="39" xfId="0" applyFont="1" applyBorder="1" applyAlignment="1">
      <alignment horizontal="center" vertical="center"/>
    </xf>
    <xf numFmtId="176" fontId="9" fillId="0" borderId="39" xfId="0" applyNumberFormat="1" applyFont="1" applyBorder="1" applyAlignment="1">
      <alignment vertical="center"/>
    </xf>
    <xf numFmtId="176" fontId="9" fillId="2" borderId="38" xfId="0" applyNumberFormat="1" applyFont="1" applyFill="1" applyBorder="1" applyAlignment="1">
      <alignment vertical="center"/>
    </xf>
    <xf numFmtId="176" fontId="9" fillId="0" borderId="29" xfId="0" applyNumberFormat="1" applyFont="1" applyBorder="1" applyAlignment="1">
      <alignment vertical="center"/>
    </xf>
    <xf numFmtId="177" fontId="9" fillId="0" borderId="29" xfId="0" applyNumberFormat="1" applyFont="1" applyBorder="1" applyAlignment="1">
      <alignment vertical="center"/>
    </xf>
    <xf numFmtId="177" fontId="9" fillId="2" borderId="50" xfId="0" applyNumberFormat="1" applyFont="1" applyFill="1" applyBorder="1" applyAlignment="1">
      <alignment vertical="center"/>
    </xf>
    <xf numFmtId="177" fontId="9" fillId="0" borderId="39" xfId="0" applyNumberFormat="1" applyFont="1" applyBorder="1" applyAlignment="1">
      <alignment vertical="center"/>
    </xf>
    <xf numFmtId="177" fontId="9" fillId="0" borderId="16" xfId="0" applyNumberFormat="1" applyFont="1" applyBorder="1" applyAlignment="1">
      <alignment vertical="center"/>
    </xf>
    <xf numFmtId="177" fontId="9" fillId="2" borderId="51" xfId="0" applyNumberFormat="1" applyFont="1" applyFill="1" applyBorder="1" applyAlignment="1">
      <alignment vertical="center"/>
    </xf>
    <xf numFmtId="177" fontId="9" fillId="2" borderId="10" xfId="0" applyNumberFormat="1" applyFont="1" applyFill="1" applyBorder="1" applyAlignment="1">
      <alignment vertical="center"/>
    </xf>
    <xf numFmtId="177" fontId="9" fillId="2" borderId="52" xfId="0" applyNumberFormat="1" applyFont="1" applyFill="1" applyBorder="1" applyAlignment="1">
      <alignment vertical="center"/>
    </xf>
    <xf numFmtId="0" fontId="9" fillId="0" borderId="17" xfId="0" applyFont="1" applyBorder="1" applyAlignment="1">
      <alignment horizontal="center" vertical="center" wrapText="1"/>
    </xf>
    <xf numFmtId="176" fontId="9" fillId="0" borderId="11" xfId="0" applyNumberFormat="1" applyFont="1" applyBorder="1" applyAlignment="1">
      <alignment vertical="center"/>
    </xf>
    <xf numFmtId="0" fontId="20" fillId="0" borderId="0" xfId="0" applyFont="1"/>
    <xf numFmtId="0" fontId="13" fillId="0" borderId="0" xfId="0" applyFont="1"/>
    <xf numFmtId="0" fontId="14" fillId="0" borderId="0" xfId="0" applyFont="1"/>
    <xf numFmtId="0" fontId="9" fillId="0" borderId="5" xfId="0" applyFont="1" applyBorder="1"/>
    <xf numFmtId="0" fontId="15" fillId="2" borderId="4" xfId="0" applyFont="1" applyFill="1" applyBorder="1"/>
    <xf numFmtId="0" fontId="15" fillId="2" borderId="2" xfId="0" applyFont="1" applyFill="1" applyBorder="1"/>
    <xf numFmtId="0" fontId="16" fillId="0" borderId="0" xfId="0" applyFont="1"/>
    <xf numFmtId="176" fontId="9" fillId="0" borderId="16" xfId="0" applyNumberFormat="1" applyFont="1" applyBorder="1"/>
    <xf numFmtId="176" fontId="15" fillId="2" borderId="17" xfId="0" applyNumberFormat="1" applyFont="1" applyFill="1" applyBorder="1"/>
    <xf numFmtId="177" fontId="15" fillId="2" borderId="18" xfId="0" applyNumberFormat="1" applyFont="1" applyFill="1" applyBorder="1" applyAlignment="1">
      <alignment vertical="center"/>
    </xf>
    <xf numFmtId="176" fontId="15" fillId="2" borderId="18" xfId="0" applyNumberFormat="1" applyFont="1" applyFill="1" applyBorder="1" applyAlignment="1">
      <alignment horizontal="right"/>
    </xf>
    <xf numFmtId="177" fontId="15" fillId="2" borderId="20" xfId="0" applyNumberFormat="1" applyFont="1" applyFill="1" applyBorder="1"/>
    <xf numFmtId="0" fontId="9" fillId="0" borderId="53" xfId="0" applyFont="1" applyBorder="1"/>
    <xf numFmtId="0" fontId="9" fillId="0" borderId="16" xfId="0" applyFont="1" applyBorder="1" applyAlignment="1">
      <alignment horizontal="center"/>
    </xf>
    <xf numFmtId="0" fontId="9" fillId="0" borderId="17" xfId="0" applyFont="1" applyBorder="1"/>
    <xf numFmtId="176" fontId="15" fillId="2" borderId="16" xfId="0" applyNumberFormat="1" applyFont="1" applyFill="1" applyBorder="1" applyAlignment="1">
      <alignment vertical="center"/>
    </xf>
    <xf numFmtId="177" fontId="15" fillId="2" borderId="20" xfId="0" applyNumberFormat="1" applyFont="1" applyFill="1" applyBorder="1" applyAlignment="1">
      <alignment horizontal="right"/>
    </xf>
    <xf numFmtId="177" fontId="15" fillId="2" borderId="18" xfId="0" applyNumberFormat="1" applyFont="1" applyFill="1" applyBorder="1" applyAlignment="1">
      <alignment horizontal="right" vertical="center"/>
    </xf>
    <xf numFmtId="176" fontId="15" fillId="2" borderId="16" xfId="0" applyNumberFormat="1" applyFont="1" applyFill="1" applyBorder="1" applyAlignment="1">
      <alignment horizontal="right" vertical="center"/>
    </xf>
    <xf numFmtId="176" fontId="9" fillId="0" borderId="45" xfId="0" applyNumberFormat="1" applyFont="1" applyBorder="1" applyAlignment="1">
      <alignment horizontal="right"/>
    </xf>
    <xf numFmtId="176" fontId="15" fillId="2" borderId="45" xfId="0" applyNumberFormat="1" applyFont="1" applyFill="1" applyBorder="1" applyAlignment="1">
      <alignment horizontal="right"/>
    </xf>
    <xf numFmtId="0" fontId="3" fillId="0" borderId="0" xfId="0" applyFont="1" applyAlignment="1">
      <alignment horizontal="right"/>
    </xf>
    <xf numFmtId="0" fontId="9" fillId="0" borderId="10" xfId="0" applyFont="1" applyBorder="1" applyAlignment="1">
      <alignment horizontal="center" vertical="center"/>
    </xf>
    <xf numFmtId="176" fontId="15" fillId="2" borderId="11" xfId="0" applyNumberFormat="1" applyFont="1" applyFill="1" applyBorder="1" applyAlignment="1">
      <alignment vertical="center"/>
    </xf>
    <xf numFmtId="177" fontId="15" fillId="2" borderId="8" xfId="0" applyNumberFormat="1" applyFont="1" applyFill="1" applyBorder="1" applyAlignment="1">
      <alignment horizontal="right" vertical="center"/>
    </xf>
    <xf numFmtId="177" fontId="15" fillId="2" borderId="27" xfId="0" applyNumberFormat="1" applyFont="1" applyFill="1" applyBorder="1" applyAlignment="1">
      <alignment horizontal="right"/>
    </xf>
    <xf numFmtId="0" fontId="9" fillId="0" borderId="9" xfId="0" applyFont="1" applyBorder="1" applyAlignment="1">
      <alignment horizontal="center" vertical="center"/>
    </xf>
    <xf numFmtId="176" fontId="9" fillId="0" borderId="11" xfId="0" applyNumberFormat="1" applyFont="1" applyBorder="1"/>
    <xf numFmtId="176" fontId="15" fillId="2" borderId="10" xfId="0" applyNumberFormat="1" applyFont="1" applyFill="1" applyBorder="1"/>
    <xf numFmtId="177" fontId="15" fillId="2" borderId="8" xfId="0" applyNumberFormat="1" applyFont="1" applyFill="1" applyBorder="1" applyAlignment="1">
      <alignment vertical="center"/>
    </xf>
    <xf numFmtId="176" fontId="15" fillId="2" borderId="8" xfId="0" applyNumberFormat="1" applyFont="1" applyFill="1" applyBorder="1" applyAlignment="1">
      <alignment horizontal="right"/>
    </xf>
    <xf numFmtId="177" fontId="15" fillId="2" borderId="27" xfId="0" applyNumberFormat="1" applyFont="1" applyFill="1" applyBorder="1"/>
    <xf numFmtId="0" fontId="14" fillId="0" borderId="0" xfId="0" applyFont="1" applyAlignment="1">
      <alignment horizontal="left" vertical="center"/>
    </xf>
    <xf numFmtId="0" fontId="3" fillId="0" borderId="0" xfId="0" applyFont="1" applyBorder="1" applyAlignment="1">
      <alignment horizontal="left" vertical="center"/>
    </xf>
    <xf numFmtId="0" fontId="9" fillId="0" borderId="5" xfId="0" applyFont="1" applyBorder="1" applyAlignment="1">
      <alignment horizontal="left" vertical="center"/>
    </xf>
    <xf numFmtId="0" fontId="15" fillId="2" borderId="4" xfId="0" applyFont="1" applyFill="1" applyBorder="1" applyAlignment="1">
      <alignment horizontal="left" vertical="center"/>
    </xf>
    <xf numFmtId="0" fontId="15" fillId="2" borderId="4" xfId="0" applyFont="1" applyFill="1" applyBorder="1" applyAlignment="1">
      <alignment vertical="center"/>
    </xf>
    <xf numFmtId="0" fontId="3" fillId="0" borderId="54" xfId="0" applyFont="1" applyBorder="1" applyAlignment="1">
      <alignment vertical="center"/>
    </xf>
    <xf numFmtId="176" fontId="9" fillId="0" borderId="29" xfId="0" applyNumberFormat="1" applyFont="1" applyBorder="1" applyAlignment="1">
      <alignment horizontal="right" vertical="center"/>
    </xf>
    <xf numFmtId="176" fontId="15" fillId="2" borderId="30" xfId="0" applyNumberFormat="1" applyFont="1" applyFill="1" applyBorder="1" applyAlignment="1">
      <alignment horizontal="right" vertical="center"/>
    </xf>
    <xf numFmtId="176" fontId="15" fillId="2" borderId="18" xfId="0" applyNumberFormat="1" applyFont="1" applyFill="1" applyBorder="1" applyAlignment="1">
      <alignment horizontal="right" vertical="center"/>
    </xf>
    <xf numFmtId="177" fontId="15" fillId="2" borderId="20" xfId="0" applyNumberFormat="1" applyFont="1" applyFill="1" applyBorder="1" applyAlignment="1">
      <alignment horizontal="right" vertical="center"/>
    </xf>
    <xf numFmtId="176" fontId="15" fillId="2" borderId="30" xfId="0" applyNumberFormat="1" applyFont="1" applyFill="1" applyBorder="1" applyAlignment="1">
      <alignment vertical="center"/>
    </xf>
    <xf numFmtId="177" fontId="15" fillId="2" borderId="30" xfId="0" applyNumberFormat="1" applyFont="1" applyFill="1" applyBorder="1" applyAlignment="1">
      <alignment vertical="center"/>
    </xf>
    <xf numFmtId="177" fontId="15" fillId="2" borderId="31" xfId="0" applyNumberFormat="1" applyFont="1" applyFill="1" applyBorder="1" applyAlignment="1">
      <alignment horizontal="right" vertical="center"/>
    </xf>
    <xf numFmtId="177" fontId="15" fillId="2" borderId="32" xfId="0" applyNumberFormat="1" applyFont="1" applyFill="1" applyBorder="1" applyAlignment="1">
      <alignment horizontal="right" vertical="center"/>
    </xf>
    <xf numFmtId="176" fontId="15" fillId="2" borderId="17" xfId="0" applyNumberFormat="1" applyFont="1" applyFill="1" applyBorder="1" applyAlignment="1">
      <alignment vertical="center"/>
    </xf>
    <xf numFmtId="177" fontId="15" fillId="2" borderId="17" xfId="0" applyNumberFormat="1" applyFont="1" applyFill="1" applyBorder="1" applyAlignment="1">
      <alignment vertical="center"/>
    </xf>
    <xf numFmtId="176" fontId="9" fillId="0" borderId="45" xfId="0" applyNumberFormat="1" applyFont="1" applyBorder="1" applyAlignment="1">
      <alignment vertical="center"/>
    </xf>
    <xf numFmtId="176" fontId="15" fillId="2" borderId="55" xfId="0" applyNumberFormat="1" applyFont="1" applyFill="1" applyBorder="1" applyAlignment="1">
      <alignment vertical="center"/>
    </xf>
    <xf numFmtId="176" fontId="15" fillId="2" borderId="19" xfId="0" applyNumberFormat="1" applyFont="1" applyFill="1" applyBorder="1" applyAlignment="1">
      <alignment horizontal="right" vertical="center"/>
    </xf>
    <xf numFmtId="177" fontId="15" fillId="2" borderId="47" xfId="0" applyNumberFormat="1" applyFont="1" applyFill="1" applyBorder="1" applyAlignment="1">
      <alignment horizontal="right" vertical="center"/>
    </xf>
    <xf numFmtId="177" fontId="15" fillId="2" borderId="27" xfId="0" applyNumberFormat="1" applyFont="1" applyFill="1" applyBorder="1" applyAlignment="1">
      <alignment horizontal="right"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176" fontId="9" fillId="0" borderId="59" xfId="0" applyNumberFormat="1" applyFont="1" applyBorder="1" applyAlignment="1">
      <alignment vertical="center"/>
    </xf>
    <xf numFmtId="176" fontId="15" fillId="2" borderId="60" xfId="0" applyNumberFormat="1" applyFont="1" applyFill="1" applyBorder="1" applyAlignment="1">
      <alignment vertical="center"/>
    </xf>
    <xf numFmtId="176" fontId="15" fillId="2" borderId="61" xfId="0" applyNumberFormat="1" applyFont="1" applyFill="1" applyBorder="1" applyAlignment="1">
      <alignment horizontal="right" vertical="center"/>
    </xf>
    <xf numFmtId="177" fontId="15" fillId="2" borderId="62" xfId="0" applyNumberFormat="1" applyFont="1" applyFill="1" applyBorder="1" applyAlignment="1">
      <alignment horizontal="right" vertical="center"/>
    </xf>
    <xf numFmtId="0" fontId="9" fillId="0" borderId="63" xfId="0" applyFont="1" applyBorder="1" applyAlignment="1">
      <alignment vertical="center"/>
    </xf>
    <xf numFmtId="176" fontId="15" fillId="2" borderId="38" xfId="0" applyNumberFormat="1" applyFont="1" applyFill="1" applyBorder="1" applyAlignment="1">
      <alignment vertical="center"/>
    </xf>
    <xf numFmtId="177" fontId="15" fillId="2" borderId="40" xfId="0" applyNumberFormat="1" applyFont="1" applyFill="1" applyBorder="1" applyAlignment="1">
      <alignment vertical="center"/>
    </xf>
    <xf numFmtId="176" fontId="15" fillId="2" borderId="40" xfId="0" applyNumberFormat="1" applyFont="1" applyFill="1" applyBorder="1" applyAlignment="1">
      <alignment horizontal="right" vertical="center"/>
    </xf>
    <xf numFmtId="177" fontId="15" fillId="2" borderId="41" xfId="0" applyNumberFormat="1" applyFont="1" applyFill="1" applyBorder="1" applyAlignment="1">
      <alignment horizontal="right" vertical="center"/>
    </xf>
    <xf numFmtId="0" fontId="9" fillId="0" borderId="61" xfId="0" applyFont="1" applyBorder="1" applyAlignment="1">
      <alignment horizontal="center" vertical="center"/>
    </xf>
    <xf numFmtId="177" fontId="9" fillId="0" borderId="57" xfId="0" applyNumberFormat="1" applyFont="1" applyBorder="1" applyAlignment="1">
      <alignment horizontal="right" vertical="center"/>
    </xf>
    <xf numFmtId="177" fontId="15" fillId="2" borderId="58" xfId="0" applyNumberFormat="1" applyFont="1" applyFill="1" applyBorder="1" applyAlignment="1">
      <alignment horizontal="right" vertical="center"/>
    </xf>
    <xf numFmtId="177" fontId="15" fillId="2" borderId="65" xfId="0" applyNumberFormat="1" applyFont="1" applyFill="1" applyBorder="1" applyAlignment="1">
      <alignment horizontal="right" vertical="center"/>
    </xf>
    <xf numFmtId="176" fontId="15" fillId="2" borderId="10" xfId="0" applyNumberFormat="1" applyFont="1" applyFill="1" applyBorder="1" applyAlignment="1">
      <alignment vertical="center"/>
    </xf>
    <xf numFmtId="176" fontId="15" fillId="2" borderId="8" xfId="0" applyNumberFormat="1" applyFont="1" applyFill="1" applyBorder="1" applyAlignment="1">
      <alignment horizontal="right" vertical="center"/>
    </xf>
    <xf numFmtId="178" fontId="9" fillId="0" borderId="18" xfId="0" applyNumberFormat="1" applyFont="1" applyBorder="1" applyAlignment="1">
      <alignment horizontal="center" vertical="center"/>
    </xf>
    <xf numFmtId="177" fontId="15" fillId="2" borderId="66" xfId="0" applyNumberFormat="1" applyFont="1" applyFill="1" applyBorder="1" applyAlignment="1">
      <alignment horizontal="right" vertical="center"/>
    </xf>
    <xf numFmtId="0" fontId="3" fillId="0" borderId="0" xfId="0" applyFont="1" applyBorder="1" applyAlignment="1">
      <alignment horizontal="right" vertical="center"/>
    </xf>
    <xf numFmtId="178" fontId="9" fillId="0" borderId="8" xfId="0" applyNumberFormat="1" applyFont="1" applyBorder="1" applyAlignment="1">
      <alignment horizontal="center" vertical="center"/>
    </xf>
    <xf numFmtId="177" fontId="15" fillId="2" borderId="67" xfId="0" applyNumberFormat="1" applyFont="1" applyFill="1" applyBorder="1" applyAlignment="1">
      <alignment horizontal="right" vertical="center"/>
    </xf>
    <xf numFmtId="0" fontId="3" fillId="0" borderId="0" xfId="0" applyFont="1" applyBorder="1" applyAlignment="1">
      <alignment vertical="center"/>
    </xf>
    <xf numFmtId="178" fontId="9" fillId="0" borderId="0" xfId="0" applyNumberFormat="1" applyFont="1" applyBorder="1" applyAlignment="1">
      <alignment vertical="center"/>
    </xf>
    <xf numFmtId="0" fontId="9" fillId="0" borderId="33" xfId="0" applyFont="1" applyBorder="1" applyAlignment="1">
      <alignment vertical="center"/>
    </xf>
    <xf numFmtId="176" fontId="15" fillId="2" borderId="31" xfId="0" applyNumberFormat="1" applyFont="1" applyFill="1" applyBorder="1" applyAlignment="1">
      <alignment horizontal="right" vertical="center"/>
    </xf>
    <xf numFmtId="177" fontId="15" fillId="2" borderId="50" xfId="0" applyNumberFormat="1" applyFont="1" applyFill="1" applyBorder="1" applyAlignment="1">
      <alignment vertical="center"/>
    </xf>
    <xf numFmtId="177" fontId="15" fillId="2" borderId="34" xfId="0" applyNumberFormat="1" applyFont="1" applyFill="1" applyBorder="1" applyAlignment="1">
      <alignment vertical="center"/>
    </xf>
    <xf numFmtId="177" fontId="15" fillId="2" borderId="68" xfId="0" applyNumberFormat="1" applyFont="1" applyFill="1" applyBorder="1" applyAlignment="1">
      <alignment vertical="center"/>
    </xf>
    <xf numFmtId="177" fontId="15" fillId="2" borderId="42" xfId="0" applyNumberFormat="1" applyFont="1" applyFill="1" applyBorder="1" applyAlignment="1">
      <alignment horizontal="right" vertical="center"/>
    </xf>
    <xf numFmtId="177" fontId="15" fillId="2" borderId="44" xfId="0" applyNumberFormat="1" applyFont="1" applyFill="1" applyBorder="1" applyAlignment="1">
      <alignment horizontal="right" vertical="center"/>
    </xf>
    <xf numFmtId="0" fontId="9" fillId="0" borderId="53" xfId="0" applyFont="1" applyBorder="1" applyAlignment="1">
      <alignment vertical="center"/>
    </xf>
    <xf numFmtId="0" fontId="9" fillId="0" borderId="45" xfId="0" applyFont="1" applyBorder="1" applyAlignment="1">
      <alignment horizontal="center" vertical="center"/>
    </xf>
    <xf numFmtId="0" fontId="9" fillId="0" borderId="55" xfId="0" applyFont="1" applyBorder="1" applyAlignment="1">
      <alignment vertical="center"/>
    </xf>
    <xf numFmtId="177" fontId="15" fillId="2" borderId="10" xfId="0" applyNumberFormat="1" applyFont="1" applyFill="1" applyBorder="1" applyAlignment="1">
      <alignment vertical="center"/>
    </xf>
    <xf numFmtId="177" fontId="15" fillId="2" borderId="52" xfId="0" applyNumberFormat="1" applyFont="1" applyFill="1" applyBorder="1" applyAlignment="1">
      <alignment vertical="center"/>
    </xf>
    <xf numFmtId="0" fontId="9" fillId="0" borderId="56" xfId="0" applyFont="1" applyBorder="1" applyAlignment="1">
      <alignment vertical="center"/>
    </xf>
    <xf numFmtId="0" fontId="9" fillId="0" borderId="58" xfId="0" applyFont="1" applyBorder="1" applyAlignment="1">
      <alignment vertical="center"/>
    </xf>
    <xf numFmtId="176" fontId="9" fillId="0" borderId="57" xfId="0" applyNumberFormat="1" applyFont="1" applyBorder="1" applyAlignment="1">
      <alignment vertical="center"/>
    </xf>
    <xf numFmtId="176" fontId="15" fillId="2" borderId="58" xfId="0" applyNumberFormat="1" applyFont="1" applyFill="1" applyBorder="1" applyAlignment="1">
      <alignment vertical="center"/>
    </xf>
    <xf numFmtId="0" fontId="0" fillId="0" borderId="0" xfId="0" applyFont="1"/>
    <xf numFmtId="0" fontId="21" fillId="0" borderId="0" xfId="0" applyFont="1" applyAlignment="1">
      <alignment vertical="center"/>
    </xf>
    <xf numFmtId="0" fontId="22" fillId="0" borderId="0" xfId="0" applyFont="1" applyAlignment="1">
      <alignment vertical="center"/>
    </xf>
    <xf numFmtId="0" fontId="15" fillId="0" borderId="2" xfId="0" applyFont="1" applyBorder="1" applyAlignment="1">
      <alignment vertical="center"/>
    </xf>
    <xf numFmtId="0" fontId="15" fillId="0" borderId="0" xfId="0" applyFont="1" applyAlignment="1">
      <alignment vertical="center"/>
    </xf>
    <xf numFmtId="0" fontId="23" fillId="0" borderId="0" xfId="0" applyFont="1" applyAlignment="1">
      <alignment vertical="center"/>
    </xf>
    <xf numFmtId="176" fontId="15" fillId="2" borderId="18" xfId="0" applyNumberFormat="1" applyFont="1" applyFill="1" applyBorder="1" applyAlignment="1">
      <alignment vertical="center"/>
    </xf>
    <xf numFmtId="0" fontId="15" fillId="0" borderId="31" xfId="0" applyFont="1" applyBorder="1" applyAlignment="1">
      <alignment horizontal="center" vertical="center"/>
    </xf>
    <xf numFmtId="177" fontId="15" fillId="2" borderId="31" xfId="0" applyNumberFormat="1" applyFont="1" applyFill="1" applyBorder="1" applyAlignment="1">
      <alignment vertical="center"/>
    </xf>
    <xf numFmtId="177" fontId="15" fillId="2" borderId="69" xfId="0" applyNumberFormat="1" applyFont="1" applyFill="1" applyBorder="1" applyAlignment="1">
      <alignment vertical="center"/>
    </xf>
    <xf numFmtId="0" fontId="24" fillId="0" borderId="0" xfId="0" applyFont="1" applyAlignment="1">
      <alignment vertical="center"/>
    </xf>
    <xf numFmtId="0" fontId="15" fillId="0" borderId="0" xfId="0" applyFont="1" applyBorder="1" applyAlignment="1">
      <alignment vertical="center"/>
    </xf>
    <xf numFmtId="0" fontId="15" fillId="0" borderId="18" xfId="0" applyFont="1" applyBorder="1" applyAlignment="1">
      <alignment horizontal="center" vertical="center"/>
    </xf>
    <xf numFmtId="177" fontId="15" fillId="2" borderId="70" xfId="0" applyNumberFormat="1" applyFont="1" applyFill="1" applyBorder="1" applyAlignment="1">
      <alignment vertical="center"/>
    </xf>
    <xf numFmtId="177" fontId="9" fillId="2" borderId="17" xfId="0" applyNumberFormat="1" applyFont="1" applyFill="1" applyBorder="1" applyAlignment="1">
      <alignment horizontal="right" vertical="center"/>
    </xf>
    <xf numFmtId="0" fontId="10" fillId="0" borderId="0" xfId="0" applyFont="1" applyBorder="1" applyAlignment="1">
      <alignment vertical="center"/>
    </xf>
    <xf numFmtId="0" fontId="9" fillId="0" borderId="40" xfId="0" applyFont="1" applyBorder="1" applyAlignment="1">
      <alignment horizontal="center" vertical="center"/>
    </xf>
    <xf numFmtId="177" fontId="15" fillId="0" borderId="40" xfId="0" applyNumberFormat="1" applyFont="1" applyBorder="1" applyAlignment="1">
      <alignment horizontal="right" vertical="center"/>
    </xf>
    <xf numFmtId="0" fontId="15" fillId="0" borderId="8" xfId="0" applyFont="1" applyBorder="1" applyAlignment="1">
      <alignment horizontal="center" vertical="center"/>
    </xf>
    <xf numFmtId="177" fontId="15" fillId="2" borderId="74" xfId="0" applyNumberFormat="1" applyFont="1" applyFill="1" applyBorder="1" applyAlignment="1">
      <alignment vertical="center"/>
    </xf>
    <xf numFmtId="177" fontId="9" fillId="2" borderId="75" xfId="0" applyNumberFormat="1" applyFont="1" applyFill="1" applyBorder="1" applyAlignment="1">
      <alignment horizontal="right" vertical="center"/>
    </xf>
    <xf numFmtId="177" fontId="9" fillId="2" borderId="76" xfId="0" applyNumberFormat="1" applyFont="1" applyFill="1" applyBorder="1" applyAlignment="1">
      <alignment horizontal="right" vertical="center"/>
    </xf>
    <xf numFmtId="0" fontId="15" fillId="0" borderId="61" xfId="0" applyFont="1" applyBorder="1" applyAlignment="1">
      <alignment horizontal="center" vertical="center"/>
    </xf>
    <xf numFmtId="177" fontId="15" fillId="2" borderId="79" xfId="0" applyNumberFormat="1" applyFont="1" applyFill="1" applyBorder="1" applyAlignment="1">
      <alignment vertical="center"/>
    </xf>
    <xf numFmtId="177" fontId="9" fillId="2" borderId="30" xfId="0" applyNumberFormat="1" applyFont="1" applyFill="1" applyBorder="1" applyAlignment="1">
      <alignment horizontal="right" vertical="center"/>
    </xf>
    <xf numFmtId="177" fontId="15" fillId="2" borderId="80" xfId="0" applyNumberFormat="1" applyFont="1" applyFill="1" applyBorder="1" applyAlignment="1">
      <alignment vertical="center"/>
    </xf>
    <xf numFmtId="177" fontId="15" fillId="2" borderId="81" xfId="0" applyNumberFormat="1" applyFont="1" applyFill="1" applyBorder="1" applyAlignment="1">
      <alignment vertical="center"/>
    </xf>
    <xf numFmtId="177" fontId="9" fillId="2" borderId="10" xfId="0" applyNumberFormat="1" applyFont="1" applyFill="1" applyBorder="1" applyAlignment="1">
      <alignment horizontal="right" vertical="center"/>
    </xf>
    <xf numFmtId="176" fontId="15" fillId="2" borderId="8" xfId="0" applyNumberFormat="1" applyFont="1" applyFill="1" applyBorder="1" applyAlignment="1">
      <alignment vertical="center"/>
    </xf>
    <xf numFmtId="0" fontId="15" fillId="0" borderId="0" xfId="0" applyFont="1" applyBorder="1" applyAlignment="1">
      <alignment horizontal="center" vertical="center"/>
    </xf>
    <xf numFmtId="177" fontId="15" fillId="0" borderId="0" xfId="0" applyNumberFormat="1" applyFont="1" applyBorder="1" applyAlignment="1">
      <alignment horizontal="right" vertical="center"/>
    </xf>
    <xf numFmtId="177" fontId="15" fillId="0" borderId="0" xfId="0" applyNumberFormat="1" applyFont="1" applyAlignment="1">
      <alignment horizontal="right" vertical="center"/>
    </xf>
    <xf numFmtId="177" fontId="15" fillId="2" borderId="0" xfId="0" applyNumberFormat="1" applyFont="1" applyFill="1" applyBorder="1" applyAlignment="1">
      <alignment vertical="center"/>
    </xf>
    <xf numFmtId="177" fontId="9" fillId="2" borderId="0" xfId="0" applyNumberFormat="1" applyFont="1" applyFill="1" applyBorder="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15" fillId="0" borderId="13" xfId="0" applyFont="1" applyBorder="1" applyAlignment="1">
      <alignment horizontal="center" vertical="center"/>
    </xf>
    <xf numFmtId="0" fontId="9" fillId="0" borderId="0" xfId="0" applyFont="1" applyAlignment="1">
      <alignment vertical="center" wrapText="1"/>
    </xf>
    <xf numFmtId="0" fontId="3" fillId="0" borderId="0" xfId="0" applyFont="1" applyAlignment="1">
      <alignment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xf>
    <xf numFmtId="0" fontId="28" fillId="0" borderId="0" xfId="0" applyFont="1" applyAlignment="1">
      <alignment vertical="center"/>
    </xf>
    <xf numFmtId="0" fontId="15" fillId="0" borderId="28" xfId="0" applyFont="1" applyBorder="1" applyAlignment="1">
      <alignment horizontal="center" vertical="center"/>
    </xf>
    <xf numFmtId="177" fontId="9" fillId="2" borderId="0" xfId="0" applyNumberFormat="1" applyFont="1" applyFill="1" applyAlignment="1">
      <alignment horizontal="right" vertical="center"/>
    </xf>
    <xf numFmtId="0" fontId="15" fillId="0" borderId="77" xfId="0" applyFont="1" applyBorder="1" applyAlignment="1">
      <alignment horizontal="center" vertical="center"/>
    </xf>
    <xf numFmtId="177" fontId="3" fillId="2" borderId="0" xfId="0" applyNumberFormat="1" applyFont="1" applyFill="1" applyAlignment="1">
      <alignment horizontal="right" vertical="center"/>
    </xf>
    <xf numFmtId="0" fontId="9" fillId="0" borderId="82" xfId="0" applyFont="1" applyBorder="1" applyAlignment="1">
      <alignment horizontal="center" vertical="center"/>
    </xf>
    <xf numFmtId="176" fontId="9" fillId="0" borderId="17" xfId="0" applyNumberFormat="1" applyFont="1" applyBorder="1" applyAlignment="1">
      <alignment vertical="center"/>
    </xf>
    <xf numFmtId="0" fontId="15" fillId="0" borderId="22" xfId="0" applyFont="1" applyBorder="1" applyAlignment="1">
      <alignment horizontal="center" vertical="center"/>
    </xf>
    <xf numFmtId="0" fontId="9" fillId="0" borderId="83" xfId="0" applyFont="1" applyBorder="1" applyAlignment="1">
      <alignment horizontal="center" vertical="center"/>
    </xf>
    <xf numFmtId="176" fontId="15" fillId="2" borderId="75" xfId="0" applyNumberFormat="1" applyFont="1" applyFill="1" applyBorder="1" applyAlignment="1">
      <alignment vertical="center"/>
    </xf>
    <xf numFmtId="176" fontId="9" fillId="2" borderId="73" xfId="2" applyNumberFormat="1" applyFont="1" applyFill="1" applyBorder="1" applyAlignment="1">
      <alignment horizontal="right" vertical="center"/>
    </xf>
    <xf numFmtId="177" fontId="15" fillId="2" borderId="73" xfId="0" applyNumberFormat="1" applyFont="1" applyFill="1" applyBorder="1" applyAlignment="1">
      <alignment vertical="center"/>
    </xf>
    <xf numFmtId="0" fontId="15" fillId="0" borderId="9" xfId="0" applyFont="1" applyBorder="1" applyAlignment="1">
      <alignment horizontal="center" vertical="center"/>
    </xf>
    <xf numFmtId="0" fontId="15" fillId="2" borderId="0" xfId="0" applyFont="1" applyFill="1" applyBorder="1" applyAlignment="1">
      <alignment vertical="center"/>
    </xf>
    <xf numFmtId="0" fontId="15" fillId="2" borderId="0" xfId="0" applyFont="1" applyFill="1" applyAlignment="1">
      <alignment vertical="center"/>
    </xf>
    <xf numFmtId="0" fontId="15" fillId="0" borderId="48" xfId="0" applyFont="1" applyBorder="1" applyAlignment="1">
      <alignment horizontal="center" vertical="center"/>
    </xf>
    <xf numFmtId="41" fontId="29" fillId="0" borderId="0" xfId="0" applyNumberFormat="1" applyFont="1" applyAlignment="1">
      <alignment horizontal="right" vertical="center"/>
    </xf>
    <xf numFmtId="179" fontId="29" fillId="2" borderId="0" xfId="0" applyNumberFormat="1" applyFont="1" applyFill="1" applyBorder="1" applyAlignment="1">
      <alignment vertical="center"/>
    </xf>
    <xf numFmtId="0" fontId="29" fillId="2" borderId="0" xfId="0" applyFont="1" applyFill="1" applyAlignment="1">
      <alignment horizontal="center" vertical="center"/>
    </xf>
    <xf numFmtId="0" fontId="10" fillId="0" borderId="0" xfId="0" applyFont="1" applyBorder="1" applyAlignment="1">
      <alignment horizontal="right" vertical="center"/>
    </xf>
    <xf numFmtId="0" fontId="10" fillId="0" borderId="0" xfId="0" applyFont="1" applyAlignment="1">
      <alignment horizontal="right" vertical="center"/>
    </xf>
    <xf numFmtId="0" fontId="20" fillId="0" borderId="0" xfId="0" applyFont="1" applyAlignment="1">
      <alignment vertical="center"/>
    </xf>
    <xf numFmtId="0" fontId="30" fillId="0" borderId="0" xfId="0" applyFont="1" applyAlignment="1">
      <alignment vertical="center"/>
    </xf>
    <xf numFmtId="176" fontId="15" fillId="2" borderId="77" xfId="0" applyNumberFormat="1" applyFont="1" applyFill="1" applyBorder="1" applyAlignment="1">
      <alignment horizontal="right" vertical="center"/>
    </xf>
    <xf numFmtId="0" fontId="9" fillId="0" borderId="55" xfId="0" applyFont="1" applyBorder="1" applyAlignment="1">
      <alignment horizontal="center" vertical="center"/>
    </xf>
    <xf numFmtId="177" fontId="15" fillId="2" borderId="20" xfId="0" applyNumberFormat="1" applyFont="1" applyFill="1" applyBorder="1" applyAlignment="1">
      <alignment vertical="center"/>
    </xf>
    <xf numFmtId="177" fontId="15" fillId="2" borderId="55" xfId="0" applyNumberFormat="1" applyFont="1" applyFill="1" applyBorder="1" applyAlignment="1">
      <alignment vertical="center"/>
    </xf>
    <xf numFmtId="176" fontId="15" fillId="2" borderId="19" xfId="0" applyNumberFormat="1" applyFont="1" applyFill="1" applyBorder="1" applyAlignment="1">
      <alignment vertical="center"/>
    </xf>
    <xf numFmtId="177" fontId="15" fillId="2" borderId="47" xfId="0" applyNumberFormat="1" applyFont="1" applyFill="1" applyBorder="1" applyAlignment="1">
      <alignment vertical="center"/>
    </xf>
    <xf numFmtId="177" fontId="15" fillId="2" borderId="38" xfId="0" applyNumberFormat="1" applyFont="1" applyFill="1" applyBorder="1" applyAlignment="1">
      <alignment vertical="center"/>
    </xf>
    <xf numFmtId="176" fontId="15" fillId="2" borderId="40" xfId="0" applyNumberFormat="1" applyFont="1" applyFill="1" applyBorder="1" applyAlignment="1">
      <alignment vertical="center"/>
    </xf>
    <xf numFmtId="177" fontId="15" fillId="2" borderId="41" xfId="0" applyNumberFormat="1" applyFont="1" applyFill="1" applyBorder="1" applyAlignment="1">
      <alignment vertical="center"/>
    </xf>
    <xf numFmtId="176" fontId="15" fillId="2" borderId="32" xfId="0" applyNumberFormat="1" applyFont="1" applyFill="1" applyBorder="1" applyAlignment="1">
      <alignment horizontal="right" vertical="center"/>
    </xf>
    <xf numFmtId="176" fontId="9" fillId="0" borderId="0" xfId="0" applyNumberFormat="1" applyFont="1" applyBorder="1" applyAlignment="1">
      <alignment vertical="center"/>
    </xf>
    <xf numFmtId="176" fontId="15" fillId="2" borderId="34" xfId="0" applyNumberFormat="1" applyFont="1" applyFill="1" applyBorder="1" applyAlignment="1">
      <alignment vertical="center"/>
    </xf>
    <xf numFmtId="176" fontId="15" fillId="2" borderId="42" xfId="0" applyNumberFormat="1" applyFont="1" applyFill="1" applyBorder="1" applyAlignment="1">
      <alignment vertical="center"/>
    </xf>
    <xf numFmtId="177" fontId="15" fillId="2" borderId="44" xfId="0" applyNumberFormat="1" applyFont="1" applyFill="1" applyBorder="1" applyAlignment="1">
      <alignment vertical="center"/>
    </xf>
    <xf numFmtId="0" fontId="9" fillId="0" borderId="84" xfId="0" applyFont="1" applyBorder="1" applyAlignment="1">
      <alignment horizontal="center" vertical="center"/>
    </xf>
    <xf numFmtId="0" fontId="3" fillId="0" borderId="54" xfId="0" applyFont="1" applyBorder="1" applyAlignment="1">
      <alignment horizontal="right" vertical="center"/>
    </xf>
    <xf numFmtId="177" fontId="15" fillId="2" borderId="27" xfId="0" applyNumberFormat="1" applyFont="1" applyFill="1" applyBorder="1" applyAlignment="1">
      <alignment vertical="center"/>
    </xf>
    <xf numFmtId="176" fontId="9" fillId="0" borderId="85" xfId="0" applyNumberFormat="1" applyFont="1" applyBorder="1" applyAlignment="1">
      <alignment vertical="center"/>
    </xf>
    <xf numFmtId="176" fontId="15" fillId="2" borderId="36" xfId="0" applyNumberFormat="1" applyFont="1" applyFill="1" applyBorder="1" applyAlignment="1">
      <alignment vertical="center"/>
    </xf>
    <xf numFmtId="176" fontId="15" fillId="2" borderId="86" xfId="0" applyNumberFormat="1" applyFont="1" applyFill="1" applyBorder="1" applyAlignment="1">
      <alignment horizontal="right" vertical="center"/>
    </xf>
    <xf numFmtId="176" fontId="15" fillId="2" borderId="87" xfId="0" applyNumberFormat="1" applyFont="1" applyFill="1" applyBorder="1" applyAlignment="1">
      <alignment horizontal="right" vertical="center"/>
    </xf>
    <xf numFmtId="0" fontId="31" fillId="0" borderId="0" xfId="0" applyFont="1" applyAlignment="1">
      <alignment vertical="center"/>
    </xf>
    <xf numFmtId="0" fontId="15" fillId="2" borderId="2" xfId="0" applyFont="1" applyFill="1" applyBorder="1" applyAlignment="1">
      <alignment vertical="center"/>
    </xf>
    <xf numFmtId="0" fontId="9" fillId="0" borderId="7" xfId="0" applyFont="1" applyBorder="1" applyAlignment="1">
      <alignment horizontal="center" vertical="center"/>
    </xf>
    <xf numFmtId="176" fontId="15" fillId="2" borderId="10" xfId="0" applyNumberFormat="1" applyFont="1" applyFill="1" applyBorder="1" applyAlignment="1">
      <alignment horizontal="right" vertical="center"/>
    </xf>
    <xf numFmtId="0" fontId="10" fillId="2" borderId="0" xfId="0" applyFont="1" applyFill="1" applyBorder="1" applyAlignment="1">
      <alignment vertical="center"/>
    </xf>
    <xf numFmtId="0" fontId="10" fillId="2" borderId="0" xfId="0" applyFont="1" applyFill="1" applyAlignment="1">
      <alignment vertical="center"/>
    </xf>
    <xf numFmtId="0" fontId="3" fillId="0" borderId="0" xfId="0" applyFont="1" applyBorder="1" applyAlignment="1">
      <alignment horizontal="center" vertical="center"/>
    </xf>
    <xf numFmtId="179" fontId="3" fillId="0" borderId="0" xfId="0" applyNumberFormat="1" applyFont="1" applyAlignment="1">
      <alignment vertical="center"/>
    </xf>
    <xf numFmtId="179" fontId="3" fillId="2" borderId="0" xfId="0" applyNumberFormat="1" applyFont="1" applyFill="1" applyBorder="1" applyAlignment="1">
      <alignment vertical="center"/>
    </xf>
    <xf numFmtId="179" fontId="3" fillId="2" borderId="0" xfId="0" applyNumberFormat="1" applyFont="1" applyFill="1" applyAlignment="1">
      <alignment vertical="center"/>
    </xf>
    <xf numFmtId="0" fontId="9" fillId="0" borderId="18" xfId="0" applyFont="1" applyBorder="1" applyAlignment="1">
      <alignment horizontal="center" vertical="center" wrapText="1"/>
    </xf>
    <xf numFmtId="176" fontId="15" fillId="2" borderId="17" xfId="0" applyNumberFormat="1" applyFont="1" applyFill="1" applyBorder="1" applyAlignment="1">
      <alignment horizontal="right" vertical="center"/>
    </xf>
    <xf numFmtId="0" fontId="9" fillId="0" borderId="22" xfId="0" applyFont="1" applyBorder="1" applyAlignment="1">
      <alignment horizontal="center" vertical="center" wrapText="1"/>
    </xf>
    <xf numFmtId="180" fontId="9" fillId="0" borderId="16" xfId="0" applyNumberFormat="1" applyFont="1" applyBorder="1" applyAlignment="1">
      <alignment vertical="center"/>
    </xf>
    <xf numFmtId="180" fontId="15" fillId="2" borderId="17" xfId="0" applyNumberFormat="1" applyFont="1" applyFill="1" applyBorder="1" applyAlignment="1">
      <alignment vertical="center"/>
    </xf>
    <xf numFmtId="180" fontId="15" fillId="2" borderId="18" xfId="0" applyNumberFormat="1" applyFont="1" applyFill="1" applyBorder="1" applyAlignment="1">
      <alignment horizontal="right" vertical="center"/>
    </xf>
    <xf numFmtId="181" fontId="15" fillId="2" borderId="20" xfId="0" applyNumberFormat="1" applyFont="1" applyFill="1" applyBorder="1" applyAlignment="1">
      <alignment horizontal="right" vertical="center"/>
    </xf>
    <xf numFmtId="0" fontId="9" fillId="0" borderId="88" xfId="0" applyFont="1" applyBorder="1" applyAlignment="1">
      <alignment horizontal="center" vertical="center" wrapText="1"/>
    </xf>
    <xf numFmtId="176" fontId="9" fillId="0" borderId="89" xfId="0" applyNumberFormat="1" applyFont="1" applyBorder="1" applyAlignment="1">
      <alignment horizontal="right" vertical="center"/>
    </xf>
    <xf numFmtId="176" fontId="15" fillId="2" borderId="90" xfId="0" applyNumberFormat="1" applyFont="1" applyFill="1" applyBorder="1" applyAlignment="1">
      <alignment horizontal="right" vertical="center"/>
    </xf>
    <xf numFmtId="176" fontId="15" fillId="2" borderId="91" xfId="0" applyNumberFormat="1" applyFont="1" applyFill="1" applyBorder="1" applyAlignment="1">
      <alignment horizontal="right" vertical="center"/>
    </xf>
    <xf numFmtId="177" fontId="15" fillId="2" borderId="92" xfId="0" applyNumberFormat="1" applyFont="1" applyFill="1" applyBorder="1" applyAlignment="1">
      <alignment horizontal="right" vertical="center"/>
    </xf>
    <xf numFmtId="0" fontId="9" fillId="0" borderId="93" xfId="0" applyFont="1" applyBorder="1" applyAlignment="1">
      <alignment horizontal="center" vertical="center" wrapText="1"/>
    </xf>
    <xf numFmtId="0" fontId="9" fillId="0" borderId="55" xfId="0" applyFont="1" applyBorder="1" applyAlignment="1">
      <alignment horizontal="center" vertical="center" wrapText="1"/>
    </xf>
    <xf numFmtId="181" fontId="9" fillId="0" borderId="45" xfId="0" applyNumberFormat="1" applyFont="1" applyBorder="1" applyAlignment="1">
      <alignment vertical="center"/>
    </xf>
    <xf numFmtId="181" fontId="15" fillId="2" borderId="45" xfId="0" applyNumberFormat="1" applyFont="1" applyFill="1" applyBorder="1" applyAlignment="1">
      <alignment vertical="center"/>
    </xf>
    <xf numFmtId="180" fontId="15" fillId="2" borderId="94" xfId="0" applyNumberFormat="1" applyFont="1" applyFill="1" applyBorder="1" applyAlignment="1">
      <alignment vertical="center"/>
    </xf>
    <xf numFmtId="181" fontId="15" fillId="2" borderId="95" xfId="0" applyNumberFormat="1" applyFont="1" applyFill="1" applyBorder="1" applyAlignment="1">
      <alignment vertical="center"/>
    </xf>
    <xf numFmtId="177" fontId="15" fillId="2" borderId="92" xfId="0" applyNumberFormat="1" applyFont="1" applyFill="1" applyBorder="1" applyAlignment="1">
      <alignment vertical="center"/>
    </xf>
    <xf numFmtId="180" fontId="9" fillId="0" borderId="45" xfId="0" applyNumberFormat="1" applyFont="1" applyBorder="1" applyAlignment="1">
      <alignment vertical="center"/>
    </xf>
    <xf numFmtId="180" fontId="15" fillId="2" borderId="55" xfId="0" applyNumberFormat="1" applyFont="1" applyFill="1" applyBorder="1" applyAlignment="1">
      <alignment vertical="center"/>
    </xf>
    <xf numFmtId="180" fontId="15" fillId="2" borderId="19" xfId="0" applyNumberFormat="1" applyFont="1" applyFill="1" applyBorder="1" applyAlignment="1">
      <alignment vertical="center"/>
    </xf>
    <xf numFmtId="181" fontId="15" fillId="2" borderId="47" xfId="0" applyNumberFormat="1" applyFont="1" applyFill="1" applyBorder="1" applyAlignment="1">
      <alignment vertical="center"/>
    </xf>
    <xf numFmtId="176" fontId="15" fillId="2" borderId="91" xfId="0" applyNumberFormat="1" applyFont="1" applyFill="1" applyBorder="1" applyAlignment="1">
      <alignment vertical="center"/>
    </xf>
    <xf numFmtId="181" fontId="15" fillId="2" borderId="55" xfId="0" applyNumberFormat="1" applyFont="1" applyFill="1" applyBorder="1" applyAlignment="1">
      <alignment vertical="center"/>
    </xf>
    <xf numFmtId="180" fontId="15" fillId="2" borderId="96" xfId="0" applyNumberFormat="1" applyFont="1" applyFill="1" applyBorder="1" applyAlignment="1">
      <alignment vertical="center"/>
    </xf>
    <xf numFmtId="181" fontId="15" fillId="2" borderId="97" xfId="0" applyNumberFormat="1" applyFont="1" applyFill="1" applyBorder="1" applyAlignment="1">
      <alignment vertical="center"/>
    </xf>
    <xf numFmtId="180" fontId="15" fillId="2" borderId="18" xfId="0" applyNumberFormat="1" applyFont="1" applyFill="1" applyBorder="1" applyAlignment="1">
      <alignment vertical="center"/>
    </xf>
    <xf numFmtId="181" fontId="15" fillId="2" borderId="20" xfId="0" applyNumberFormat="1" applyFont="1" applyFill="1" applyBorder="1" applyAlignment="1">
      <alignment vertical="center"/>
    </xf>
    <xf numFmtId="0" fontId="9" fillId="0" borderId="8" xfId="0" applyFont="1" applyBorder="1" applyAlignment="1">
      <alignment horizontal="center" vertical="center" wrapText="1"/>
    </xf>
    <xf numFmtId="180" fontId="9" fillId="0" borderId="16" xfId="0" applyNumberFormat="1" applyFont="1" applyBorder="1" applyAlignment="1">
      <alignment horizontal="righ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81" fontId="9" fillId="0" borderId="11" xfId="0" applyNumberFormat="1" applyFont="1" applyBorder="1" applyAlignment="1">
      <alignment horizontal="right" vertical="center"/>
    </xf>
    <xf numFmtId="181" fontId="15" fillId="2" borderId="11" xfId="0" applyNumberFormat="1" applyFont="1" applyFill="1" applyBorder="1" applyAlignment="1">
      <alignment vertical="center"/>
    </xf>
    <xf numFmtId="180" fontId="15" fillId="2" borderId="98" xfId="0" applyNumberFormat="1" applyFont="1" applyFill="1" applyBorder="1" applyAlignment="1">
      <alignment vertical="center"/>
    </xf>
    <xf numFmtId="181" fontId="15" fillId="2" borderId="99" xfId="0" applyNumberFormat="1" applyFont="1" applyFill="1" applyBorder="1" applyAlignment="1">
      <alignment vertical="center"/>
    </xf>
    <xf numFmtId="0" fontId="9" fillId="0" borderId="0" xfId="0" applyFont="1" applyAlignment="1">
      <alignment horizontal="center" vertical="center"/>
    </xf>
    <xf numFmtId="177" fontId="15" fillId="2" borderId="17" xfId="0" applyNumberFormat="1" applyFont="1" applyFill="1" applyBorder="1" applyAlignment="1">
      <alignment horizontal="right" vertical="center"/>
    </xf>
    <xf numFmtId="0" fontId="9" fillId="0" borderId="24" xfId="0" applyFont="1" applyBorder="1" applyAlignment="1">
      <alignment vertical="center"/>
    </xf>
    <xf numFmtId="0" fontId="9" fillId="0" borderId="71" xfId="0" applyFont="1" applyBorder="1" applyAlignment="1">
      <alignment vertical="center"/>
    </xf>
    <xf numFmtId="0" fontId="30" fillId="0" borderId="0" xfId="0" applyFont="1"/>
    <xf numFmtId="0" fontId="9" fillId="0" borderId="18" xfId="0" applyFont="1" applyBorder="1" applyAlignment="1">
      <alignment horizontal="center"/>
    </xf>
    <xf numFmtId="177" fontId="9" fillId="0" borderId="16" xfId="0" applyNumberFormat="1" applyFont="1" applyBorder="1"/>
    <xf numFmtId="177" fontId="15" fillId="2" borderId="17" xfId="0" applyNumberFormat="1" applyFont="1" applyFill="1" applyBorder="1"/>
    <xf numFmtId="177" fontId="15" fillId="2" borderId="18" xfId="0" applyNumberFormat="1" applyFont="1" applyFill="1" applyBorder="1" applyAlignment="1">
      <alignment horizontal="right"/>
    </xf>
    <xf numFmtId="0" fontId="9" fillId="0" borderId="8" xfId="0" applyFont="1" applyBorder="1" applyAlignment="1">
      <alignment horizontal="center"/>
    </xf>
    <xf numFmtId="177" fontId="9" fillId="0" borderId="11" xfId="0" applyNumberFormat="1" applyFont="1" applyBorder="1"/>
    <xf numFmtId="177" fontId="15" fillId="2" borderId="8" xfId="0" applyNumberFormat="1" applyFont="1" applyFill="1" applyBorder="1" applyAlignment="1">
      <alignment horizontal="right"/>
    </xf>
    <xf numFmtId="0" fontId="3" fillId="0" borderId="54" xfId="0" applyFont="1" applyBorder="1" applyAlignment="1">
      <alignment horizontal="right"/>
    </xf>
    <xf numFmtId="0" fontId="9" fillId="0" borderId="15" xfId="0" applyFont="1" applyBorder="1" applyAlignment="1">
      <alignment horizontal="center"/>
    </xf>
    <xf numFmtId="0" fontId="9" fillId="0" borderId="17" xfId="0" applyFont="1" applyBorder="1" applyAlignment="1">
      <alignment horizontal="center"/>
    </xf>
    <xf numFmtId="0" fontId="9" fillId="0" borderId="48" xfId="0" applyFont="1" applyBorder="1" applyAlignment="1">
      <alignment horizontal="center"/>
    </xf>
    <xf numFmtId="0" fontId="9" fillId="0" borderId="10" xfId="0" applyFont="1" applyBorder="1" applyAlignment="1">
      <alignment horizontal="center"/>
    </xf>
    <xf numFmtId="0" fontId="3" fillId="0" borderId="0" xfId="0" applyFont="1" applyBorder="1" applyAlignment="1"/>
    <xf numFmtId="0" fontId="9" fillId="0" borderId="63" xfId="0" applyFont="1" applyBorder="1" applyAlignment="1"/>
    <xf numFmtId="0" fontId="15" fillId="2" borderId="102" xfId="0" applyFont="1" applyFill="1" applyBorder="1" applyAlignment="1"/>
    <xf numFmtId="0" fontId="15" fillId="2" borderId="103" xfId="0" applyFont="1" applyFill="1" applyBorder="1" applyAlignment="1">
      <alignment vertical="center"/>
    </xf>
    <xf numFmtId="0" fontId="9" fillId="0" borderId="23" xfId="0" applyFont="1" applyBorder="1" applyAlignment="1">
      <alignment horizontal="center"/>
    </xf>
    <xf numFmtId="176" fontId="15" fillId="2" borderId="16" xfId="0" applyNumberFormat="1" applyFont="1" applyFill="1" applyBorder="1"/>
    <xf numFmtId="177" fontId="15" fillId="2" borderId="18" xfId="0" applyNumberFormat="1" applyFont="1" applyFill="1" applyBorder="1"/>
    <xf numFmtId="0" fontId="9" fillId="0" borderId="7" xfId="0" applyFont="1" applyBorder="1" applyAlignment="1">
      <alignment horizontal="center"/>
    </xf>
    <xf numFmtId="176" fontId="15" fillId="2" borderId="11" xfId="0" applyNumberFormat="1" applyFont="1" applyFill="1" applyBorder="1"/>
    <xf numFmtId="177" fontId="15" fillId="2" borderId="8" xfId="0" applyNumberFormat="1" applyFont="1" applyFill="1" applyBorder="1"/>
    <xf numFmtId="0" fontId="21" fillId="0" borderId="0" xfId="0" applyFont="1"/>
    <xf numFmtId="0" fontId="15" fillId="2" borderId="5" xfId="0" applyFont="1" applyFill="1" applyBorder="1"/>
    <xf numFmtId="0" fontId="15" fillId="2" borderId="2" xfId="0" applyFont="1" applyFill="1" applyBorder="1" applyAlignment="1">
      <alignment horizontal="left" vertical="center"/>
    </xf>
    <xf numFmtId="180" fontId="9" fillId="0" borderId="16" xfId="0" applyNumberFormat="1" applyFont="1" applyBorder="1"/>
    <xf numFmtId="180" fontId="15" fillId="2" borderId="16" xfId="0" applyNumberFormat="1" applyFont="1" applyFill="1" applyBorder="1"/>
    <xf numFmtId="181" fontId="15" fillId="2" borderId="18" xfId="0" applyNumberFormat="1" applyFont="1" applyFill="1" applyBorder="1"/>
    <xf numFmtId="180" fontId="15" fillId="2" borderId="17" xfId="0" applyNumberFormat="1" applyFont="1" applyFill="1" applyBorder="1" applyAlignment="1">
      <alignment horizontal="right" vertical="center"/>
    </xf>
    <xf numFmtId="181" fontId="15" fillId="2" borderId="104" xfId="0" applyNumberFormat="1" applyFont="1" applyFill="1" applyBorder="1" applyAlignment="1">
      <alignment horizontal="right" vertical="center"/>
    </xf>
    <xf numFmtId="181" fontId="9" fillId="0" borderId="11" xfId="0" applyNumberFormat="1" applyFont="1" applyBorder="1" applyAlignment="1">
      <alignment vertical="center"/>
    </xf>
    <xf numFmtId="181" fontId="9" fillId="0" borderId="106" xfId="0" applyNumberFormat="1" applyFont="1" applyBorder="1" applyAlignment="1">
      <alignment vertical="center"/>
    </xf>
    <xf numFmtId="181" fontId="9" fillId="0" borderId="10" xfId="0" applyNumberFormat="1" applyFont="1" applyBorder="1" applyAlignment="1">
      <alignment vertical="center"/>
    </xf>
    <xf numFmtId="183" fontId="9" fillId="0" borderId="63" xfId="0" applyNumberFormat="1" applyFont="1" applyBorder="1" applyAlignment="1">
      <alignment vertical="center"/>
    </xf>
    <xf numFmtId="0" fontId="9" fillId="0" borderId="0" xfId="0" applyFont="1" applyBorder="1" applyAlignment="1"/>
    <xf numFmtId="178" fontId="9" fillId="0" borderId="0" xfId="0" applyNumberFormat="1" applyFont="1" applyBorder="1" applyAlignment="1"/>
    <xf numFmtId="180" fontId="9" fillId="0" borderId="11" xfId="0" applyNumberFormat="1" applyFont="1" applyBorder="1"/>
    <xf numFmtId="180" fontId="15" fillId="2" borderId="11" xfId="0" applyNumberFormat="1" applyFont="1" applyFill="1" applyBorder="1"/>
    <xf numFmtId="181" fontId="15" fillId="2" borderId="8" xfId="0" applyNumberFormat="1" applyFont="1" applyFill="1" applyBorder="1"/>
    <xf numFmtId="180" fontId="15" fillId="2" borderId="10" xfId="0" applyNumberFormat="1" applyFont="1" applyFill="1" applyBorder="1" applyAlignment="1">
      <alignment horizontal="right" vertical="center"/>
    </xf>
    <xf numFmtId="181" fontId="15" fillId="2" borderId="12" xfId="0" applyNumberFormat="1" applyFont="1" applyFill="1" applyBorder="1" applyAlignment="1">
      <alignment horizontal="right" vertical="center"/>
    </xf>
    <xf numFmtId="0" fontId="9" fillId="0" borderId="0" xfId="0" applyFont="1" applyBorder="1" applyAlignment="1">
      <alignment horizontal="center"/>
    </xf>
    <xf numFmtId="0" fontId="10" fillId="2" borderId="0" xfId="0" applyFont="1" applyFill="1" applyAlignment="1">
      <alignment vertical="center" wrapText="1"/>
    </xf>
    <xf numFmtId="180" fontId="15" fillId="2" borderId="16" xfId="0" applyNumberFormat="1" applyFont="1" applyFill="1" applyBorder="1" applyAlignment="1">
      <alignment vertical="center"/>
    </xf>
    <xf numFmtId="181" fontId="15" fillId="2" borderId="0" xfId="0" applyNumberFormat="1" applyFont="1" applyFill="1" applyAlignment="1">
      <alignment horizontal="right" vertical="center"/>
    </xf>
    <xf numFmtId="181" fontId="9" fillId="0" borderId="16" xfId="0" applyNumberFormat="1" applyFont="1" applyBorder="1" applyAlignment="1">
      <alignment vertical="center"/>
    </xf>
    <xf numFmtId="181" fontId="15" fillId="2" borderId="17" xfId="0" applyNumberFormat="1" applyFont="1" applyFill="1" applyBorder="1" applyAlignment="1">
      <alignment vertical="center"/>
    </xf>
    <xf numFmtId="181" fontId="15" fillId="2" borderId="18" xfId="0" applyNumberFormat="1" applyFont="1" applyFill="1" applyBorder="1" applyAlignment="1">
      <alignment vertical="center"/>
    </xf>
    <xf numFmtId="181" fontId="15" fillId="2" borderId="16" xfId="0" applyNumberFormat="1" applyFont="1" applyFill="1" applyBorder="1" applyAlignment="1">
      <alignment vertical="center"/>
    </xf>
    <xf numFmtId="181" fontId="9" fillId="0" borderId="85" xfId="0" applyNumberFormat="1" applyFont="1" applyBorder="1" applyAlignment="1">
      <alignment vertical="center"/>
    </xf>
    <xf numFmtId="181" fontId="9" fillId="0" borderId="36" xfId="0" applyNumberFormat="1" applyFont="1" applyBorder="1" applyAlignment="1">
      <alignment vertical="center"/>
    </xf>
    <xf numFmtId="181" fontId="15" fillId="2" borderId="8" xfId="0" applyNumberFormat="1" applyFont="1" applyFill="1" applyBorder="1" applyAlignment="1">
      <alignment vertical="center"/>
    </xf>
    <xf numFmtId="181" fontId="15" fillId="2" borderId="27" xfId="0" applyNumberFormat="1" applyFont="1" applyFill="1" applyBorder="1" applyAlignment="1">
      <alignment horizontal="right" vertical="center"/>
    </xf>
    <xf numFmtId="0" fontId="9" fillId="0" borderId="101" xfId="0" applyFont="1" applyBorder="1" applyAlignment="1">
      <alignment horizontal="center" vertical="center"/>
    </xf>
    <xf numFmtId="0" fontId="15" fillId="2" borderId="63" xfId="0" applyFont="1" applyFill="1" applyBorder="1" applyAlignment="1"/>
    <xf numFmtId="0" fontId="15" fillId="2" borderId="5" xfId="0" applyFont="1" applyFill="1" applyBorder="1" applyAlignment="1">
      <alignment horizontal="left" vertical="center"/>
    </xf>
    <xf numFmtId="180" fontId="15" fillId="2" borderId="17" xfId="0" applyNumberFormat="1" applyFont="1" applyFill="1" applyBorder="1"/>
    <xf numFmtId="181" fontId="15" fillId="2" borderId="104" xfId="0" applyNumberFormat="1" applyFont="1" applyFill="1" applyBorder="1"/>
    <xf numFmtId="0" fontId="9" fillId="0" borderId="38" xfId="0" applyFont="1" applyBorder="1" applyAlignment="1">
      <alignment horizontal="center"/>
    </xf>
    <xf numFmtId="180" fontId="15" fillId="2" borderId="39" xfId="0" applyNumberFormat="1" applyFont="1" applyFill="1" applyBorder="1"/>
    <xf numFmtId="180" fontId="15" fillId="2" borderId="38" xfId="0" applyNumberFormat="1" applyFont="1" applyFill="1" applyBorder="1"/>
    <xf numFmtId="181" fontId="15" fillId="2" borderId="108" xfId="0" applyNumberFormat="1" applyFont="1" applyFill="1" applyBorder="1"/>
    <xf numFmtId="0" fontId="9" fillId="0" borderId="109" xfId="0" applyFont="1" applyBorder="1" applyAlignment="1">
      <alignment horizontal="center" vertical="center"/>
    </xf>
    <xf numFmtId="0" fontId="9" fillId="0" borderId="34" xfId="0" applyFont="1" applyBorder="1" applyAlignment="1">
      <alignment horizontal="center" vertical="top"/>
    </xf>
    <xf numFmtId="180" fontId="15" fillId="2" borderId="0" xfId="0" applyNumberFormat="1" applyFont="1" applyFill="1" applyBorder="1" applyAlignment="1"/>
    <xf numFmtId="177" fontId="15" fillId="2" borderId="42" xfId="0" applyNumberFormat="1" applyFont="1" applyFill="1" applyBorder="1" applyAlignment="1">
      <alignment vertical="center"/>
    </xf>
    <xf numFmtId="180" fontId="15" fillId="2" borderId="34" xfId="0" applyNumberFormat="1" applyFont="1" applyFill="1" applyBorder="1" applyAlignment="1"/>
    <xf numFmtId="181" fontId="15" fillId="2" borderId="110" xfId="0" applyNumberFormat="1" applyFont="1" applyFill="1" applyBorder="1" applyAlignment="1"/>
    <xf numFmtId="0" fontId="9" fillId="0" borderId="93" xfId="0" applyFont="1" applyBorder="1" applyAlignment="1">
      <alignment horizontal="center" vertical="center"/>
    </xf>
    <xf numFmtId="0" fontId="9" fillId="0" borderId="55" xfId="0" applyFont="1" applyBorder="1" applyAlignment="1">
      <alignment horizontal="center" vertical="top"/>
    </xf>
    <xf numFmtId="180" fontId="15" fillId="2" borderId="45" xfId="0" applyNumberFormat="1" applyFont="1" applyFill="1" applyBorder="1" applyAlignment="1"/>
    <xf numFmtId="177" fontId="15" fillId="2" borderId="19" xfId="0" applyNumberFormat="1" applyFont="1" applyFill="1" applyBorder="1" applyAlignment="1">
      <alignment vertical="center"/>
    </xf>
    <xf numFmtId="180" fontId="15" fillId="2" borderId="55" xfId="0" applyNumberFormat="1" applyFont="1" applyFill="1" applyBorder="1" applyAlignment="1"/>
    <xf numFmtId="0" fontId="9" fillId="0" borderId="0" xfId="0" applyFont="1" applyBorder="1"/>
    <xf numFmtId="0" fontId="9" fillId="0" borderId="10" xfId="0" applyFont="1" applyBorder="1" applyAlignment="1">
      <alignment horizontal="center" vertical="top"/>
    </xf>
    <xf numFmtId="180" fontId="15" fillId="2" borderId="11" xfId="0" applyNumberFormat="1" applyFont="1" applyFill="1" applyBorder="1" applyAlignment="1"/>
    <xf numFmtId="180" fontId="15" fillId="2" borderId="10" xfId="0" applyNumberFormat="1" applyFont="1" applyFill="1" applyBorder="1" applyAlignment="1"/>
    <xf numFmtId="181" fontId="15" fillId="2" borderId="111" xfId="0" applyNumberFormat="1" applyFont="1" applyFill="1" applyBorder="1" applyAlignment="1"/>
    <xf numFmtId="0" fontId="9" fillId="0" borderId="63" xfId="0" applyFont="1" applyBorder="1" applyAlignment="1">
      <alignment horizontal="center" vertical="center"/>
    </xf>
    <xf numFmtId="183" fontId="9" fillId="0" borderId="63" xfId="0" applyNumberFormat="1" applyFont="1" applyBorder="1" applyAlignment="1">
      <alignment horizontal="right"/>
    </xf>
    <xf numFmtId="0" fontId="3" fillId="0" borderId="0" xfId="0" applyFont="1" applyBorder="1" applyAlignment="1">
      <alignment horizontal="right"/>
    </xf>
    <xf numFmtId="180" fontId="9" fillId="2" borderId="16" xfId="0" applyNumberFormat="1" applyFont="1" applyFill="1" applyBorder="1"/>
    <xf numFmtId="177" fontId="9" fillId="2" borderId="18" xfId="0" applyNumberFormat="1" applyFont="1" applyFill="1" applyBorder="1" applyAlignment="1">
      <alignment vertical="center"/>
    </xf>
    <xf numFmtId="180" fontId="9" fillId="2" borderId="17" xfId="0" applyNumberFormat="1" applyFont="1" applyFill="1" applyBorder="1"/>
    <xf numFmtId="181" fontId="9" fillId="2" borderId="104" xfId="0" applyNumberFormat="1" applyFont="1" applyFill="1" applyBorder="1"/>
    <xf numFmtId="0" fontId="9" fillId="0" borderId="30" xfId="0" applyFont="1" applyBorder="1" applyAlignment="1">
      <alignment horizontal="center" vertical="center" wrapText="1"/>
    </xf>
    <xf numFmtId="180" fontId="9" fillId="2" borderId="16" xfId="0" applyNumberFormat="1" applyFont="1" applyFill="1" applyBorder="1" applyAlignment="1"/>
    <xf numFmtId="179" fontId="3" fillId="0" borderId="0" xfId="0" applyNumberFormat="1" applyFont="1" applyBorder="1"/>
    <xf numFmtId="179" fontId="3" fillId="0" borderId="0" xfId="0" applyNumberFormat="1" applyFont="1"/>
    <xf numFmtId="0" fontId="9" fillId="0" borderId="38" xfId="0" applyFont="1" applyBorder="1" applyAlignment="1">
      <alignment horizontal="center" vertical="center" wrapText="1"/>
    </xf>
    <xf numFmtId="180" fontId="9" fillId="2" borderId="39" xfId="0" applyNumberFormat="1" applyFont="1" applyFill="1" applyBorder="1"/>
    <xf numFmtId="177" fontId="9" fillId="2" borderId="40" xfId="0" applyNumberFormat="1" applyFont="1" applyFill="1" applyBorder="1" applyAlignment="1">
      <alignment vertical="center"/>
    </xf>
    <xf numFmtId="180" fontId="9" fillId="2" borderId="38" xfId="0" applyNumberFormat="1" applyFont="1" applyFill="1" applyBorder="1"/>
    <xf numFmtId="181" fontId="9" fillId="2" borderId="108" xfId="0" applyNumberFormat="1" applyFont="1" applyFill="1" applyBorder="1"/>
    <xf numFmtId="180" fontId="9" fillId="2" borderId="29" xfId="0" applyNumberFormat="1" applyFont="1" applyFill="1" applyBorder="1" applyAlignment="1"/>
    <xf numFmtId="177" fontId="9" fillId="2" borderId="31" xfId="0" applyNumberFormat="1" applyFont="1" applyFill="1" applyBorder="1" applyAlignment="1">
      <alignment vertical="center"/>
    </xf>
    <xf numFmtId="180" fontId="9" fillId="2" borderId="30" xfId="0" applyNumberFormat="1" applyFont="1" applyFill="1" applyBorder="1"/>
    <xf numFmtId="181" fontId="9" fillId="2" borderId="110" xfId="0" applyNumberFormat="1" applyFont="1" applyFill="1" applyBorder="1"/>
    <xf numFmtId="180" fontId="9" fillId="2" borderId="85" xfId="0" applyNumberFormat="1" applyFont="1" applyFill="1" applyBorder="1" applyAlignment="1"/>
    <xf numFmtId="177" fontId="9" fillId="2" borderId="26" xfId="0" applyNumberFormat="1" applyFont="1" applyFill="1" applyBorder="1" applyAlignment="1">
      <alignment vertical="center"/>
    </xf>
    <xf numFmtId="180" fontId="9" fillId="2" borderId="10" xfId="0" applyNumberFormat="1" applyFont="1" applyFill="1" applyBorder="1"/>
    <xf numFmtId="181" fontId="9" fillId="2" borderId="12" xfId="0" applyNumberFormat="1" applyFont="1" applyFill="1" applyBorder="1"/>
    <xf numFmtId="0" fontId="9" fillId="0" borderId="63" xfId="0" applyFont="1" applyBorder="1"/>
    <xf numFmtId="184" fontId="3" fillId="0" borderId="0" xfId="0" applyNumberFormat="1" applyFont="1" applyBorder="1" applyAlignment="1">
      <alignment horizontal="right"/>
    </xf>
    <xf numFmtId="184" fontId="3" fillId="0" borderId="0" xfId="0" applyNumberFormat="1" applyFont="1" applyAlignment="1">
      <alignment horizontal="right"/>
    </xf>
    <xf numFmtId="180" fontId="9" fillId="2" borderId="16" xfId="0" applyNumberFormat="1" applyFont="1" applyFill="1" applyBorder="1" applyAlignment="1">
      <alignment horizontal="right"/>
    </xf>
    <xf numFmtId="180" fontId="9" fillId="2" borderId="17" xfId="0" applyNumberFormat="1" applyFont="1" applyFill="1" applyBorder="1" applyAlignment="1">
      <alignment horizontal="right"/>
    </xf>
    <xf numFmtId="181" fontId="9" fillId="2" borderId="104" xfId="0" applyNumberFormat="1" applyFont="1" applyFill="1" applyBorder="1" applyAlignment="1">
      <alignment horizontal="right"/>
    </xf>
    <xf numFmtId="0" fontId="3" fillId="0" borderId="54" xfId="0" applyFont="1" applyBorder="1" applyAlignment="1"/>
    <xf numFmtId="180" fontId="9" fillId="2" borderId="11" xfId="0" applyNumberFormat="1" applyFont="1" applyFill="1" applyBorder="1"/>
    <xf numFmtId="179" fontId="9" fillId="0" borderId="63" xfId="0" applyNumberFormat="1" applyFont="1" applyBorder="1" applyAlignment="1">
      <alignment vertical="center"/>
    </xf>
    <xf numFmtId="0" fontId="3" fillId="0" borderId="54" xfId="0" applyFont="1" applyBorder="1"/>
    <xf numFmtId="0" fontId="32" fillId="0" borderId="0" xfId="0" applyFont="1"/>
    <xf numFmtId="180" fontId="9" fillId="2" borderId="18" xfId="0" applyNumberFormat="1" applyFont="1" applyFill="1" applyBorder="1" applyAlignment="1">
      <alignment horizontal="right"/>
    </xf>
    <xf numFmtId="181" fontId="9" fillId="2" borderId="20" xfId="0" applyNumberFormat="1" applyFont="1" applyFill="1" applyBorder="1" applyAlignment="1">
      <alignment horizontal="right"/>
    </xf>
    <xf numFmtId="176" fontId="9" fillId="0" borderId="16" xfId="0" applyNumberFormat="1" applyFont="1" applyBorder="1" applyAlignment="1">
      <alignment horizontal="right"/>
    </xf>
    <xf numFmtId="176" fontId="9" fillId="2" borderId="17" xfId="0" applyNumberFormat="1" applyFont="1" applyFill="1" applyBorder="1" applyAlignment="1">
      <alignment horizontal="right"/>
    </xf>
    <xf numFmtId="177" fontId="9" fillId="2" borderId="16" xfId="0" applyNumberFormat="1" applyFont="1" applyFill="1" applyBorder="1" applyAlignment="1">
      <alignment horizontal="right"/>
    </xf>
    <xf numFmtId="177" fontId="9" fillId="2" borderId="47" xfId="0" applyNumberFormat="1" applyFont="1" applyFill="1" applyBorder="1" applyAlignment="1">
      <alignment horizontal="right" vertical="center"/>
    </xf>
    <xf numFmtId="0" fontId="6" fillId="0" borderId="0" xfId="0" applyFont="1"/>
    <xf numFmtId="180" fontId="9" fillId="0" borderId="16" xfId="0" applyNumberFormat="1" applyFont="1" applyBorder="1" applyAlignment="1">
      <alignment horizontal="right"/>
    </xf>
    <xf numFmtId="0" fontId="3" fillId="2" borderId="0" xfId="0" applyFont="1" applyFill="1" applyBorder="1"/>
    <xf numFmtId="176" fontId="9" fillId="2" borderId="55" xfId="0" applyNumberFormat="1" applyFont="1" applyFill="1" applyBorder="1" applyAlignment="1">
      <alignment horizontal="right"/>
    </xf>
    <xf numFmtId="177" fontId="9" fillId="2" borderId="112" xfId="0" applyNumberFormat="1" applyFont="1" applyFill="1" applyBorder="1" applyAlignment="1">
      <alignment horizontal="right"/>
    </xf>
    <xf numFmtId="180" fontId="9" fillId="2" borderId="8" xfId="0" applyNumberFormat="1" applyFont="1" applyFill="1" applyBorder="1" applyAlignment="1">
      <alignment horizontal="right"/>
    </xf>
    <xf numFmtId="181" fontId="9" fillId="2" borderId="27" xfId="0" applyNumberFormat="1" applyFont="1" applyFill="1" applyBorder="1" applyAlignment="1">
      <alignment horizontal="right"/>
    </xf>
    <xf numFmtId="176" fontId="9" fillId="0" borderId="57" xfId="0" applyNumberFormat="1" applyFont="1" applyBorder="1" applyAlignment="1">
      <alignment horizontal="right"/>
    </xf>
    <xf numFmtId="176" fontId="9" fillId="2" borderId="58" xfId="0" applyNumberFormat="1" applyFont="1" applyFill="1" applyBorder="1" applyAlignment="1">
      <alignment horizontal="right"/>
    </xf>
    <xf numFmtId="177" fontId="9" fillId="2" borderId="29" xfId="0" applyNumberFormat="1" applyFont="1" applyFill="1" applyBorder="1" applyAlignment="1">
      <alignment horizontal="right"/>
    </xf>
    <xf numFmtId="177" fontId="9" fillId="2" borderId="44" xfId="0" applyNumberFormat="1" applyFont="1" applyFill="1" applyBorder="1" applyAlignment="1">
      <alignment horizontal="right" vertical="center"/>
    </xf>
    <xf numFmtId="0" fontId="3" fillId="2" borderId="0" xfId="0" applyFont="1" applyFill="1" applyBorder="1" applyAlignment="1">
      <alignment horizontal="right"/>
    </xf>
    <xf numFmtId="176" fontId="9" fillId="0" borderId="11" xfId="0" applyNumberFormat="1" applyFont="1" applyBorder="1" applyAlignment="1">
      <alignment horizontal="right"/>
    </xf>
    <xf numFmtId="176" fontId="9" fillId="2" borderId="10" xfId="0" applyNumberFormat="1" applyFont="1" applyFill="1" applyBorder="1" applyAlignment="1">
      <alignment horizontal="right"/>
    </xf>
    <xf numFmtId="177" fontId="9" fillId="2" borderId="11" xfId="0" applyNumberFormat="1" applyFont="1" applyFill="1" applyBorder="1" applyAlignment="1">
      <alignment horizontal="right"/>
    </xf>
    <xf numFmtId="184" fontId="3" fillId="2" borderId="0" xfId="0" applyNumberFormat="1" applyFont="1" applyFill="1" applyBorder="1" applyAlignment="1">
      <alignment horizontal="right"/>
    </xf>
    <xf numFmtId="176" fontId="9" fillId="2" borderId="17" xfId="0" applyNumberFormat="1" applyFont="1" applyFill="1" applyBorder="1"/>
    <xf numFmtId="176" fontId="9" fillId="2" borderId="18" xfId="2" applyNumberFormat="1" applyFont="1" applyFill="1" applyBorder="1" applyAlignment="1">
      <alignment horizontal="right"/>
    </xf>
    <xf numFmtId="177" fontId="9" fillId="2" borderId="20" xfId="0" applyNumberFormat="1" applyFont="1" applyFill="1" applyBorder="1" applyAlignment="1">
      <alignment horizontal="right"/>
    </xf>
    <xf numFmtId="176" fontId="9" fillId="2" borderId="10" xfId="0" applyNumberFormat="1" applyFont="1" applyFill="1" applyBorder="1"/>
    <xf numFmtId="176" fontId="9" fillId="2" borderId="8" xfId="0" applyNumberFormat="1" applyFont="1" applyFill="1" applyBorder="1" applyAlignment="1">
      <alignment horizontal="right"/>
    </xf>
    <xf numFmtId="177" fontId="9" fillId="2" borderId="27" xfId="0" applyNumberFormat="1" applyFont="1" applyFill="1" applyBorder="1" applyAlignment="1">
      <alignment horizontal="right"/>
    </xf>
    <xf numFmtId="0" fontId="33" fillId="0" borderId="0" xfId="0" applyFont="1"/>
    <xf numFmtId="0" fontId="21" fillId="0" borderId="0" xfId="0" applyFont="1" applyBorder="1" applyAlignment="1">
      <alignment horizontal="center"/>
    </xf>
    <xf numFmtId="0" fontId="7" fillId="0" borderId="0" xfId="0" applyFont="1"/>
    <xf numFmtId="176" fontId="9" fillId="2" borderId="100" xfId="0" applyNumberFormat="1" applyFont="1" applyFill="1" applyBorder="1" applyAlignment="1">
      <alignment vertical="center"/>
    </xf>
    <xf numFmtId="177" fontId="9" fillId="2" borderId="41" xfId="0" applyNumberFormat="1" applyFont="1" applyFill="1" applyBorder="1" applyAlignment="1">
      <alignment vertical="center"/>
    </xf>
    <xf numFmtId="176" fontId="9" fillId="2" borderId="114" xfId="0" applyNumberFormat="1" applyFont="1" applyFill="1" applyBorder="1" applyAlignment="1">
      <alignment vertical="center"/>
    </xf>
    <xf numFmtId="177" fontId="9" fillId="2" borderId="115" xfId="0" applyNumberFormat="1" applyFont="1" applyFill="1" applyBorder="1" applyAlignment="1">
      <alignment vertical="center"/>
    </xf>
    <xf numFmtId="176" fontId="9" fillId="2" borderId="116" xfId="0" applyNumberFormat="1" applyFont="1" applyFill="1" applyBorder="1" applyAlignment="1">
      <alignment vertical="center"/>
    </xf>
    <xf numFmtId="177" fontId="9" fillId="2" borderId="117" xfId="0" applyNumberFormat="1" applyFont="1" applyFill="1" applyBorder="1" applyAlignment="1">
      <alignment vertical="center"/>
    </xf>
    <xf numFmtId="176" fontId="9" fillId="0" borderId="39" xfId="0" applyNumberFormat="1" applyFont="1" applyBorder="1" applyAlignment="1">
      <alignment horizontal="right"/>
    </xf>
    <xf numFmtId="176" fontId="9" fillId="2" borderId="38" xfId="0" applyNumberFormat="1" applyFont="1" applyFill="1" applyBorder="1" applyAlignment="1">
      <alignment horizontal="right"/>
    </xf>
    <xf numFmtId="176" fontId="9" fillId="2" borderId="118" xfId="0" applyNumberFormat="1" applyFont="1" applyFill="1" applyBorder="1" applyAlignment="1">
      <alignment vertical="center"/>
    </xf>
    <xf numFmtId="177" fontId="9" fillId="2" borderId="119" xfId="0" applyNumberFormat="1" applyFont="1" applyFill="1" applyBorder="1" applyAlignment="1">
      <alignment vertical="center"/>
    </xf>
    <xf numFmtId="0" fontId="9" fillId="0" borderId="56" xfId="0" applyFont="1" applyBorder="1" applyAlignment="1">
      <alignment horizontal="center"/>
    </xf>
    <xf numFmtId="0" fontId="9" fillId="0" borderId="57" xfId="0" applyFont="1" applyBorder="1"/>
    <xf numFmtId="176" fontId="9" fillId="2" borderId="30" xfId="0" applyNumberFormat="1" applyFont="1" applyFill="1" applyBorder="1" applyAlignment="1">
      <alignment horizontal="right"/>
    </xf>
    <xf numFmtId="0" fontId="9" fillId="0" borderId="16" xfId="0" applyFont="1" applyBorder="1"/>
    <xf numFmtId="177" fontId="9" fillId="0" borderId="16" xfId="0" applyNumberFormat="1" applyFont="1" applyBorder="1" applyAlignment="1">
      <alignment horizontal="right"/>
    </xf>
    <xf numFmtId="177" fontId="9" fillId="2" borderId="17" xfId="0" applyNumberFormat="1" applyFont="1" applyFill="1" applyBorder="1" applyAlignment="1">
      <alignment horizontal="right"/>
    </xf>
    <xf numFmtId="177" fontId="9" fillId="2" borderId="116" xfId="0" applyNumberFormat="1" applyFont="1" applyFill="1" applyBorder="1" applyAlignment="1">
      <alignment vertical="center"/>
    </xf>
    <xf numFmtId="176" fontId="9" fillId="2" borderId="86" xfId="0" applyNumberFormat="1" applyFont="1" applyFill="1" applyBorder="1" applyAlignment="1">
      <alignment vertical="center"/>
    </xf>
    <xf numFmtId="177" fontId="9" fillId="2" borderId="87" xfId="0" applyNumberFormat="1" applyFont="1" applyFill="1" applyBorder="1" applyAlignment="1">
      <alignment horizontal="right" vertical="center"/>
    </xf>
    <xf numFmtId="0" fontId="8" fillId="0" borderId="0" xfId="0" applyFont="1" applyAlignment="1">
      <alignment vertical="center"/>
    </xf>
    <xf numFmtId="0" fontId="34"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176" fontId="9" fillId="0" borderId="22" xfId="0" applyNumberFormat="1" applyFont="1" applyBorder="1" applyAlignment="1">
      <alignment vertical="center"/>
    </xf>
    <xf numFmtId="0" fontId="9" fillId="2" borderId="23" xfId="0" applyFont="1" applyFill="1" applyBorder="1" applyAlignment="1">
      <alignment vertical="center" wrapText="1"/>
    </xf>
    <xf numFmtId="0" fontId="9" fillId="2" borderId="18" xfId="0" applyFont="1" applyFill="1" applyBorder="1" applyAlignment="1">
      <alignment horizontal="left" vertical="center" wrapText="1"/>
    </xf>
    <xf numFmtId="0" fontId="9" fillId="0" borderId="23" xfId="0" applyFont="1" applyBorder="1" applyAlignment="1">
      <alignment horizontal="center" vertical="center" wrapText="1"/>
    </xf>
    <xf numFmtId="177" fontId="9" fillId="0" borderId="22" xfId="2" applyNumberFormat="1" applyFont="1" applyBorder="1" applyAlignment="1">
      <alignment vertical="center"/>
    </xf>
    <xf numFmtId="177" fontId="9" fillId="0" borderId="17" xfId="2" applyNumberFormat="1" applyFont="1" applyBorder="1" applyAlignment="1">
      <alignment vertical="center"/>
    </xf>
    <xf numFmtId="177" fontId="15" fillId="2" borderId="120" xfId="0" applyNumberFormat="1" applyFont="1" applyFill="1" applyBorder="1" applyAlignment="1">
      <alignment vertical="center"/>
    </xf>
    <xf numFmtId="176" fontId="9" fillId="2" borderId="51" xfId="2" applyNumberFormat="1" applyFont="1" applyFill="1" applyBorder="1" applyAlignment="1">
      <alignment horizontal="right" vertical="center"/>
    </xf>
    <xf numFmtId="177" fontId="9" fillId="2" borderId="121" xfId="0" applyNumberFormat="1" applyFont="1" applyFill="1" applyBorder="1" applyAlignment="1">
      <alignment horizontal="right" vertical="center"/>
    </xf>
    <xf numFmtId="176" fontId="9" fillId="0" borderId="22" xfId="0" applyNumberFormat="1" applyFont="1" applyBorder="1" applyAlignment="1">
      <alignment horizontal="right" vertical="center"/>
    </xf>
    <xf numFmtId="177" fontId="9" fillId="0" borderId="9" xfId="0" applyNumberFormat="1" applyFont="1" applyBorder="1" applyAlignment="1">
      <alignment vertical="center"/>
    </xf>
    <xf numFmtId="177" fontId="15" fillId="2" borderId="122" xfId="0" applyNumberFormat="1" applyFont="1" applyFill="1" applyBorder="1" applyAlignment="1">
      <alignment vertical="center"/>
    </xf>
    <xf numFmtId="176" fontId="9" fillId="2" borderId="52" xfId="0" applyNumberFormat="1" applyFont="1" applyFill="1" applyBorder="1" applyAlignment="1">
      <alignment horizontal="right" vertical="center"/>
    </xf>
    <xf numFmtId="177" fontId="9" fillId="2" borderId="123" xfId="0" applyNumberFormat="1" applyFont="1" applyFill="1" applyBorder="1" applyAlignment="1">
      <alignment horizontal="right" vertical="center"/>
    </xf>
    <xf numFmtId="176" fontId="9" fillId="0" borderId="17" xfId="0" applyNumberFormat="1" applyFont="1" applyBorder="1" applyAlignment="1">
      <alignment horizontal="right" vertical="center"/>
    </xf>
    <xf numFmtId="0" fontId="9" fillId="2" borderId="8" xfId="0" applyFont="1" applyFill="1" applyBorder="1" applyAlignment="1">
      <alignment horizontal="left" vertical="center" wrapText="1"/>
    </xf>
    <xf numFmtId="176" fontId="9" fillId="0" borderId="9" xfId="0" applyNumberFormat="1" applyFont="1" applyBorder="1" applyAlignment="1">
      <alignment vertical="center"/>
    </xf>
    <xf numFmtId="176" fontId="9" fillId="0" borderId="10" xfId="0" applyNumberFormat="1" applyFont="1" applyBorder="1" applyAlignment="1">
      <alignment vertical="center"/>
    </xf>
    <xf numFmtId="0" fontId="36" fillId="0" borderId="0" xfId="0" applyFont="1"/>
    <xf numFmtId="0" fontId="37" fillId="0" borderId="0" xfId="0" applyFont="1"/>
    <xf numFmtId="0" fontId="36" fillId="0" borderId="5" xfId="0" applyFont="1" applyBorder="1"/>
    <xf numFmtId="0" fontId="36" fillId="0" borderId="6" xfId="0" applyFont="1" applyBorder="1"/>
    <xf numFmtId="0" fontId="3" fillId="0" borderId="0" xfId="0" applyFont="1" applyBorder="1"/>
    <xf numFmtId="0" fontId="9" fillId="0" borderId="6" xfId="0" applyFont="1" applyBorder="1"/>
    <xf numFmtId="176" fontId="38" fillId="0" borderId="16" xfId="0" applyNumberFormat="1" applyFont="1" applyBorder="1" applyAlignment="1">
      <alignment horizontal="right"/>
    </xf>
    <xf numFmtId="176" fontId="38" fillId="0" borderId="16" xfId="0" applyNumberFormat="1" applyFont="1" applyBorder="1" applyAlignment="1">
      <alignment horizontal="center"/>
    </xf>
    <xf numFmtId="176" fontId="38" fillId="2" borderId="16" xfId="0" applyNumberFormat="1" applyFont="1" applyFill="1" applyBorder="1" applyAlignment="1">
      <alignment horizontal="right"/>
    </xf>
    <xf numFmtId="176" fontId="38" fillId="2" borderId="104" xfId="0" applyNumberFormat="1" applyFont="1" applyFill="1" applyBorder="1" applyAlignment="1">
      <alignment horizontal="center"/>
    </xf>
    <xf numFmtId="176" fontId="38" fillId="2" borderId="0" xfId="0" applyNumberFormat="1" applyFont="1" applyFill="1" applyAlignment="1">
      <alignment horizontal="center"/>
    </xf>
    <xf numFmtId="177" fontId="38" fillId="2" borderId="16" xfId="0" applyNumberFormat="1" applyFont="1" applyFill="1" applyBorder="1" applyAlignment="1">
      <alignment horizontal="right"/>
    </xf>
    <xf numFmtId="185" fontId="38" fillId="2" borderId="16" xfId="0" applyNumberFormat="1" applyFont="1" applyFill="1" applyBorder="1" applyAlignment="1">
      <alignment horizontal="right"/>
    </xf>
    <xf numFmtId="185" fontId="38" fillId="2" borderId="104" xfId="0" applyNumberFormat="1" applyFont="1" applyFill="1" applyBorder="1" applyAlignment="1">
      <alignment horizontal="right"/>
    </xf>
    <xf numFmtId="0" fontId="39" fillId="0" borderId="0" xfId="0" applyFont="1" applyBorder="1" applyAlignment="1">
      <alignment wrapText="1"/>
    </xf>
    <xf numFmtId="0" fontId="39" fillId="0" borderId="0" xfId="0" applyFont="1" applyAlignment="1">
      <alignment wrapText="1"/>
    </xf>
    <xf numFmtId="3" fontId="3" fillId="0" borderId="0" xfId="0" applyNumberFormat="1" applyFont="1" applyBorder="1"/>
    <xf numFmtId="180" fontId="9" fillId="2" borderId="104" xfId="0" applyNumberFormat="1" applyFont="1" applyFill="1" applyBorder="1"/>
    <xf numFmtId="180" fontId="9" fillId="2" borderId="0" xfId="0" applyNumberFormat="1" applyFont="1" applyFill="1"/>
    <xf numFmtId="181" fontId="9" fillId="2" borderId="16" xfId="0" applyNumberFormat="1" applyFont="1" applyFill="1" applyBorder="1"/>
    <xf numFmtId="176" fontId="38" fillId="2" borderId="104" xfId="0" applyNumberFormat="1" applyFont="1" applyFill="1" applyBorder="1" applyAlignment="1">
      <alignment horizontal="right"/>
    </xf>
    <xf numFmtId="176" fontId="38" fillId="2" borderId="0" xfId="0" applyNumberFormat="1" applyFont="1" applyFill="1" applyAlignment="1">
      <alignment horizontal="right"/>
    </xf>
    <xf numFmtId="176" fontId="39" fillId="0" borderId="0" xfId="0" applyNumberFormat="1" applyFont="1" applyFill="1" applyBorder="1" applyAlignment="1">
      <alignment horizontal="right"/>
    </xf>
    <xf numFmtId="176" fontId="39" fillId="0" borderId="0" xfId="0" applyNumberFormat="1" applyFont="1" applyFill="1" applyAlignment="1">
      <alignment horizontal="right"/>
    </xf>
    <xf numFmtId="183" fontId="3" fillId="0" borderId="0" xfId="0" applyNumberFormat="1" applyFont="1" applyBorder="1"/>
    <xf numFmtId="177" fontId="38" fillId="2" borderId="11" xfId="0" applyNumberFormat="1" applyFont="1" applyFill="1" applyBorder="1" applyAlignment="1">
      <alignment horizontal="right"/>
    </xf>
    <xf numFmtId="185" fontId="38" fillId="2" borderId="11" xfId="0" applyNumberFormat="1" applyFont="1" applyFill="1" applyBorder="1" applyAlignment="1">
      <alignment horizontal="right"/>
    </xf>
    <xf numFmtId="185" fontId="38" fillId="2" borderId="12" xfId="0" applyNumberFormat="1" applyFont="1" applyFill="1" applyBorder="1" applyAlignment="1">
      <alignment horizontal="right"/>
    </xf>
    <xf numFmtId="0" fontId="9" fillId="0" borderId="19" xfId="0" applyFont="1" applyBorder="1" applyAlignment="1">
      <alignment horizontal="center"/>
    </xf>
    <xf numFmtId="186" fontId="38" fillId="0" borderId="16" xfId="0" applyNumberFormat="1" applyFont="1" applyBorder="1" applyAlignment="1">
      <alignment horizontal="right"/>
    </xf>
    <xf numFmtId="186" fontId="38" fillId="2" borderId="104" xfId="0" applyNumberFormat="1" applyFont="1" applyFill="1" applyBorder="1" applyAlignment="1">
      <alignment horizontal="right"/>
    </xf>
    <xf numFmtId="186" fontId="38" fillId="2" borderId="0" xfId="0" applyNumberFormat="1" applyFont="1" applyFill="1" applyAlignment="1">
      <alignment horizontal="right"/>
    </xf>
    <xf numFmtId="0" fontId="36" fillId="2" borderId="0" xfId="0" applyFont="1" applyFill="1"/>
    <xf numFmtId="181" fontId="9" fillId="2" borderId="85" xfId="0" applyNumberFormat="1" applyFont="1" applyFill="1" applyBorder="1"/>
    <xf numFmtId="186" fontId="9" fillId="2" borderId="16" xfId="0" applyNumberFormat="1" applyFont="1" applyFill="1" applyBorder="1" applyAlignment="1">
      <alignment horizontal="right" vertical="center"/>
    </xf>
    <xf numFmtId="186" fontId="9" fillId="2" borderId="104" xfId="0" applyNumberFormat="1" applyFont="1" applyFill="1" applyBorder="1" applyAlignment="1">
      <alignment horizontal="right" vertical="center"/>
    </xf>
    <xf numFmtId="186" fontId="9" fillId="2" borderId="0" xfId="0" applyNumberFormat="1" applyFont="1" applyFill="1" applyAlignment="1">
      <alignment horizontal="right" vertical="center"/>
    </xf>
    <xf numFmtId="180" fontId="9" fillId="2" borderId="104" xfId="0" applyNumberFormat="1" applyFont="1" applyFill="1" applyBorder="1" applyAlignment="1">
      <alignment horizontal="right"/>
    </xf>
    <xf numFmtId="180" fontId="9" fillId="2" borderId="0" xfId="0" applyNumberFormat="1" applyFont="1" applyFill="1" applyAlignment="1">
      <alignment horizontal="right"/>
    </xf>
    <xf numFmtId="0" fontId="9" fillId="0" borderId="31" xfId="0" applyFont="1" applyBorder="1" applyAlignment="1">
      <alignment horizontal="center"/>
    </xf>
    <xf numFmtId="177" fontId="9" fillId="2" borderId="16" xfId="0" applyNumberFormat="1" applyFont="1" applyFill="1" applyBorder="1" applyAlignment="1">
      <alignment horizontal="right" vertical="center"/>
    </xf>
    <xf numFmtId="185" fontId="9" fillId="2" borderId="16" xfId="0" applyNumberFormat="1" applyFont="1" applyFill="1" applyBorder="1" applyAlignment="1">
      <alignment horizontal="right" vertical="center"/>
    </xf>
    <xf numFmtId="185" fontId="9" fillId="2" borderId="104" xfId="0" applyNumberFormat="1" applyFont="1" applyFill="1" applyBorder="1" applyAlignment="1">
      <alignment horizontal="right" vertical="center"/>
    </xf>
    <xf numFmtId="185" fontId="9" fillId="2" borderId="0" xfId="0" applyNumberFormat="1" applyFont="1" applyFill="1" applyAlignment="1">
      <alignment horizontal="right" vertical="center"/>
    </xf>
    <xf numFmtId="183" fontId="3" fillId="0" borderId="0" xfId="0" applyNumberFormat="1" applyFont="1" applyBorder="1" applyAlignment="1">
      <alignment horizontal="right"/>
    </xf>
    <xf numFmtId="181" fontId="9" fillId="2" borderId="16" xfId="0" applyNumberFormat="1" applyFont="1" applyFill="1" applyBorder="1" applyAlignment="1">
      <alignment horizontal="right"/>
    </xf>
    <xf numFmtId="181" fontId="9" fillId="2" borderId="0" xfId="0" applyNumberFormat="1" applyFont="1" applyFill="1" applyAlignment="1">
      <alignment horizontal="right"/>
    </xf>
    <xf numFmtId="178" fontId="3" fillId="0" borderId="0" xfId="0" applyNumberFormat="1" applyFont="1" applyBorder="1"/>
    <xf numFmtId="176" fontId="38" fillId="0" borderId="11" xfId="0" applyNumberFormat="1" applyFont="1" applyBorder="1" applyAlignment="1">
      <alignment horizontal="right"/>
    </xf>
    <xf numFmtId="186" fontId="38" fillId="0" borderId="11" xfId="0" applyNumberFormat="1" applyFont="1" applyBorder="1" applyAlignment="1">
      <alignment horizontal="right"/>
    </xf>
    <xf numFmtId="176" fontId="38" fillId="2" borderId="11" xfId="0" applyNumberFormat="1" applyFont="1" applyFill="1" applyBorder="1" applyAlignment="1">
      <alignment horizontal="right"/>
    </xf>
    <xf numFmtId="186" fontId="38" fillId="2" borderId="12" xfId="0" applyNumberFormat="1" applyFont="1" applyFill="1" applyBorder="1" applyAlignment="1">
      <alignment horizontal="right"/>
    </xf>
    <xf numFmtId="180" fontId="9" fillId="2" borderId="12" xfId="0" applyNumberFormat="1" applyFont="1" applyFill="1" applyBorder="1" applyAlignment="1">
      <alignment horizontal="right"/>
    </xf>
    <xf numFmtId="185" fontId="38" fillId="2" borderId="0" xfId="0" applyNumberFormat="1" applyFont="1" applyFill="1" applyAlignment="1">
      <alignment horizontal="right"/>
    </xf>
    <xf numFmtId="181" fontId="9" fillId="2" borderId="0" xfId="0" applyNumberFormat="1" applyFont="1" applyFill="1"/>
    <xf numFmtId="177" fontId="39" fillId="0" borderId="0" xfId="0" applyNumberFormat="1" applyFont="1" applyFill="1" applyBorder="1" applyAlignment="1">
      <alignment horizontal="right"/>
    </xf>
    <xf numFmtId="177" fontId="39" fillId="0" borderId="0" xfId="0" applyNumberFormat="1" applyFont="1" applyFill="1" applyAlignment="1">
      <alignment horizontal="right"/>
    </xf>
    <xf numFmtId="0" fontId="34" fillId="0" borderId="0" xfId="0" applyFont="1"/>
    <xf numFmtId="0" fontId="9" fillId="0" borderId="3" xfId="0" applyFont="1" applyBorder="1"/>
    <xf numFmtId="0" fontId="40" fillId="0" borderId="0" xfId="0" applyFont="1"/>
    <xf numFmtId="181" fontId="9" fillId="2" borderId="18" xfId="0" applyNumberFormat="1" applyFont="1" applyFill="1" applyBorder="1" applyAlignment="1">
      <alignment vertical="center"/>
    </xf>
    <xf numFmtId="180" fontId="9" fillId="2" borderId="18" xfId="0" applyNumberFormat="1" applyFont="1" applyFill="1" applyBorder="1"/>
    <xf numFmtId="181" fontId="9" fillId="2" borderId="18" xfId="0" applyNumberFormat="1" applyFont="1" applyFill="1" applyBorder="1" applyAlignment="1">
      <alignment horizontal="right"/>
    </xf>
    <xf numFmtId="180" fontId="9" fillId="2" borderId="22" xfId="0" applyNumberFormat="1" applyFont="1" applyFill="1" applyBorder="1"/>
    <xf numFmtId="181" fontId="9" fillId="2" borderId="8" xfId="0" applyNumberFormat="1" applyFont="1" applyFill="1" applyBorder="1" applyAlignment="1">
      <alignment vertical="center"/>
    </xf>
    <xf numFmtId="181" fontId="9" fillId="2" borderId="8" xfId="0" applyNumberFormat="1" applyFont="1" applyFill="1" applyBorder="1" applyAlignment="1">
      <alignment horizontal="right"/>
    </xf>
    <xf numFmtId="180" fontId="9" fillId="2" borderId="9" xfId="0" applyNumberFormat="1" applyFont="1" applyFill="1" applyBorder="1"/>
    <xf numFmtId="0" fontId="40" fillId="0" borderId="0" xfId="0" applyFont="1" applyAlignment="1">
      <alignment vertical="center"/>
    </xf>
    <xf numFmtId="176" fontId="9" fillId="2" borderId="22" xfId="0" applyNumberFormat="1" applyFont="1" applyFill="1" applyBorder="1" applyAlignment="1">
      <alignment vertical="center"/>
    </xf>
    <xf numFmtId="177" fontId="15" fillId="2" borderId="120" xfId="0" applyNumberFormat="1" applyFont="1" applyFill="1" applyBorder="1" applyAlignment="1">
      <alignment horizontal="right" vertical="center"/>
    </xf>
    <xf numFmtId="177" fontId="9" fillId="2" borderId="51" xfId="0" applyNumberFormat="1" applyFont="1" applyFill="1" applyBorder="1" applyAlignment="1">
      <alignment horizontal="right" vertical="center"/>
    </xf>
    <xf numFmtId="176" fontId="9" fillId="2" borderId="22" xfId="0" applyNumberFormat="1" applyFont="1" applyFill="1" applyBorder="1" applyAlignment="1">
      <alignment horizontal="right" vertical="center"/>
    </xf>
    <xf numFmtId="177" fontId="15" fillId="2" borderId="122" xfId="0" applyNumberFormat="1" applyFont="1" applyFill="1" applyBorder="1" applyAlignment="1">
      <alignment horizontal="right" vertical="center"/>
    </xf>
    <xf numFmtId="177" fontId="9" fillId="2" borderId="52" xfId="0" applyNumberFormat="1" applyFont="1" applyFill="1" applyBorder="1" applyAlignment="1">
      <alignment horizontal="right" vertical="center"/>
    </xf>
    <xf numFmtId="176" fontId="9" fillId="2" borderId="9" xfId="0" applyNumberFormat="1" applyFont="1" applyFill="1" applyBorder="1" applyAlignment="1">
      <alignment vertical="center"/>
    </xf>
    <xf numFmtId="0" fontId="39" fillId="0" borderId="0" xfId="0" applyFont="1" applyAlignment="1">
      <alignment vertical="center"/>
    </xf>
    <xf numFmtId="0" fontId="9" fillId="0" borderId="4" xfId="0" applyFont="1" applyBorder="1"/>
    <xf numFmtId="0" fontId="9" fillId="0" borderId="6" xfId="0" applyFont="1" applyBorder="1" applyAlignment="1">
      <alignment horizontal="center"/>
    </xf>
    <xf numFmtId="0" fontId="9" fillId="0" borderId="0" xfId="0" applyFont="1" applyAlignment="1">
      <alignment horizontal="center"/>
    </xf>
    <xf numFmtId="185" fontId="9" fillId="0" borderId="16" xfId="0" applyNumberFormat="1" applyFont="1" applyBorder="1"/>
    <xf numFmtId="176" fontId="9" fillId="2" borderId="16" xfId="0" applyNumberFormat="1" applyFont="1" applyFill="1" applyBorder="1"/>
    <xf numFmtId="185" fontId="9" fillId="2" borderId="17" xfId="0" applyNumberFormat="1" applyFont="1" applyFill="1" applyBorder="1"/>
    <xf numFmtId="185" fontId="9" fillId="2" borderId="16" xfId="0" applyNumberFormat="1" applyFont="1" applyFill="1" applyBorder="1"/>
    <xf numFmtId="185" fontId="9" fillId="2" borderId="104" xfId="0" applyNumberFormat="1" applyFont="1" applyFill="1" applyBorder="1"/>
    <xf numFmtId="185" fontId="9" fillId="2" borderId="0" xfId="0" applyNumberFormat="1" applyFont="1" applyFill="1"/>
    <xf numFmtId="177" fontId="9" fillId="2" borderId="16" xfId="0" applyNumberFormat="1" applyFont="1" applyFill="1" applyBorder="1"/>
    <xf numFmtId="177" fontId="9" fillId="2" borderId="124" xfId="0" applyNumberFormat="1" applyFont="1" applyFill="1" applyBorder="1"/>
    <xf numFmtId="185" fontId="9" fillId="0" borderId="11" xfId="0" applyNumberFormat="1" applyFont="1" applyBorder="1"/>
    <xf numFmtId="177" fontId="9" fillId="2" borderId="11" xfId="0" applyNumberFormat="1" applyFont="1" applyFill="1" applyBorder="1"/>
    <xf numFmtId="185" fontId="9" fillId="2" borderId="11" xfId="0" applyNumberFormat="1" applyFont="1" applyFill="1" applyBorder="1"/>
    <xf numFmtId="177" fontId="9" fillId="2" borderId="125" xfId="0" applyNumberFormat="1" applyFont="1" applyFill="1" applyBorder="1"/>
    <xf numFmtId="185" fontId="9" fillId="2" borderId="12" xfId="0" applyNumberFormat="1" applyFont="1" applyFill="1" applyBorder="1"/>
    <xf numFmtId="186" fontId="9" fillId="0" borderId="16" xfId="0" applyNumberFormat="1" applyFont="1" applyBorder="1"/>
    <xf numFmtId="186" fontId="9" fillId="2" borderId="17" xfId="0" applyNumberFormat="1" applyFont="1" applyFill="1" applyBorder="1"/>
    <xf numFmtId="186" fontId="9" fillId="2" borderId="16" xfId="0" applyNumberFormat="1" applyFont="1" applyFill="1" applyBorder="1"/>
    <xf numFmtId="186" fontId="9" fillId="2" borderId="104" xfId="0" applyNumberFormat="1" applyFont="1" applyFill="1" applyBorder="1"/>
    <xf numFmtId="186" fontId="9" fillId="2" borderId="0" xfId="0" applyNumberFormat="1" applyFont="1" applyFill="1"/>
    <xf numFmtId="186" fontId="9" fillId="0" borderId="11" xfId="0" applyNumberFormat="1" applyFont="1" applyBorder="1"/>
    <xf numFmtId="176" fontId="9" fillId="2" borderId="11" xfId="0" applyNumberFormat="1" applyFont="1" applyFill="1" applyBorder="1"/>
    <xf numFmtId="186" fontId="9" fillId="2" borderId="10" xfId="0" applyNumberFormat="1" applyFont="1" applyFill="1" applyBorder="1"/>
    <xf numFmtId="186" fontId="9" fillId="2" borderId="11" xfId="0" applyNumberFormat="1" applyFont="1" applyFill="1" applyBorder="1"/>
    <xf numFmtId="186" fontId="9" fillId="2" borderId="12" xfId="0" applyNumberFormat="1" applyFont="1" applyFill="1" applyBorder="1"/>
    <xf numFmtId="0" fontId="39" fillId="0" borderId="0" xfId="0" applyFont="1"/>
    <xf numFmtId="0" fontId="9" fillId="0" borderId="22" xfId="0" applyFont="1" applyBorder="1" applyAlignment="1">
      <alignment horizontal="center"/>
    </xf>
    <xf numFmtId="181" fontId="9" fillId="2" borderId="18" xfId="0" applyNumberFormat="1" applyFont="1" applyFill="1" applyBorder="1"/>
    <xf numFmtId="0" fontId="9" fillId="0" borderId="9" xfId="0" applyFont="1" applyBorder="1" applyAlignment="1">
      <alignment horizontal="center"/>
    </xf>
    <xf numFmtId="181" fontId="9" fillId="2" borderId="8" xfId="0" applyNumberFormat="1" applyFont="1" applyFill="1" applyBorder="1"/>
    <xf numFmtId="0" fontId="9" fillId="0" borderId="126" xfId="0" applyFont="1" applyBorder="1"/>
    <xf numFmtId="180" fontId="9" fillId="0" borderId="127" xfId="0" applyNumberFormat="1" applyFont="1" applyBorder="1" applyAlignment="1"/>
    <xf numFmtId="180" fontId="9" fillId="0" borderId="45" xfId="0" applyNumberFormat="1" applyFont="1" applyBorder="1" applyAlignment="1"/>
    <xf numFmtId="180" fontId="9" fillId="0" borderId="55" xfId="0" applyNumberFormat="1" applyFont="1" applyBorder="1" applyAlignment="1"/>
    <xf numFmtId="180" fontId="9" fillId="0" borderId="105" xfId="0" applyNumberFormat="1" applyFont="1" applyBorder="1" applyAlignment="1">
      <alignment horizontal="right"/>
    </xf>
    <xf numFmtId="0" fontId="9" fillId="0" borderId="53" xfId="0" applyFont="1" applyBorder="1" applyAlignment="1">
      <alignment horizontal="center" wrapText="1"/>
    </xf>
    <xf numFmtId="0" fontId="9" fillId="0" borderId="55" xfId="0" applyFont="1" applyBorder="1" applyAlignment="1">
      <alignment horizontal="center" wrapText="1"/>
    </xf>
    <xf numFmtId="180" fontId="9" fillId="2" borderId="127" xfId="0" applyNumberFormat="1" applyFont="1" applyFill="1" applyBorder="1" applyAlignment="1"/>
    <xf numFmtId="180" fontId="9" fillId="2" borderId="45" xfId="0" applyNumberFormat="1" applyFont="1" applyFill="1" applyBorder="1" applyAlignment="1"/>
    <xf numFmtId="180" fontId="9" fillId="2" borderId="55" xfId="0" applyNumberFormat="1" applyFont="1" applyFill="1" applyBorder="1" applyAlignment="1"/>
    <xf numFmtId="180" fontId="9" fillId="2" borderId="105" xfId="0" applyNumberFormat="1" applyFont="1" applyFill="1" applyBorder="1" applyAlignment="1">
      <alignment horizontal="right"/>
    </xf>
    <xf numFmtId="180" fontId="9" fillId="2" borderId="128" xfId="0" applyNumberFormat="1" applyFont="1" applyFill="1" applyBorder="1" applyAlignment="1"/>
    <xf numFmtId="181" fontId="9" fillId="2" borderId="129" xfId="0" applyNumberFormat="1" applyFont="1" applyFill="1" applyBorder="1"/>
    <xf numFmtId="181" fontId="9" fillId="2" borderId="130" xfId="0" applyNumberFormat="1" applyFont="1" applyFill="1" applyBorder="1"/>
    <xf numFmtId="0" fontId="9" fillId="0" borderId="48" xfId="0" applyFont="1" applyBorder="1" applyAlignment="1">
      <alignment horizontal="center" wrapText="1"/>
    </xf>
    <xf numFmtId="0" fontId="9" fillId="0" borderId="10" xfId="0" applyFont="1" applyBorder="1" applyAlignment="1">
      <alignment horizontal="center" wrapText="1"/>
    </xf>
    <xf numFmtId="181" fontId="9" fillId="2" borderId="131" xfId="0" applyNumberFormat="1" applyFont="1" applyFill="1" applyBorder="1"/>
    <xf numFmtId="181" fontId="9" fillId="2" borderId="132" xfId="0" applyNumberFormat="1" applyFont="1" applyFill="1" applyBorder="1"/>
    <xf numFmtId="181" fontId="9" fillId="2" borderId="111" xfId="0" applyNumberFormat="1" applyFont="1" applyFill="1" applyBorder="1"/>
    <xf numFmtId="49" fontId="9" fillId="0" borderId="0" xfId="0" applyNumberFormat="1" applyFont="1" applyFill="1" applyAlignment="1"/>
    <xf numFmtId="0" fontId="9" fillId="0" borderId="2" xfId="0" applyFont="1" applyFill="1" applyBorder="1"/>
    <xf numFmtId="180" fontId="9" fillId="2" borderId="51" xfId="0" applyNumberFormat="1" applyFont="1" applyFill="1" applyBorder="1"/>
    <xf numFmtId="181" fontId="9" fillId="2" borderId="17" xfId="0" applyNumberFormat="1" applyFont="1" applyFill="1" applyBorder="1" applyAlignment="1">
      <alignment horizontal="right"/>
    </xf>
    <xf numFmtId="0" fontId="9" fillId="0" borderId="35" xfId="0" applyFont="1" applyBorder="1" applyAlignment="1">
      <alignment horizontal="center"/>
    </xf>
    <xf numFmtId="0" fontId="9" fillId="0" borderId="85" xfId="0" applyFont="1" applyFill="1" applyBorder="1" applyAlignment="1">
      <alignment horizontal="center"/>
    </xf>
    <xf numFmtId="0" fontId="9" fillId="0" borderId="36" xfId="0" applyFont="1" applyFill="1" applyBorder="1" applyAlignment="1">
      <alignment horizontal="center"/>
    </xf>
    <xf numFmtId="181" fontId="9" fillId="0" borderId="11" xfId="0" applyNumberFormat="1" applyFont="1" applyFill="1" applyBorder="1"/>
    <xf numFmtId="181" fontId="9" fillId="2" borderId="52" xfId="0" applyNumberFormat="1" applyFont="1" applyFill="1" applyBorder="1"/>
    <xf numFmtId="181" fontId="9" fillId="2" borderId="122" xfId="0" applyNumberFormat="1" applyFont="1" applyFill="1" applyBorder="1" applyAlignment="1">
      <alignment horizontal="center"/>
    </xf>
    <xf numFmtId="181" fontId="9" fillId="2" borderId="133" xfId="0" applyNumberFormat="1" applyFont="1" applyFill="1" applyBorder="1" applyAlignment="1">
      <alignment horizontal="center"/>
    </xf>
    <xf numFmtId="181" fontId="9" fillId="2" borderId="134" xfId="0" applyNumberFormat="1" applyFont="1" applyFill="1" applyBorder="1"/>
    <xf numFmtId="181" fontId="9" fillId="2" borderId="135" xfId="0" applyNumberFormat="1" applyFont="1" applyFill="1" applyBorder="1"/>
    <xf numFmtId="0" fontId="9" fillId="0" borderId="0" xfId="0" applyFont="1" applyAlignment="1">
      <alignment horizontal="right"/>
    </xf>
    <xf numFmtId="0" fontId="9" fillId="0" borderId="11" xfId="0" applyFont="1" applyBorder="1" applyAlignment="1">
      <alignment horizontal="center"/>
    </xf>
    <xf numFmtId="180" fontId="9" fillId="2" borderId="52" xfId="0" applyNumberFormat="1" applyFont="1" applyFill="1" applyBorder="1"/>
    <xf numFmtId="180" fontId="9" fillId="2" borderId="10" xfId="0" applyNumberFormat="1" applyFont="1" applyFill="1" applyBorder="1" applyAlignment="1">
      <alignment horizontal="right"/>
    </xf>
    <xf numFmtId="181" fontId="9" fillId="2" borderId="10" xfId="0" applyNumberFormat="1" applyFont="1" applyFill="1" applyBorder="1" applyAlignment="1">
      <alignment horizontal="right"/>
    </xf>
    <xf numFmtId="180" fontId="9" fillId="2" borderId="12" xfId="0" applyNumberFormat="1" applyFont="1" applyFill="1" applyBorder="1"/>
    <xf numFmtId="0" fontId="9" fillId="2" borderId="5" xfId="0" applyFont="1" applyFill="1" applyBorder="1"/>
    <xf numFmtId="0" fontId="9" fillId="2" borderId="4" xfId="0" applyFont="1" applyFill="1" applyBorder="1"/>
    <xf numFmtId="0" fontId="9" fillId="2" borderId="2" xfId="0" applyFont="1" applyFill="1" applyBorder="1" applyAlignment="1">
      <alignment vertical="center" wrapText="1"/>
    </xf>
    <xf numFmtId="0" fontId="9" fillId="2" borderId="63" xfId="0" applyFont="1" applyFill="1" applyBorder="1"/>
    <xf numFmtId="0" fontId="9" fillId="2" borderId="136" xfId="0" applyFont="1" applyFill="1" applyBorder="1"/>
    <xf numFmtId="183" fontId="9" fillId="0" borderId="16" xfId="0" applyNumberFormat="1" applyFont="1" applyBorder="1"/>
    <xf numFmtId="183" fontId="9" fillId="2" borderId="104" xfId="0" applyNumberFormat="1" applyFont="1" applyFill="1" applyBorder="1"/>
    <xf numFmtId="183" fontId="9" fillId="2" borderId="0" xfId="0" applyNumberFormat="1" applyFont="1" applyFill="1"/>
    <xf numFmtId="178" fontId="9" fillId="0" borderId="16" xfId="0" applyNumberFormat="1" applyFont="1" applyBorder="1"/>
    <xf numFmtId="178" fontId="9" fillId="2" borderId="104" xfId="0" applyNumberFormat="1" applyFont="1" applyFill="1" applyBorder="1"/>
    <xf numFmtId="0" fontId="9" fillId="2" borderId="17" xfId="0" applyFont="1" applyFill="1" applyBorder="1"/>
    <xf numFmtId="178" fontId="9" fillId="2" borderId="18" xfId="0" applyNumberFormat="1" applyFont="1" applyFill="1" applyBorder="1"/>
    <xf numFmtId="178" fontId="9" fillId="0" borderId="11" xfId="0" applyNumberFormat="1" applyFont="1" applyBorder="1"/>
    <xf numFmtId="178" fontId="9" fillId="2" borderId="12" xfId="0" applyNumberFormat="1" applyFont="1" applyFill="1" applyBorder="1"/>
    <xf numFmtId="183" fontId="9" fillId="2" borderId="17" xfId="0" applyNumberFormat="1" applyFont="1" applyFill="1" applyBorder="1"/>
    <xf numFmtId="187" fontId="9" fillId="0" borderId="16" xfId="0" applyNumberFormat="1" applyFont="1" applyBorder="1" applyAlignment="1">
      <alignment horizontal="right"/>
    </xf>
    <xf numFmtId="182" fontId="9" fillId="2" borderId="104" xfId="0" applyNumberFormat="1" applyFont="1" applyFill="1" applyBorder="1" applyAlignment="1">
      <alignment horizontal="right"/>
    </xf>
    <xf numFmtId="182" fontId="9" fillId="2" borderId="0" xfId="0" applyNumberFormat="1" applyFont="1" applyFill="1" applyAlignment="1">
      <alignment horizontal="right"/>
    </xf>
    <xf numFmtId="184" fontId="9" fillId="0" borderId="16" xfId="0" applyNumberFormat="1" applyFont="1" applyBorder="1" applyAlignment="1">
      <alignment horizontal="right"/>
    </xf>
    <xf numFmtId="184" fontId="9" fillId="2" borderId="104" xfId="0" applyNumberFormat="1" applyFont="1" applyFill="1" applyBorder="1" applyAlignment="1">
      <alignment horizontal="right"/>
    </xf>
    <xf numFmtId="184" fontId="9" fillId="2" borderId="0" xfId="0" applyNumberFormat="1" applyFont="1" applyFill="1" applyAlignment="1">
      <alignment horizontal="right"/>
    </xf>
    <xf numFmtId="3" fontId="9" fillId="0" borderId="16" xfId="0" applyNumberFormat="1" applyFont="1" applyBorder="1"/>
    <xf numFmtId="3" fontId="9" fillId="2" borderId="104" xfId="0" applyNumberFormat="1" applyFont="1" applyFill="1" applyBorder="1"/>
    <xf numFmtId="3" fontId="9" fillId="2" borderId="0" xfId="0" applyNumberFormat="1" applyFont="1" applyFill="1"/>
    <xf numFmtId="3" fontId="9" fillId="0" borderId="11" xfId="0" applyNumberFormat="1" applyFont="1" applyBorder="1"/>
    <xf numFmtId="3" fontId="9" fillId="2" borderId="12" xfId="0" applyNumberFormat="1" applyFont="1" applyFill="1" applyBorder="1"/>
    <xf numFmtId="0" fontId="9" fillId="0" borderId="8" xfId="0" applyFont="1" applyBorder="1" applyAlignment="1">
      <alignment horizontal="center" shrinkToFit="1"/>
    </xf>
    <xf numFmtId="183" fontId="9" fillId="0" borderId="11" xfId="0" applyNumberFormat="1" applyFont="1" applyBorder="1"/>
    <xf numFmtId="183" fontId="9" fillId="2" borderId="10" xfId="0" applyNumberFormat="1" applyFont="1" applyFill="1" applyBorder="1"/>
    <xf numFmtId="178" fontId="9" fillId="2" borderId="8" xfId="0" applyNumberFormat="1" applyFont="1" applyFill="1" applyBorder="1"/>
    <xf numFmtId="178" fontId="9" fillId="2" borderId="0" xfId="0" applyNumberFormat="1" applyFont="1" applyFill="1"/>
    <xf numFmtId="185" fontId="9" fillId="0" borderId="0" xfId="0" applyNumberFormat="1" applyFont="1"/>
    <xf numFmtId="180" fontId="9" fillId="0" borderId="22" xfId="0" applyNumberFormat="1" applyFont="1" applyBorder="1"/>
    <xf numFmtId="180" fontId="38" fillId="2" borderId="18" xfId="0" applyNumberFormat="1" applyFont="1" applyFill="1" applyBorder="1" applyAlignment="1">
      <alignment horizontal="right"/>
    </xf>
    <xf numFmtId="181" fontId="9" fillId="0" borderId="20" xfId="0" applyNumberFormat="1" applyFont="1" applyBorder="1"/>
    <xf numFmtId="181" fontId="9" fillId="0" borderId="20" xfId="0" applyNumberFormat="1" applyFont="1" applyBorder="1" applyAlignment="1">
      <alignment horizontal="right"/>
    </xf>
    <xf numFmtId="0" fontId="9" fillId="0" borderId="84" xfId="0" applyFont="1" applyBorder="1" applyAlignment="1">
      <alignment horizontal="center" vertical="center" wrapText="1"/>
    </xf>
    <xf numFmtId="180" fontId="38" fillId="2" borderId="31" xfId="0" applyNumberFormat="1" applyFont="1" applyFill="1" applyBorder="1" applyAlignment="1">
      <alignment horizontal="right"/>
    </xf>
    <xf numFmtId="181" fontId="9" fillId="0" borderId="32" xfId="0" applyNumberFormat="1" applyFont="1" applyBorder="1"/>
    <xf numFmtId="180" fontId="9" fillId="0" borderId="9" xfId="0" applyNumberFormat="1" applyFont="1" applyBorder="1"/>
    <xf numFmtId="180" fontId="38" fillId="2" borderId="8" xfId="0" applyNumberFormat="1" applyFont="1" applyFill="1" applyBorder="1" applyAlignment="1">
      <alignment horizontal="right"/>
    </xf>
    <xf numFmtId="181" fontId="9" fillId="0" borderId="27" xfId="0" applyNumberFormat="1" applyFont="1" applyBorder="1"/>
    <xf numFmtId="182" fontId="38" fillId="0" borderId="0" xfId="0" applyNumberFormat="1" applyFont="1" applyBorder="1" applyAlignment="1">
      <alignment horizontal="right"/>
    </xf>
    <xf numFmtId="0" fontId="3" fillId="0" borderId="0" xfId="0" applyFont="1" applyAlignment="1"/>
    <xf numFmtId="0" fontId="9" fillId="0" borderId="106" xfId="0" applyFont="1" applyBorder="1" applyAlignment="1">
      <alignment horizontal="center" vertical="top"/>
    </xf>
    <xf numFmtId="0" fontId="9" fillId="0" borderId="17"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72" xfId="0" applyFont="1" applyBorder="1" applyAlignment="1">
      <alignment horizontal="center" vertical="center"/>
    </xf>
    <xf numFmtId="3" fontId="9" fillId="0" borderId="17" xfId="0" applyNumberFormat="1" applyFont="1" applyBorder="1" applyAlignment="1">
      <alignment horizontal="center" vertical="center"/>
    </xf>
    <xf numFmtId="0" fontId="9" fillId="0" borderId="137" xfId="0" applyFont="1" applyBorder="1" applyAlignment="1">
      <alignment vertical="center"/>
    </xf>
    <xf numFmtId="0" fontId="9" fillId="0" borderId="138" xfId="0" applyFont="1" applyBorder="1" applyAlignment="1">
      <alignment vertical="center"/>
    </xf>
    <xf numFmtId="176" fontId="9" fillId="0" borderId="72" xfId="0" applyNumberFormat="1" applyFont="1" applyBorder="1" applyAlignment="1">
      <alignment vertical="center"/>
    </xf>
    <xf numFmtId="176" fontId="9" fillId="2" borderId="138" xfId="0" applyNumberFormat="1" applyFont="1" applyFill="1" applyBorder="1" applyAlignment="1">
      <alignment vertical="center"/>
    </xf>
    <xf numFmtId="177" fontId="9" fillId="2" borderId="138" xfId="0" applyNumberFormat="1" applyFont="1" applyFill="1" applyBorder="1" applyAlignment="1">
      <alignment vertical="center"/>
    </xf>
    <xf numFmtId="176" fontId="9" fillId="2" borderId="107" xfId="0" applyNumberFormat="1" applyFont="1" applyFill="1" applyBorder="1" applyAlignment="1">
      <alignment horizontal="right" vertical="center"/>
    </xf>
    <xf numFmtId="177" fontId="9" fillId="2" borderId="119" xfId="0" applyNumberFormat="1" applyFont="1" applyFill="1" applyBorder="1" applyAlignment="1">
      <alignment horizontal="right" vertical="center"/>
    </xf>
    <xf numFmtId="0" fontId="9" fillId="0" borderId="130" xfId="0" applyFont="1" applyBorder="1" applyAlignment="1">
      <alignment vertical="center"/>
    </xf>
    <xf numFmtId="176" fontId="9" fillId="2" borderId="130" xfId="0" applyNumberFormat="1" applyFont="1" applyFill="1" applyBorder="1" applyAlignment="1">
      <alignment vertical="center"/>
    </xf>
    <xf numFmtId="177" fontId="9" fillId="2" borderId="130" xfId="0" applyNumberFormat="1" applyFont="1" applyFill="1" applyBorder="1" applyAlignment="1">
      <alignment vertical="center"/>
    </xf>
    <xf numFmtId="176" fontId="9" fillId="2" borderId="18" xfId="0" applyNumberFormat="1" applyFont="1" applyFill="1" applyBorder="1" applyAlignment="1">
      <alignment horizontal="right" vertical="center"/>
    </xf>
    <xf numFmtId="177" fontId="9" fillId="2" borderId="115" xfId="0" applyNumberFormat="1" applyFont="1" applyFill="1" applyBorder="1" applyAlignment="1">
      <alignment horizontal="right" vertical="center"/>
    </xf>
    <xf numFmtId="0" fontId="5" fillId="0" borderId="0" xfId="0" applyFont="1" applyAlignment="1">
      <alignment horizontal="center"/>
    </xf>
    <xf numFmtId="0" fontId="21"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Border="1" applyAlignment="1">
      <alignment vertical="center"/>
    </xf>
    <xf numFmtId="0" fontId="15" fillId="0" borderId="0" xfId="0" applyFont="1" applyFill="1" applyBorder="1" applyAlignment="1">
      <alignment horizontal="center" vertical="center"/>
    </xf>
    <xf numFmtId="177" fontId="15" fillId="0" borderId="0" xfId="0" applyNumberFormat="1" applyFont="1" applyFill="1" applyAlignment="1">
      <alignment vertical="center"/>
    </xf>
    <xf numFmtId="177" fontId="15" fillId="0" borderId="0" xfId="0" applyNumberFormat="1" applyFont="1" applyFill="1" applyBorder="1" applyAlignment="1">
      <alignment vertical="center"/>
    </xf>
    <xf numFmtId="0" fontId="3" fillId="0" borderId="0" xfId="0" applyFont="1" applyFill="1" applyAlignment="1">
      <alignment vertical="center"/>
    </xf>
    <xf numFmtId="177" fontId="10" fillId="0" borderId="0" xfId="0" applyNumberFormat="1" applyFont="1" applyFill="1" applyBorder="1" applyAlignment="1">
      <alignment vertical="center"/>
    </xf>
    <xf numFmtId="0" fontId="3" fillId="0" borderId="0" xfId="0" applyFont="1" applyFill="1" applyBorder="1" applyAlignment="1">
      <alignment vertical="center"/>
    </xf>
    <xf numFmtId="177" fontId="3" fillId="0" borderId="0" xfId="0" applyNumberFormat="1" applyFont="1" applyFill="1" applyBorder="1" applyAlignment="1">
      <alignment horizontal="right" vertical="center"/>
    </xf>
    <xf numFmtId="0" fontId="10" fillId="0" borderId="0" xfId="0" applyFont="1" applyFill="1" applyBorder="1" applyAlignment="1">
      <alignment vertical="center"/>
    </xf>
    <xf numFmtId="0" fontId="26" fillId="0" borderId="0" xfId="0" applyFont="1" applyFill="1" applyAlignment="1">
      <alignment vertical="center"/>
    </xf>
    <xf numFmtId="0" fontId="20" fillId="0" borderId="0" xfId="0" applyFont="1" applyFill="1" applyAlignment="1">
      <alignment vertical="center"/>
    </xf>
    <xf numFmtId="181" fontId="9" fillId="2" borderId="16" xfId="0" quotePrefix="1" applyNumberFormat="1" applyFont="1" applyFill="1" applyBorder="1" applyAlignment="1">
      <alignment horizontal="right"/>
    </xf>
    <xf numFmtId="176" fontId="15" fillId="2" borderId="124" xfId="0" applyNumberFormat="1" applyFont="1" applyFill="1" applyBorder="1" applyAlignment="1">
      <alignment horizontal="right"/>
    </xf>
    <xf numFmtId="176" fontId="15" fillId="2" borderId="130" xfId="0" applyNumberFormat="1" applyFont="1" applyFill="1" applyBorder="1" applyAlignment="1">
      <alignment horizontal="right"/>
    </xf>
    <xf numFmtId="0" fontId="15" fillId="2" borderId="3" xfId="0" applyFont="1" applyFill="1" applyBorder="1" applyAlignment="1">
      <alignment vertical="center"/>
    </xf>
    <xf numFmtId="176" fontId="15" fillId="2" borderId="124" xfId="0" applyNumberFormat="1" applyFont="1" applyFill="1" applyBorder="1" applyAlignment="1">
      <alignment vertical="center"/>
    </xf>
    <xf numFmtId="176" fontId="15" fillId="2" borderId="125" xfId="0" applyNumberFormat="1" applyFont="1" applyFill="1" applyBorder="1" applyAlignment="1">
      <alignment vertical="center"/>
    </xf>
    <xf numFmtId="177" fontId="15" fillId="2" borderId="116" xfId="0" applyNumberFormat="1" applyFont="1" applyFill="1" applyBorder="1" applyAlignment="1">
      <alignment vertical="center"/>
    </xf>
    <xf numFmtId="177" fontId="15" fillId="2" borderId="109" xfId="0" applyNumberFormat="1" applyFont="1" applyFill="1" applyBorder="1" applyAlignment="1">
      <alignment vertical="center"/>
    </xf>
    <xf numFmtId="177" fontId="15" fillId="2" borderId="125" xfId="0" applyNumberFormat="1" applyFont="1" applyFill="1" applyBorder="1" applyAlignment="1">
      <alignment vertical="center"/>
    </xf>
    <xf numFmtId="176" fontId="15" fillId="2" borderId="130" xfId="0" applyNumberFormat="1" applyFont="1" applyFill="1" applyBorder="1" applyAlignment="1">
      <alignment vertical="center"/>
    </xf>
    <xf numFmtId="176" fontId="15" fillId="0" borderId="75" xfId="0" applyNumberFormat="1" applyFont="1" applyBorder="1" applyAlignment="1">
      <alignment horizontal="right" vertical="center"/>
    </xf>
    <xf numFmtId="176" fontId="15" fillId="0" borderId="130" xfId="0" applyNumberFormat="1" applyFont="1" applyBorder="1" applyAlignment="1">
      <alignment horizontal="right" vertical="center"/>
    </xf>
    <xf numFmtId="176" fontId="15" fillId="2" borderId="106" xfId="0" applyNumberFormat="1" applyFont="1" applyFill="1" applyBorder="1" applyAlignment="1">
      <alignment vertical="center"/>
    </xf>
    <xf numFmtId="0" fontId="15" fillId="0" borderId="3" xfId="0" applyFont="1" applyBorder="1" applyAlignment="1">
      <alignment vertical="center"/>
    </xf>
    <xf numFmtId="176" fontId="15" fillId="0" borderId="124" xfId="0" applyNumberFormat="1" applyFont="1" applyBorder="1" applyAlignment="1">
      <alignment horizontal="right" vertical="center"/>
    </xf>
    <xf numFmtId="176" fontId="15" fillId="0" borderId="100" xfId="0" applyNumberFormat="1" applyFont="1" applyBorder="1" applyAlignment="1">
      <alignment horizontal="right" vertical="center"/>
    </xf>
    <xf numFmtId="176" fontId="15" fillId="0" borderId="116" xfId="0" applyNumberFormat="1" applyFont="1" applyBorder="1" applyAlignment="1">
      <alignment horizontal="right" vertical="center"/>
    </xf>
    <xf numFmtId="176" fontId="15" fillId="0" borderId="125" xfId="0" applyNumberFormat="1" applyFont="1" applyBorder="1" applyAlignment="1">
      <alignment horizontal="right" vertical="center"/>
    </xf>
    <xf numFmtId="177" fontId="15" fillId="2" borderId="16" xfId="0" applyNumberFormat="1" applyFont="1" applyFill="1" applyBorder="1" applyAlignment="1">
      <alignment vertical="center"/>
    </xf>
    <xf numFmtId="177" fontId="25" fillId="2" borderId="75" xfId="0" applyNumberFormat="1" applyFont="1" applyFill="1" applyBorder="1" applyAlignment="1">
      <alignment horizontal="right" vertical="center"/>
    </xf>
    <xf numFmtId="177" fontId="15" fillId="0" borderId="29" xfId="0" applyNumberFormat="1" applyFont="1" applyBorder="1" applyAlignment="1">
      <alignment horizontal="right" vertical="center"/>
    </xf>
    <xf numFmtId="177" fontId="15" fillId="2" borderId="106" xfId="0" applyNumberFormat="1" applyFont="1" applyFill="1" applyBorder="1" applyAlignment="1">
      <alignment vertical="center"/>
    </xf>
    <xf numFmtId="177" fontId="15" fillId="0" borderId="116" xfId="0" applyNumberFormat="1" applyFont="1" applyBorder="1" applyAlignment="1">
      <alignment horizontal="right" vertical="center"/>
    </xf>
    <xf numFmtId="177" fontId="15" fillId="2" borderId="124" xfId="0" applyNumberFormat="1" applyFont="1" applyFill="1" applyBorder="1" applyAlignment="1">
      <alignment vertical="center"/>
    </xf>
    <xf numFmtId="177" fontId="25" fillId="2" borderId="100" xfId="0" applyNumberFormat="1" applyFont="1" applyFill="1" applyBorder="1" applyAlignment="1">
      <alignment horizontal="right" vertical="center"/>
    </xf>
    <xf numFmtId="177" fontId="15" fillId="0" borderId="30" xfId="0" applyNumberFormat="1" applyFont="1" applyBorder="1" applyAlignment="1">
      <alignment horizontal="right" vertical="center"/>
    </xf>
    <xf numFmtId="177" fontId="15" fillId="2" borderId="130" xfId="0" applyNumberFormat="1" applyFont="1" applyFill="1" applyBorder="1" applyAlignment="1">
      <alignment vertical="center"/>
    </xf>
    <xf numFmtId="176" fontId="15" fillId="2" borderId="93" xfId="0" applyNumberFormat="1" applyFont="1" applyFill="1" applyBorder="1" applyAlignment="1">
      <alignment horizontal="right" vertical="center"/>
    </xf>
    <xf numFmtId="176" fontId="9" fillId="0" borderId="124" xfId="0" applyNumberFormat="1" applyFont="1" applyBorder="1" applyAlignment="1">
      <alignment vertical="center"/>
    </xf>
    <xf numFmtId="176" fontId="9" fillId="0" borderId="100" xfId="0" applyNumberFormat="1" applyFont="1" applyBorder="1" applyAlignment="1">
      <alignment vertical="center"/>
    </xf>
    <xf numFmtId="176" fontId="15" fillId="2" borderId="116" xfId="0" applyNumberFormat="1" applyFont="1" applyFill="1" applyBorder="1" applyAlignment="1">
      <alignment horizontal="right" vertical="center"/>
    </xf>
    <xf numFmtId="176" fontId="15" fillId="2" borderId="124" xfId="0" applyNumberFormat="1" applyFont="1" applyFill="1" applyBorder="1" applyAlignment="1">
      <alignment horizontal="right" vertical="center"/>
    </xf>
    <xf numFmtId="176" fontId="15" fillId="2" borderId="125" xfId="0" applyNumberFormat="1" applyFont="1" applyFill="1" applyBorder="1" applyAlignment="1">
      <alignment horizontal="right" vertical="center"/>
    </xf>
    <xf numFmtId="0" fontId="15" fillId="2" borderId="3" xfId="0" applyFont="1" applyFill="1" applyBorder="1"/>
    <xf numFmtId="176" fontId="15" fillId="2" borderId="124" xfId="0" applyNumberFormat="1" applyFont="1" applyFill="1" applyBorder="1"/>
    <xf numFmtId="176" fontId="15" fillId="2" borderId="125" xfId="0" applyNumberFormat="1" applyFont="1" applyFill="1" applyBorder="1"/>
    <xf numFmtId="180" fontId="9" fillId="2" borderId="124" xfId="0" applyNumberFormat="1" applyFont="1" applyFill="1" applyBorder="1"/>
    <xf numFmtId="180" fontId="9" fillId="2" borderId="125" xfId="0" applyNumberFormat="1" applyFont="1" applyFill="1" applyBorder="1"/>
    <xf numFmtId="180" fontId="9" fillId="2" borderId="124" xfId="0" applyNumberFormat="1" applyFont="1" applyFill="1" applyBorder="1" applyAlignment="1">
      <alignment horizontal="right"/>
    </xf>
    <xf numFmtId="0" fontId="15" fillId="2" borderId="5" xfId="0" applyFont="1" applyFill="1" applyBorder="1" applyAlignment="1">
      <alignment horizontal="left"/>
    </xf>
    <xf numFmtId="0" fontId="15" fillId="2" borderId="4" xfId="0" applyFont="1" applyFill="1" applyBorder="1" applyAlignment="1">
      <alignment horizontal="left"/>
    </xf>
    <xf numFmtId="176" fontId="15" fillId="2" borderId="116" xfId="0" applyNumberFormat="1" applyFont="1" applyFill="1" applyBorder="1" applyAlignment="1">
      <alignment vertical="center"/>
    </xf>
    <xf numFmtId="176" fontId="9" fillId="2" borderId="125" xfId="0" applyNumberFormat="1" applyFont="1" applyFill="1" applyBorder="1" applyAlignment="1">
      <alignment horizontal="right" vertical="center"/>
    </xf>
    <xf numFmtId="176" fontId="9" fillId="2" borderId="12" xfId="0" applyNumberFormat="1" applyFont="1" applyFill="1" applyBorder="1" applyAlignment="1">
      <alignment horizontal="right"/>
    </xf>
    <xf numFmtId="176" fontId="9" fillId="2" borderId="125" xfId="0" applyNumberFormat="1" applyFont="1" applyFill="1" applyBorder="1" applyAlignment="1">
      <alignment horizontal="right"/>
    </xf>
    <xf numFmtId="181" fontId="9" fillId="2" borderId="11" xfId="0" applyNumberFormat="1" applyFont="1" applyFill="1" applyBorder="1"/>
    <xf numFmtId="181" fontId="9" fillId="2" borderId="11" xfId="0" applyNumberFormat="1" applyFont="1" applyFill="1" applyBorder="1" applyAlignment="1">
      <alignment horizontal="right"/>
    </xf>
    <xf numFmtId="177" fontId="15" fillId="2" borderId="17" xfId="0" applyNumberFormat="1" applyFont="1" applyFill="1" applyBorder="1" applyAlignment="1"/>
    <xf numFmtId="177" fontId="15" fillId="2" borderId="115" xfId="0" applyNumberFormat="1" applyFont="1" applyFill="1" applyBorder="1" applyAlignment="1"/>
    <xf numFmtId="0" fontId="6"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wrapText="1"/>
    </xf>
    <xf numFmtId="0" fontId="0" fillId="0" borderId="11" xfId="0" applyFont="1" applyBorder="1" applyAlignment="1">
      <alignment vertical="center" wrapText="1"/>
    </xf>
    <xf numFmtId="0" fontId="0" fillId="0" borderId="10"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9" fillId="0" borderId="48" xfId="0" applyFont="1" applyBorder="1" applyAlignment="1">
      <alignment vertical="center" wrapText="1"/>
    </xf>
    <xf numFmtId="0" fontId="19" fillId="0" borderId="11" xfId="0" applyFont="1" applyBorder="1" applyAlignment="1">
      <alignment vertical="center" wrapText="1"/>
    </xf>
    <xf numFmtId="0" fontId="19" fillId="0" borderId="10" xfId="0" applyFont="1" applyBorder="1" applyAlignment="1">
      <alignmen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9" fillId="0" borderId="48" xfId="0" applyFont="1" applyBorder="1" applyAlignment="1">
      <alignment horizontal="center"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64"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48"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60" xfId="0" applyFont="1" applyBorder="1" applyAlignment="1">
      <alignment horizontal="center" vertical="center"/>
    </xf>
    <xf numFmtId="0" fontId="9" fillId="0" borderId="77"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15" fillId="0" borderId="78" xfId="0" applyFont="1" applyBorder="1" applyAlignment="1">
      <alignment horizontal="center" vertical="center"/>
    </xf>
    <xf numFmtId="0" fontId="9" fillId="0" borderId="124" xfId="0" applyFont="1" applyBorder="1" applyAlignment="1">
      <alignment horizontal="center" vertical="center"/>
    </xf>
    <xf numFmtId="0" fontId="9" fillId="0" borderId="130"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48"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39" xfId="0" applyFont="1" applyBorder="1" applyAlignment="1">
      <alignment horizontal="center" vertical="center"/>
    </xf>
    <xf numFmtId="0" fontId="9" fillId="0" borderId="84" xfId="0" applyFont="1" applyBorder="1" applyAlignment="1">
      <alignment horizontal="center" vertical="center"/>
    </xf>
    <xf numFmtId="0" fontId="9" fillId="0" borderId="42" xfId="0" applyFont="1" applyBorder="1" applyAlignment="1">
      <alignment horizontal="center" vertical="center"/>
    </xf>
    <xf numFmtId="0" fontId="9" fillId="0" borderId="0" xfId="0" applyFont="1" applyFill="1" applyAlignment="1">
      <alignment vertical="center"/>
    </xf>
    <xf numFmtId="0" fontId="15" fillId="0" borderId="0" xfId="0" applyFont="1" applyFill="1" applyBorder="1" applyAlignment="1">
      <alignment horizontal="center" vertical="center"/>
    </xf>
    <xf numFmtId="0" fontId="9" fillId="0" borderId="53" xfId="0" applyFont="1" applyBorder="1" applyAlignment="1">
      <alignment horizontal="center" vertical="center"/>
    </xf>
    <xf numFmtId="0" fontId="9" fillId="0" borderId="45" xfId="0" applyFont="1" applyBorder="1" applyAlignment="1">
      <alignment horizontal="center" vertical="center"/>
    </xf>
    <xf numFmtId="0" fontId="9" fillId="0" borderId="55" xfId="0" applyFont="1" applyBorder="1" applyAlignment="1">
      <alignment horizontal="center" vertical="center"/>
    </xf>
    <xf numFmtId="0" fontId="3" fillId="0" borderId="0" xfId="0" applyFont="1" applyBorder="1" applyAlignment="1">
      <alignment horizontal="center" vertical="center"/>
    </xf>
    <xf numFmtId="182" fontId="9" fillId="0" borderId="0" xfId="0" applyNumberFormat="1" applyFont="1" applyBorder="1" applyAlignment="1">
      <alignment horizontal="right"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0" xfId="0" applyFont="1" applyBorder="1" applyAlignment="1">
      <alignment horizontal="center" vertical="center"/>
    </xf>
    <xf numFmtId="0" fontId="9" fillId="0" borderId="7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9" fillId="0" borderId="21" xfId="0" applyFont="1" applyBorder="1" applyAlignment="1">
      <alignment horizontal="center"/>
    </xf>
    <xf numFmtId="0" fontId="9" fillId="0" borderId="24" xfId="0" applyFont="1" applyBorder="1" applyAlignment="1">
      <alignment horizontal="center"/>
    </xf>
    <xf numFmtId="0" fontId="9" fillId="0" borderId="84" xfId="0" applyFont="1" applyBorder="1" applyAlignment="1">
      <alignment horizontal="center"/>
    </xf>
    <xf numFmtId="0" fontId="9" fillId="0" borderId="25" xfId="0" applyFont="1" applyBorder="1" applyAlignment="1">
      <alignment horizontal="center"/>
    </xf>
    <xf numFmtId="0" fontId="3" fillId="0" borderId="54" xfId="0" applyFont="1" applyBorder="1" applyAlignment="1">
      <alignment horizontal="right"/>
    </xf>
    <xf numFmtId="0" fontId="9" fillId="0" borderId="5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37" xfId="0" applyFont="1" applyBorder="1" applyAlignment="1">
      <alignment horizontal="center" vertical="center"/>
    </xf>
    <xf numFmtId="0" fontId="9" fillId="0" borderId="138" xfId="0" applyFont="1" applyBorder="1" applyAlignment="1">
      <alignment horizontal="center" vertical="center"/>
    </xf>
    <xf numFmtId="0" fontId="9" fillId="0" borderId="63" xfId="0" applyFont="1" applyBorder="1" applyAlignment="1">
      <alignment horizontal="center" vertical="center"/>
    </xf>
    <xf numFmtId="0" fontId="9" fillId="0" borderId="107" xfId="0" applyFont="1" applyBorder="1" applyAlignment="1">
      <alignment horizontal="center" vertical="center"/>
    </xf>
    <xf numFmtId="0" fontId="9" fillId="0" borderId="64" xfId="0" applyFont="1" applyBorder="1" applyAlignment="1">
      <alignment horizontal="center"/>
    </xf>
    <xf numFmtId="0" fontId="3" fillId="0" borderId="0" xfId="0" applyFont="1" applyBorder="1" applyAlignment="1">
      <alignment horizontal="center"/>
    </xf>
    <xf numFmtId="0" fontId="9" fillId="0" borderId="113" xfId="0" applyFont="1" applyBorder="1" applyAlignment="1">
      <alignment horizontal="center" vertical="center"/>
    </xf>
    <xf numFmtId="0" fontId="9" fillId="0" borderId="93" xfId="0" applyFont="1" applyBorder="1" applyAlignment="1">
      <alignment horizontal="center" vertical="center"/>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3"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18"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5" fillId="0" borderId="0" xfId="0" applyFont="1" applyBorder="1" applyAlignment="1">
      <alignment horizontal="center" vertical="center" wrapText="1"/>
    </xf>
    <xf numFmtId="0" fontId="9" fillId="0" borderId="19" xfId="0" applyFont="1" applyBorder="1" applyAlignment="1">
      <alignment horizontal="center"/>
    </xf>
    <xf numFmtId="0" fontId="9" fillId="0" borderId="31" xfId="0" applyFont="1" applyBorder="1" applyAlignment="1">
      <alignment horizontal="center"/>
    </xf>
    <xf numFmtId="0" fontId="19" fillId="0" borderId="24" xfId="0" applyFont="1" applyBorder="1" applyAlignment="1">
      <alignment horizontal="center" vertical="center"/>
    </xf>
    <xf numFmtId="0" fontId="19" fillId="0" borderId="84" xfId="0" applyFont="1" applyBorder="1" applyAlignment="1">
      <alignment horizontal="center" vertical="center"/>
    </xf>
    <xf numFmtId="0" fontId="9" fillId="2" borderId="23" xfId="0" applyFont="1" applyFill="1" applyBorder="1" applyAlignment="1">
      <alignment horizontal="left" vertical="center" wrapText="1"/>
    </xf>
    <xf numFmtId="0" fontId="9" fillId="2" borderId="103"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53" xfId="0" applyFont="1" applyBorder="1" applyAlignment="1">
      <alignment horizontal="center"/>
    </xf>
    <xf numFmtId="0" fontId="9" fillId="0" borderId="33" xfId="0" applyFont="1" applyBorder="1" applyAlignment="1">
      <alignment horizontal="center"/>
    </xf>
    <xf numFmtId="0" fontId="9" fillId="0" borderId="28" xfId="0" applyFont="1" applyBorder="1" applyAlignment="1">
      <alignment horizont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tabSelected="1" view="pageBreakPreview" zoomScaleNormal="100" zoomScaleSheetLayoutView="100" workbookViewId="0">
      <selection activeCell="D20" sqref="D20"/>
    </sheetView>
  </sheetViews>
  <sheetFormatPr defaultColWidth="9" defaultRowHeight="13.2"/>
  <cols>
    <col min="1" max="1" width="92.109375" style="1" customWidth="1"/>
    <col min="2" max="2" width="18.109375" style="1" customWidth="1"/>
    <col min="3" max="4" width="7.5546875" style="1" customWidth="1"/>
    <col min="5" max="5" width="9.44140625" style="1" customWidth="1"/>
    <col min="6" max="6" width="8.5546875" style="1" customWidth="1"/>
    <col min="7" max="7" width="9.109375" style="1" customWidth="1"/>
    <col min="8" max="8" width="9.44140625" style="1" customWidth="1"/>
    <col min="9" max="10" width="7.5546875" style="1" customWidth="1"/>
    <col min="11" max="11" width="9.6640625" style="1" customWidth="1"/>
    <col min="12" max="13" width="7.5546875" style="1" customWidth="1"/>
    <col min="14" max="14" width="6.88671875" style="1" customWidth="1"/>
    <col min="15" max="15" width="6.44140625" style="1" customWidth="1"/>
    <col min="16" max="16" width="8.44140625" style="1" customWidth="1"/>
    <col min="17" max="17" width="9" style="1" customWidth="1"/>
    <col min="18" max="16384" width="9" style="1"/>
  </cols>
  <sheetData>
    <row r="1" spans="1:1" ht="18" customHeight="1"/>
    <row r="2" spans="1:1" ht="87" customHeight="1"/>
    <row r="3" spans="1:1" ht="34.5" customHeight="1">
      <c r="A3" s="2" t="s">
        <v>557</v>
      </c>
    </row>
    <row r="4" spans="1:1" ht="13.5" customHeight="1"/>
    <row r="5" spans="1:1" ht="13.5" customHeight="1"/>
    <row r="6" spans="1:1" ht="13.5" customHeight="1"/>
    <row r="7" spans="1:1" ht="34.5" customHeight="1"/>
    <row r="8" spans="1:1" ht="45" customHeight="1">
      <c r="A8" s="755" t="s">
        <v>543</v>
      </c>
    </row>
    <row r="9" spans="1:1" ht="20.100000000000001" customHeight="1"/>
    <row r="10" spans="1:1" ht="20.100000000000001" customHeight="1"/>
    <row r="11" spans="1:1" ht="24" customHeight="1">
      <c r="A11" s="3" t="s">
        <v>558</v>
      </c>
    </row>
    <row r="13" spans="1:1" ht="27" customHeight="1">
      <c r="A13" s="4"/>
    </row>
    <row r="36" spans="1:1" ht="31.5" customHeight="1">
      <c r="A36" s="5" t="s">
        <v>282</v>
      </c>
    </row>
  </sheetData>
  <customSheetViews>
    <customSheetView guid="{F6C015A4-8074-E14B-AA85-10FA5D09D9C2}" showPageBreaks="1" showGridLines="0" view="pageBreakPreview">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2"/>
  <printOptions horizontalCentered="1"/>
  <pageMargins left="0.70866141732283461" right="0.70866141732283461" top="0.74803149606299213" bottom="0.74803149606299213" header="0.31496062992125984" footer="0.31496062992125984"/>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view="pageBreakPreview" zoomScale="96" zoomScaleNormal="100" zoomScaleSheetLayoutView="96" workbookViewId="0">
      <selection activeCell="D20" sqref="D20"/>
    </sheetView>
  </sheetViews>
  <sheetFormatPr defaultColWidth="9" defaultRowHeight="13.2"/>
  <cols>
    <col min="1" max="1" width="27.44140625" style="1" customWidth="1"/>
    <col min="2" max="2" width="37.33203125" style="1" customWidth="1"/>
    <col min="3" max="3" width="13" style="1" customWidth="1"/>
    <col min="4" max="4" width="7.44140625" style="1" customWidth="1"/>
    <col min="5" max="5" width="2.6640625" style="1" customWidth="1"/>
    <col min="6" max="6" width="9.44140625" style="1" customWidth="1"/>
    <col min="7" max="7" width="8.5546875" style="1" customWidth="1"/>
    <col min="8" max="8" width="9.109375" style="1" customWidth="1"/>
    <col min="9" max="9" width="9.44140625" style="1" customWidth="1"/>
    <col min="10" max="11" width="7.5546875" style="1" customWidth="1"/>
    <col min="12" max="12" width="9.6640625" style="1" customWidth="1"/>
    <col min="13" max="14" width="7.5546875" style="1" customWidth="1"/>
    <col min="15" max="15" width="6.88671875" style="1" customWidth="1"/>
    <col min="16" max="16" width="6.44140625" style="1" customWidth="1"/>
    <col min="17" max="17" width="8.44140625" style="1" customWidth="1"/>
    <col min="18" max="18" width="9" style="1" customWidth="1"/>
    <col min="19" max="16384" width="9" style="1"/>
  </cols>
  <sheetData>
    <row r="1" spans="1:5" ht="15" customHeight="1">
      <c r="A1" s="819" t="s">
        <v>283</v>
      </c>
      <c r="B1" s="819"/>
      <c r="C1" s="819"/>
      <c r="D1" s="819"/>
      <c r="E1" s="819"/>
    </row>
    <row r="2" spans="1:5" ht="15" customHeight="1">
      <c r="A2" s="1" t="s">
        <v>284</v>
      </c>
      <c r="C2" s="9" t="s">
        <v>165</v>
      </c>
      <c r="D2" s="1">
        <v>1</v>
      </c>
    </row>
    <row r="3" spans="1:5" ht="15" customHeight="1">
      <c r="A3" s="1" t="s">
        <v>69</v>
      </c>
      <c r="C3" s="9" t="s">
        <v>165</v>
      </c>
      <c r="D3" s="1">
        <v>2</v>
      </c>
    </row>
    <row r="4" spans="1:5" ht="15" customHeight="1">
      <c r="A4" s="1" t="s">
        <v>324</v>
      </c>
    </row>
    <row r="5" spans="1:5" ht="15" customHeight="1">
      <c r="A5" s="1" t="s">
        <v>285</v>
      </c>
    </row>
    <row r="6" spans="1:5" ht="15" customHeight="1">
      <c r="A6" s="1" t="s">
        <v>115</v>
      </c>
      <c r="C6" s="9" t="s">
        <v>165</v>
      </c>
      <c r="D6" s="10">
        <v>3</v>
      </c>
    </row>
    <row r="7" spans="1:5" ht="15" customHeight="1">
      <c r="A7" s="1" t="s">
        <v>312</v>
      </c>
      <c r="C7" s="9" t="s">
        <v>165</v>
      </c>
      <c r="D7" s="10">
        <v>6</v>
      </c>
    </row>
    <row r="8" spans="1:5" ht="15" customHeight="1">
      <c r="A8" s="8" t="s">
        <v>310</v>
      </c>
      <c r="C8" s="9" t="s">
        <v>165</v>
      </c>
      <c r="D8" s="11">
        <v>9</v>
      </c>
    </row>
    <row r="9" spans="1:5" ht="15" customHeight="1">
      <c r="A9" s="8" t="s">
        <v>369</v>
      </c>
      <c r="C9" s="9" t="s">
        <v>165</v>
      </c>
      <c r="D9" s="11">
        <v>11</v>
      </c>
    </row>
    <row r="10" spans="1:5" ht="15" customHeight="1">
      <c r="A10" s="1" t="s">
        <v>333</v>
      </c>
      <c r="C10" s="9" t="s">
        <v>165</v>
      </c>
      <c r="D10" s="11">
        <v>15</v>
      </c>
    </row>
    <row r="11" spans="1:5" ht="15" customHeight="1">
      <c r="A11" s="1" t="s">
        <v>287</v>
      </c>
      <c r="C11" s="9" t="s">
        <v>165</v>
      </c>
      <c r="D11" s="11">
        <v>16</v>
      </c>
    </row>
    <row r="12" spans="1:5" ht="15" customHeight="1">
      <c r="A12" s="1" t="s">
        <v>361</v>
      </c>
      <c r="C12" s="9" t="s">
        <v>165</v>
      </c>
      <c r="D12" s="11">
        <v>19</v>
      </c>
    </row>
    <row r="13" spans="1:5" ht="15" customHeight="1">
      <c r="A13" s="1" t="s">
        <v>270</v>
      </c>
      <c r="C13" s="9" t="s">
        <v>165</v>
      </c>
      <c r="D13" s="11">
        <v>22</v>
      </c>
    </row>
    <row r="14" spans="1:5" ht="15" customHeight="1">
      <c r="A14" s="1" t="s">
        <v>338</v>
      </c>
      <c r="C14" s="9" t="s">
        <v>165</v>
      </c>
      <c r="D14" s="11">
        <v>24</v>
      </c>
    </row>
    <row r="15" spans="1:5" ht="15" customHeight="1">
      <c r="D15" s="11"/>
    </row>
    <row r="16" spans="1:5" ht="15" customHeight="1">
      <c r="A16" s="1" t="s">
        <v>286</v>
      </c>
      <c r="D16" s="11"/>
    </row>
    <row r="17" spans="1:4" ht="15" customHeight="1">
      <c r="A17" s="1" t="s">
        <v>311</v>
      </c>
      <c r="C17" s="9" t="s">
        <v>165</v>
      </c>
      <c r="D17" s="11">
        <v>25</v>
      </c>
    </row>
    <row r="18" spans="1:4" ht="15" customHeight="1">
      <c r="A18" s="1" t="s">
        <v>269</v>
      </c>
      <c r="C18" s="9" t="s">
        <v>165</v>
      </c>
      <c r="D18" s="11">
        <v>29</v>
      </c>
    </row>
    <row r="19" spans="1:4" ht="15" customHeight="1">
      <c r="D19" s="11"/>
    </row>
    <row r="20" spans="1:4" ht="15" customHeight="1">
      <c r="A20" s="1" t="s">
        <v>206</v>
      </c>
      <c r="D20" s="11"/>
    </row>
    <row r="21" spans="1:4" ht="15" customHeight="1">
      <c r="A21" s="1" t="s">
        <v>285</v>
      </c>
      <c r="D21" s="11"/>
    </row>
    <row r="22" spans="1:4" ht="15" customHeight="1">
      <c r="A22" s="1" t="s">
        <v>325</v>
      </c>
      <c r="C22" s="9" t="s">
        <v>165</v>
      </c>
      <c r="D22" s="11">
        <v>37</v>
      </c>
    </row>
    <row r="23" spans="1:4" ht="15" customHeight="1">
      <c r="A23" s="1" t="s">
        <v>245</v>
      </c>
      <c r="D23" s="11"/>
    </row>
    <row r="24" spans="1:4" ht="15" customHeight="1">
      <c r="A24" s="1" t="s">
        <v>73</v>
      </c>
      <c r="C24" s="9" t="s">
        <v>165</v>
      </c>
      <c r="D24" s="11">
        <v>38</v>
      </c>
    </row>
    <row r="25" spans="1:4" ht="15" customHeight="1">
      <c r="A25" s="1" t="s">
        <v>118</v>
      </c>
      <c r="C25" s="9" t="s">
        <v>165</v>
      </c>
      <c r="D25" s="11">
        <v>38</v>
      </c>
    </row>
    <row r="26" spans="1:4" ht="15" customHeight="1">
      <c r="A26" s="1" t="s">
        <v>288</v>
      </c>
      <c r="C26" s="9" t="s">
        <v>165</v>
      </c>
      <c r="D26" s="11">
        <v>38</v>
      </c>
    </row>
    <row r="27" spans="1:4" ht="15" customHeight="1">
      <c r="A27" s="1" t="s">
        <v>481</v>
      </c>
      <c r="C27" s="9" t="s">
        <v>165</v>
      </c>
      <c r="D27" s="11">
        <v>39</v>
      </c>
    </row>
    <row r="28" spans="1:4" ht="15" customHeight="1">
      <c r="A28" s="1" t="s">
        <v>55</v>
      </c>
      <c r="C28" s="9" t="s">
        <v>165</v>
      </c>
      <c r="D28" s="10">
        <v>40</v>
      </c>
    </row>
    <row r="29" spans="1:4" ht="15" customHeight="1">
      <c r="A29" s="1" t="s">
        <v>482</v>
      </c>
      <c r="C29" s="9" t="s">
        <v>165</v>
      </c>
      <c r="D29" s="10">
        <v>42</v>
      </c>
    </row>
    <row r="30" spans="1:4" ht="15" customHeight="1">
      <c r="A30" s="1" t="s">
        <v>483</v>
      </c>
      <c r="C30" s="9" t="s">
        <v>165</v>
      </c>
      <c r="D30" s="10">
        <v>45</v>
      </c>
    </row>
    <row r="31" spans="1:4" ht="15" customHeight="1">
      <c r="D31" s="10"/>
    </row>
    <row r="32" spans="1:4" ht="15" customHeight="1">
      <c r="A32" s="1" t="s">
        <v>238</v>
      </c>
      <c r="D32" s="10"/>
    </row>
    <row r="33" spans="1:4" ht="15" customHeight="1">
      <c r="A33" s="1" t="s">
        <v>289</v>
      </c>
      <c r="C33" s="9" t="s">
        <v>165</v>
      </c>
      <c r="D33" s="10">
        <v>47</v>
      </c>
    </row>
    <row r="34" spans="1:4" ht="15" customHeight="1">
      <c r="A34" s="1" t="s">
        <v>290</v>
      </c>
      <c r="C34" s="9" t="s">
        <v>165</v>
      </c>
      <c r="D34" s="10">
        <v>47</v>
      </c>
    </row>
    <row r="35" spans="1:4" ht="15" customHeight="1">
      <c r="A35" s="1" t="s">
        <v>354</v>
      </c>
      <c r="C35" s="9" t="s">
        <v>165</v>
      </c>
      <c r="D35" s="10">
        <v>47</v>
      </c>
    </row>
    <row r="36" spans="1:4" ht="15" customHeight="1">
      <c r="A36" s="1" t="s">
        <v>484</v>
      </c>
      <c r="C36" s="9" t="s">
        <v>165</v>
      </c>
      <c r="D36" s="10">
        <v>48</v>
      </c>
    </row>
    <row r="37" spans="1:4" ht="15" customHeight="1">
      <c r="A37" s="1" t="s">
        <v>355</v>
      </c>
      <c r="C37" s="9" t="s">
        <v>165</v>
      </c>
      <c r="D37" s="10">
        <v>49</v>
      </c>
    </row>
    <row r="38" spans="1:4" ht="15" customHeight="1">
      <c r="A38" s="1" t="s">
        <v>485</v>
      </c>
      <c r="C38" s="9" t="s">
        <v>165</v>
      </c>
      <c r="D38" s="10">
        <v>50</v>
      </c>
    </row>
    <row r="39" spans="1:4" ht="15" customHeight="1">
      <c r="A39" s="1" t="s">
        <v>483</v>
      </c>
      <c r="C39" s="9" t="s">
        <v>165</v>
      </c>
      <c r="D39" s="10">
        <v>53</v>
      </c>
    </row>
    <row r="40" spans="1:4" ht="15" customHeight="1">
      <c r="D40" s="10"/>
    </row>
    <row r="41" spans="1:4" ht="15" customHeight="1">
      <c r="A41" s="8" t="s">
        <v>372</v>
      </c>
      <c r="D41" s="10"/>
    </row>
    <row r="42" spans="1:4" ht="15" customHeight="1">
      <c r="A42" s="1" t="s">
        <v>486</v>
      </c>
      <c r="C42" s="9" t="s">
        <v>165</v>
      </c>
      <c r="D42" s="10">
        <v>55</v>
      </c>
    </row>
    <row r="43" spans="1:4" ht="15" customHeight="1">
      <c r="A43" s="1" t="s">
        <v>371</v>
      </c>
      <c r="C43" s="9" t="s">
        <v>165</v>
      </c>
      <c r="D43" s="10">
        <v>55</v>
      </c>
    </row>
    <row r="44" spans="1:4" ht="15" customHeight="1">
      <c r="A44" s="1" t="s">
        <v>487</v>
      </c>
      <c r="C44" s="9" t="s">
        <v>165</v>
      </c>
      <c r="D44" s="10">
        <v>56</v>
      </c>
    </row>
    <row r="45" spans="1:4" ht="15" customHeight="1">
      <c r="D45" s="10"/>
    </row>
    <row r="46" spans="1:4" ht="15" customHeight="1">
      <c r="A46" s="8" t="s">
        <v>374</v>
      </c>
      <c r="D46" s="10"/>
    </row>
    <row r="47" spans="1:4" ht="15" customHeight="1">
      <c r="A47" s="1" t="s">
        <v>291</v>
      </c>
      <c r="C47" s="9" t="s">
        <v>165</v>
      </c>
      <c r="D47" s="10">
        <v>57</v>
      </c>
    </row>
    <row r="48" spans="1:4" ht="15" customHeight="1">
      <c r="A48" s="1" t="s">
        <v>356</v>
      </c>
      <c r="C48" s="9" t="s">
        <v>165</v>
      </c>
      <c r="D48" s="10">
        <v>57</v>
      </c>
    </row>
    <row r="49" spans="1:4" ht="15" customHeight="1">
      <c r="A49" s="1" t="s">
        <v>292</v>
      </c>
      <c r="C49" s="9" t="s">
        <v>165</v>
      </c>
      <c r="D49" s="10">
        <v>58</v>
      </c>
    </row>
    <row r="50" spans="1:4" ht="15" customHeight="1">
      <c r="A50" s="1" t="s">
        <v>488</v>
      </c>
      <c r="C50" s="9" t="s">
        <v>165</v>
      </c>
      <c r="D50" s="10">
        <v>59</v>
      </c>
    </row>
    <row r="51" spans="1:4" ht="15" customHeight="1">
      <c r="A51" s="733" t="s">
        <v>489</v>
      </c>
      <c r="C51" s="9"/>
      <c r="D51" s="10"/>
    </row>
    <row r="52" spans="1:4" ht="15" customHeight="1">
      <c r="A52" s="733" t="s">
        <v>458</v>
      </c>
      <c r="C52" s="9" t="s">
        <v>165</v>
      </c>
      <c r="D52" s="10">
        <v>60</v>
      </c>
    </row>
    <row r="53" spans="1:4" ht="15" customHeight="1">
      <c r="A53" s="1" t="s">
        <v>490</v>
      </c>
      <c r="C53" s="9" t="s">
        <v>165</v>
      </c>
      <c r="D53" s="10">
        <v>62</v>
      </c>
    </row>
    <row r="54" spans="1:4" ht="15" customHeight="1">
      <c r="A54" s="1" t="s">
        <v>491</v>
      </c>
      <c r="C54" s="9" t="s">
        <v>165</v>
      </c>
      <c r="D54" s="10">
        <v>63</v>
      </c>
    </row>
    <row r="55" spans="1:4" s="6" customFormat="1" ht="12" customHeight="1">
      <c r="D55" s="12"/>
    </row>
  </sheetData>
  <customSheetViews>
    <customSheetView guid="{F6C015A4-8074-E14B-AA85-10FA5D09D9C2}" showPageBreaks="1" showGridLines="0" view="pageBreakPreview">
      <selection sqref="A1:E1"/>
      <pageMargins left="0.43307086614173218" right="0.31496062992125984" top="0.90551181102362222" bottom="0.31496062992125984" header="0.31496062992125984" footer="0.74803149606299213"/>
      <printOptions horizontalCentered="1"/>
      <pageSetup paperSize="9" scale="79" r:id="rId1"/>
      <headerFooter alignWithMargins="0"/>
    </customSheetView>
  </customSheetViews>
  <mergeCells count="1">
    <mergeCell ref="A1:E1"/>
  </mergeCells>
  <phoneticPr fontId="2"/>
  <printOptions horizontalCentered="1"/>
  <pageMargins left="0.70866141732283461" right="0.70866141732283461" top="0.74803149606299213" bottom="0.74803149606299213" header="0.31496062992125984" footer="0.31496062992125984"/>
  <pageSetup paperSize="9" scale="88"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7"/>
  <sheetViews>
    <sheetView view="pageBreakPreview" zoomScaleNormal="100" zoomScaleSheetLayoutView="100" workbookViewId="0">
      <selection activeCell="D20" sqref="D20"/>
    </sheetView>
  </sheetViews>
  <sheetFormatPr defaultColWidth="9" defaultRowHeight="13.2"/>
  <cols>
    <col min="1" max="1" width="27.6640625" style="9" customWidth="1"/>
    <col min="2" max="2" width="37.5546875" style="9" customWidth="1"/>
    <col min="3" max="3" width="13" style="9" customWidth="1"/>
    <col min="4" max="4" width="7.44140625" style="9" customWidth="1"/>
    <col min="5" max="5" width="2.88671875" style="9" customWidth="1"/>
    <col min="6" max="6" width="9.44140625" style="9" customWidth="1"/>
    <col min="7" max="7" width="8.5546875" style="9" customWidth="1"/>
    <col min="8" max="8" width="9.109375" style="9" customWidth="1"/>
    <col min="9" max="9" width="9.44140625" style="9" customWidth="1"/>
    <col min="10" max="11" width="7.5546875" style="9" customWidth="1"/>
    <col min="12" max="12" width="9.6640625" style="9" customWidth="1"/>
    <col min="13" max="14" width="7.5546875" style="9" customWidth="1"/>
    <col min="15" max="15" width="6.88671875" style="9" customWidth="1"/>
    <col min="16" max="16" width="6.44140625" style="9" customWidth="1"/>
    <col min="17" max="17" width="8.44140625" style="9" customWidth="1"/>
    <col min="18" max="18" width="9" style="9" customWidth="1"/>
    <col min="19" max="16384" width="9" style="9"/>
  </cols>
  <sheetData>
    <row r="1" spans="1:4" ht="15" customHeight="1">
      <c r="A1" s="13" t="s">
        <v>275</v>
      </c>
    </row>
    <row r="2" spans="1:4" ht="15" customHeight="1">
      <c r="A2" s="9" t="s">
        <v>294</v>
      </c>
      <c r="C2" s="9" t="s">
        <v>165</v>
      </c>
      <c r="D2" s="14">
        <v>64</v>
      </c>
    </row>
    <row r="3" spans="1:4" ht="15" customHeight="1">
      <c r="A3" s="9" t="s">
        <v>133</v>
      </c>
      <c r="C3" s="9" t="s">
        <v>165</v>
      </c>
      <c r="D3" s="14">
        <v>64</v>
      </c>
    </row>
    <row r="4" spans="1:4" ht="15" customHeight="1">
      <c r="A4" s="9" t="s">
        <v>459</v>
      </c>
      <c r="C4" s="9" t="s">
        <v>165</v>
      </c>
      <c r="D4" s="14">
        <v>64</v>
      </c>
    </row>
    <row r="5" spans="1:4" ht="15" customHeight="1">
      <c r="A5" s="9" t="s">
        <v>460</v>
      </c>
      <c r="D5" s="14"/>
    </row>
    <row r="6" spans="1:4" ht="15" customHeight="1">
      <c r="A6" s="9" t="s">
        <v>461</v>
      </c>
      <c r="C6" s="9" t="s">
        <v>165</v>
      </c>
      <c r="D6" s="14">
        <v>64</v>
      </c>
    </row>
    <row r="7" spans="1:4" ht="15" customHeight="1">
      <c r="D7" s="14"/>
    </row>
    <row r="8" spans="1:4" ht="15" customHeight="1">
      <c r="A8" s="13" t="s">
        <v>293</v>
      </c>
      <c r="D8" s="14"/>
    </row>
    <row r="9" spans="1:4" ht="15" customHeight="1">
      <c r="A9" s="13" t="s">
        <v>463</v>
      </c>
      <c r="D9" s="14"/>
    </row>
    <row r="10" spans="1:4" ht="15" customHeight="1">
      <c r="A10" s="13" t="s">
        <v>462</v>
      </c>
      <c r="C10" s="9" t="s">
        <v>165</v>
      </c>
      <c r="D10" s="14">
        <v>65</v>
      </c>
    </row>
    <row r="11" spans="1:4" ht="15" customHeight="1">
      <c r="A11" s="13"/>
      <c r="D11" s="14"/>
    </row>
    <row r="12" spans="1:4" ht="15" customHeight="1">
      <c r="A12" s="13" t="s">
        <v>340</v>
      </c>
      <c r="D12" s="14"/>
    </row>
    <row r="13" spans="1:4" ht="15" customHeight="1">
      <c r="A13" s="13" t="s">
        <v>464</v>
      </c>
      <c r="D13" s="14"/>
    </row>
    <row r="14" spans="1:4" ht="15" customHeight="1">
      <c r="A14" s="13" t="s">
        <v>465</v>
      </c>
      <c r="C14" s="9" t="s">
        <v>165</v>
      </c>
      <c r="D14" s="14">
        <v>67</v>
      </c>
    </row>
    <row r="15" spans="1:4" ht="15" customHeight="1">
      <c r="A15" s="13"/>
      <c r="D15" s="14"/>
    </row>
    <row r="16" spans="1:4" ht="15" customHeight="1">
      <c r="A16" s="13" t="s">
        <v>375</v>
      </c>
      <c r="D16" s="14"/>
    </row>
    <row r="17" spans="1:4" ht="15" customHeight="1">
      <c r="A17" s="13" t="s">
        <v>492</v>
      </c>
      <c r="C17" s="9" t="s">
        <v>165</v>
      </c>
      <c r="D17" s="14">
        <v>70</v>
      </c>
    </row>
    <row r="18" spans="1:4" ht="15" customHeight="1">
      <c r="A18" s="13" t="s">
        <v>348</v>
      </c>
      <c r="C18" s="9" t="s">
        <v>165</v>
      </c>
      <c r="D18" s="14">
        <v>70</v>
      </c>
    </row>
    <row r="19" spans="1:4" ht="15" customHeight="1">
      <c r="A19" s="13" t="s">
        <v>466</v>
      </c>
      <c r="C19" s="9" t="s">
        <v>165</v>
      </c>
      <c r="D19" s="14">
        <v>71</v>
      </c>
    </row>
    <row r="20" spans="1:4" ht="15" customHeight="1">
      <c r="A20" s="13" t="s">
        <v>493</v>
      </c>
      <c r="C20" s="9" t="s">
        <v>165</v>
      </c>
      <c r="D20" s="14">
        <v>71</v>
      </c>
    </row>
    <row r="21" spans="1:4" ht="15" customHeight="1">
      <c r="A21" s="13" t="s">
        <v>467</v>
      </c>
      <c r="D21" s="14"/>
    </row>
    <row r="22" spans="1:4" ht="15" customHeight="1">
      <c r="A22" s="13" t="s">
        <v>468</v>
      </c>
      <c r="C22" s="9" t="s">
        <v>165</v>
      </c>
      <c r="D22" s="14">
        <v>71</v>
      </c>
    </row>
    <row r="23" spans="1:4" ht="15" customHeight="1">
      <c r="A23" s="13"/>
      <c r="D23" s="14"/>
    </row>
    <row r="24" spans="1:4" ht="15" customHeight="1">
      <c r="A24" s="13" t="s">
        <v>376</v>
      </c>
      <c r="D24" s="14"/>
    </row>
    <row r="25" spans="1:4" ht="15" customHeight="1">
      <c r="A25" s="13" t="s">
        <v>469</v>
      </c>
      <c r="D25" s="14"/>
    </row>
    <row r="26" spans="1:4" ht="15" customHeight="1">
      <c r="A26" s="13" t="s">
        <v>470</v>
      </c>
      <c r="C26" s="9" t="s">
        <v>165</v>
      </c>
      <c r="D26" s="14">
        <v>72</v>
      </c>
    </row>
    <row r="27" spans="1:4" ht="15" customHeight="1">
      <c r="A27" s="13" t="s">
        <v>349</v>
      </c>
      <c r="C27" s="9" t="s">
        <v>165</v>
      </c>
      <c r="D27" s="14">
        <v>72</v>
      </c>
    </row>
    <row r="28" spans="1:4" ht="15" customHeight="1">
      <c r="A28" s="13"/>
      <c r="D28" s="14"/>
    </row>
    <row r="29" spans="1:4" ht="15" customHeight="1">
      <c r="A29" s="13" t="s">
        <v>377</v>
      </c>
      <c r="D29" s="14"/>
    </row>
    <row r="30" spans="1:4" ht="15" customHeight="1">
      <c r="A30" s="13" t="s">
        <v>494</v>
      </c>
      <c r="C30" s="9" t="s">
        <v>165</v>
      </c>
      <c r="D30" s="14">
        <v>73</v>
      </c>
    </row>
    <row r="31" spans="1:4" ht="15" customHeight="1">
      <c r="A31" s="13" t="s">
        <v>149</v>
      </c>
      <c r="C31" s="9" t="s">
        <v>165</v>
      </c>
      <c r="D31" s="14">
        <v>73</v>
      </c>
    </row>
    <row r="32" spans="1:4" ht="15" customHeight="1">
      <c r="A32" s="13" t="s">
        <v>495</v>
      </c>
      <c r="C32" s="9" t="s">
        <v>165</v>
      </c>
      <c r="D32" s="14">
        <v>73</v>
      </c>
    </row>
    <row r="33" spans="1:4" ht="15" customHeight="1">
      <c r="A33" s="13" t="s">
        <v>303</v>
      </c>
      <c r="C33" s="9" t="s">
        <v>165</v>
      </c>
      <c r="D33" s="14">
        <v>73</v>
      </c>
    </row>
    <row r="34" spans="1:4" ht="15" customHeight="1">
      <c r="D34" s="14"/>
    </row>
    <row r="35" spans="1:4" ht="15" customHeight="1">
      <c r="A35" s="9" t="s">
        <v>286</v>
      </c>
      <c r="D35" s="14"/>
    </row>
    <row r="36" spans="1:4" ht="15" customHeight="1">
      <c r="A36" s="9" t="s">
        <v>311</v>
      </c>
      <c r="D36" s="14"/>
    </row>
    <row r="37" spans="1:4" ht="15" customHeight="1">
      <c r="A37" s="9" t="s">
        <v>0</v>
      </c>
      <c r="C37" s="9" t="s">
        <v>165</v>
      </c>
      <c r="D37" s="14">
        <v>74</v>
      </c>
    </row>
    <row r="38" spans="1:4" ht="15" customHeight="1">
      <c r="A38" s="9" t="s">
        <v>217</v>
      </c>
      <c r="C38" s="9" t="s">
        <v>165</v>
      </c>
      <c r="D38" s="14">
        <v>77</v>
      </c>
    </row>
    <row r="39" spans="1:4" ht="15" customHeight="1">
      <c r="A39" s="9" t="s">
        <v>496</v>
      </c>
      <c r="C39" s="9" t="s">
        <v>165</v>
      </c>
      <c r="D39" s="14">
        <v>77</v>
      </c>
    </row>
    <row r="40" spans="1:4" ht="15" customHeight="1">
      <c r="D40" s="14"/>
    </row>
    <row r="41" spans="1:4" ht="15" customHeight="1">
      <c r="A41" s="9" t="s">
        <v>269</v>
      </c>
      <c r="D41" s="14"/>
    </row>
    <row r="42" spans="1:4" ht="15" customHeight="1">
      <c r="A42" s="9" t="s">
        <v>49</v>
      </c>
      <c r="C42" s="9" t="s">
        <v>165</v>
      </c>
      <c r="D42" s="14">
        <v>78</v>
      </c>
    </row>
    <row r="43" spans="1:4" ht="15" customHeight="1">
      <c r="A43" s="9" t="s">
        <v>21</v>
      </c>
      <c r="C43" s="9" t="s">
        <v>165</v>
      </c>
      <c r="D43" s="14">
        <v>81</v>
      </c>
    </row>
    <row r="44" spans="1:4" ht="15" customHeight="1">
      <c r="A44" s="9" t="s">
        <v>350</v>
      </c>
      <c r="C44" s="9" t="s">
        <v>165</v>
      </c>
      <c r="D44" s="14">
        <v>82</v>
      </c>
    </row>
    <row r="45" spans="1:4" ht="15" customHeight="1">
      <c r="A45" s="9" t="s">
        <v>497</v>
      </c>
      <c r="C45" s="9" t="s">
        <v>165</v>
      </c>
      <c r="D45" s="14">
        <v>82</v>
      </c>
    </row>
    <row r="46" spans="1:4" ht="15" customHeight="1">
      <c r="A46" s="9" t="s">
        <v>498</v>
      </c>
      <c r="C46" s="9" t="s">
        <v>165</v>
      </c>
      <c r="D46" s="14">
        <v>83</v>
      </c>
    </row>
    <row r="47" spans="1:4" ht="15" customHeight="1">
      <c r="A47" s="9" t="s">
        <v>540</v>
      </c>
      <c r="C47" s="9" t="s">
        <v>165</v>
      </c>
      <c r="D47" s="14">
        <v>83</v>
      </c>
    </row>
    <row r="48" spans="1:4" ht="15" customHeight="1">
      <c r="A48" s="9" t="s">
        <v>37</v>
      </c>
      <c r="C48" s="9" t="s">
        <v>165</v>
      </c>
      <c r="D48" s="14">
        <v>84</v>
      </c>
    </row>
    <row r="49" spans="1:4" ht="15" customHeight="1">
      <c r="A49" s="9" t="s">
        <v>352</v>
      </c>
      <c r="C49" s="9" t="s">
        <v>165</v>
      </c>
      <c r="D49" s="14">
        <v>85</v>
      </c>
    </row>
    <row r="50" spans="1:4" ht="15" customHeight="1">
      <c r="A50" s="9" t="s">
        <v>353</v>
      </c>
      <c r="C50" s="9" t="s">
        <v>165</v>
      </c>
      <c r="D50" s="14">
        <v>86</v>
      </c>
    </row>
    <row r="51" spans="1:4" ht="15" customHeight="1">
      <c r="D51" s="14"/>
    </row>
    <row r="52" spans="1:4" ht="15" customHeight="1">
      <c r="A52" s="9" t="s">
        <v>297</v>
      </c>
      <c r="D52" s="14"/>
    </row>
    <row r="53" spans="1:4" ht="15" customHeight="1">
      <c r="A53" s="9" t="s">
        <v>347</v>
      </c>
      <c r="C53" s="9" t="s">
        <v>165</v>
      </c>
      <c r="D53" s="14">
        <v>88</v>
      </c>
    </row>
    <row r="54" spans="1:4" ht="16.5" customHeight="1">
      <c r="D54" s="14"/>
    </row>
    <row r="55" spans="1:4" ht="16.5" customHeight="1"/>
    <row r="56" spans="1:4" ht="16.5" customHeight="1"/>
    <row r="57" spans="1:4" ht="16.5" customHeight="1"/>
  </sheetData>
  <customSheetViews>
    <customSheetView guid="{F6C015A4-8074-E14B-AA85-10FA5D09D9C2}" showPageBreaks="1" showGridLines="0" printArea="1" view="pageBreakPreview">
      <pageMargins left="0.43307086614173218" right="0.31496062992125984" top="0.70866141732283472" bottom="0.31496062992125984" header="0.31496062992125984" footer="0.74803149606299213"/>
      <printOptions horizontalCentered="1"/>
      <pageSetup paperSize="9" scale="87" r:id="rId1"/>
      <headerFooter alignWithMargins="0"/>
    </customSheetView>
  </customSheetViews>
  <phoneticPr fontId="2"/>
  <printOptions horizontalCentered="1"/>
  <pageMargins left="0.70866141732283461" right="0.70866141732283461" top="0.74803149606299213" bottom="0.74803149606299213" header="0.31496062992125984" footer="0.31496062992125984"/>
  <pageSetup paperSize="9" scale="8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4"/>
  <sheetViews>
    <sheetView view="pageBreakPreview" zoomScale="91" zoomScaleNormal="100" zoomScaleSheetLayoutView="91" workbookViewId="0">
      <selection activeCell="D20" sqref="D20"/>
    </sheetView>
  </sheetViews>
  <sheetFormatPr defaultColWidth="9" defaultRowHeight="13.2"/>
  <cols>
    <col min="1" max="1" width="87.44140625" style="9" customWidth="1"/>
    <col min="2" max="2" width="51.44140625" style="9" customWidth="1"/>
    <col min="3" max="4" width="7.5546875" style="9" customWidth="1"/>
    <col min="5" max="5" width="9.44140625" style="9" customWidth="1"/>
    <col min="6" max="6" width="8.5546875" style="9" customWidth="1"/>
    <col min="7" max="7" width="9.109375" style="9" customWidth="1"/>
    <col min="8" max="8" width="9.44140625" style="9" customWidth="1"/>
    <col min="9" max="10" width="7.5546875" style="9" customWidth="1"/>
    <col min="11" max="11" width="9.6640625" style="9" customWidth="1"/>
    <col min="12" max="13" width="7.5546875" style="9" customWidth="1"/>
    <col min="14" max="14" width="6.88671875" style="9" customWidth="1"/>
    <col min="15" max="15" width="6.44140625" style="9" customWidth="1"/>
    <col min="16" max="16" width="8.44140625" style="9" customWidth="1"/>
    <col min="17" max="17" width="9" style="9" customWidth="1"/>
    <col min="18" max="16384" width="9" style="9"/>
  </cols>
  <sheetData>
    <row r="1" spans="1:2" ht="18.75" customHeight="1">
      <c r="A1" s="7" t="s">
        <v>227</v>
      </c>
      <c r="B1" s="15"/>
    </row>
    <row r="2" spans="1:2" ht="15.75" customHeight="1"/>
    <row r="3" spans="1:2" ht="15.75" customHeight="1">
      <c r="A3" s="9" t="s">
        <v>185</v>
      </c>
    </row>
    <row r="4" spans="1:2" ht="15.75" customHeight="1">
      <c r="A4" s="9" t="s">
        <v>6</v>
      </c>
    </row>
    <row r="5" spans="1:2" ht="15.75" customHeight="1">
      <c r="A5" s="9" t="s">
        <v>189</v>
      </c>
    </row>
    <row r="6" spans="1:2" ht="15.75" customHeight="1"/>
    <row r="7" spans="1:2" ht="15.75" customHeight="1">
      <c r="A7" s="9" t="s">
        <v>191</v>
      </c>
    </row>
    <row r="8" spans="1:2" ht="15.75" customHeight="1">
      <c r="A8" s="9" t="s">
        <v>332</v>
      </c>
    </row>
    <row r="9" spans="1:2" ht="15.75" customHeight="1">
      <c r="A9" s="9" t="s">
        <v>446</v>
      </c>
    </row>
    <row r="10" spans="1:2" ht="15.75" customHeight="1"/>
    <row r="11" spans="1:2" ht="15.75" customHeight="1">
      <c r="A11" s="9" t="s">
        <v>113</v>
      </c>
    </row>
    <row r="12" spans="1:2" ht="15.75" customHeight="1">
      <c r="A12" s="9" t="s">
        <v>643</v>
      </c>
    </row>
    <row r="13" spans="1:2" ht="15.75" customHeight="1">
      <c r="A13" s="9" t="s">
        <v>192</v>
      </c>
    </row>
    <row r="14" spans="1:2" ht="15.75" customHeight="1">
      <c r="A14" s="9" t="s">
        <v>195</v>
      </c>
    </row>
    <row r="15" spans="1:2" ht="15.75" customHeight="1">
      <c r="A15" s="9" t="s">
        <v>175</v>
      </c>
    </row>
    <row r="16" spans="1:2" ht="15.75" customHeight="1">
      <c r="A16" s="9" t="s">
        <v>17</v>
      </c>
    </row>
    <row r="17" spans="1:1" ht="15.75" customHeight="1"/>
    <row r="18" spans="1:1" ht="15.75" customHeight="1">
      <c r="A18" s="9" t="s">
        <v>180</v>
      </c>
    </row>
    <row r="19" spans="1:1" ht="15.75" customHeight="1">
      <c r="A19" s="13" t="s">
        <v>559</v>
      </c>
    </row>
    <row r="20" spans="1:1" ht="15.75" customHeight="1">
      <c r="A20" s="9" t="s">
        <v>164</v>
      </c>
    </row>
    <row r="21" spans="1:1" ht="15.75" customHeight="1"/>
    <row r="22" spans="1:1" ht="15.75" customHeight="1">
      <c r="A22" s="9" t="s">
        <v>196</v>
      </c>
    </row>
    <row r="23" spans="1:1" ht="15.75" customHeight="1">
      <c r="A23" s="9" t="s">
        <v>45</v>
      </c>
    </row>
    <row r="24" spans="1:1" ht="15.75" customHeight="1">
      <c r="A24" s="9" t="s">
        <v>240</v>
      </c>
    </row>
    <row r="25" spans="1:1" ht="15.75" customHeight="1">
      <c r="A25" s="9" t="s">
        <v>199</v>
      </c>
    </row>
    <row r="26" spans="1:1" ht="15.75" customHeight="1">
      <c r="A26" s="9" t="s">
        <v>159</v>
      </c>
    </row>
    <row r="27" spans="1:1" ht="15.75" customHeight="1">
      <c r="A27" s="9" t="s">
        <v>16</v>
      </c>
    </row>
    <row r="28" spans="1:1" ht="15.75" customHeight="1">
      <c r="A28" s="9" t="s">
        <v>63</v>
      </c>
    </row>
    <row r="29" spans="1:1" ht="15.75" customHeight="1">
      <c r="A29" s="9" t="s">
        <v>298</v>
      </c>
    </row>
    <row r="30" spans="1:1" ht="15.75" customHeight="1">
      <c r="A30" s="9" t="s">
        <v>22</v>
      </c>
    </row>
    <row r="31" spans="1:1" ht="15.75" customHeight="1">
      <c r="A31" s="9" t="s">
        <v>95</v>
      </c>
    </row>
    <row r="32" spans="1:1" ht="15.75" customHeight="1">
      <c r="A32" s="9" t="s">
        <v>326</v>
      </c>
    </row>
    <row r="33" spans="1:1" ht="15.75" customHeight="1">
      <c r="A33" s="9" t="s">
        <v>52</v>
      </c>
    </row>
    <row r="34" spans="1:1">
      <c r="A34" s="9" t="s">
        <v>499</v>
      </c>
    </row>
  </sheetData>
  <customSheetViews>
    <customSheetView guid="{F6C015A4-8074-E14B-AA85-10FA5D09D9C2}" showPageBreaks="1" showGridLines="0" printArea="1" view="pageBreakPreview" topLeftCell="A7">
      <selection sqref="A1:B1"/>
      <pageMargins left="0.78740157480314965" right="0.31496062992125984" top="0.78740157480314965" bottom="0.31496062992125984" header="0.31496062992125984" footer="0.74803149606299213"/>
      <printOptions horizontalCentered="1"/>
      <pageSetup paperSize="9" scale="94" r:id="rId1"/>
      <headerFooter scaleWithDoc="0" alignWithMargins="0">
        <oddFooter>&amp;C&amp;"ＭＳ 明朝,regular"- 1 -</oddFooter>
        <evenFooter>&amp;C&amp;"ＭＳ 明朝,regular"- &amp;P -</evenFooter>
        <firstFooter>&amp;C&amp;"ＭＳ 明朝,regular"- &amp;P -</firstFooter>
      </headerFooter>
    </customSheetView>
  </customSheetViews>
  <phoneticPr fontId="11"/>
  <printOptions horizontalCentered="1"/>
  <pageMargins left="0.70866141732283461" right="0.70866141732283461" top="0.74803149606299213" bottom="0.74803149606299213" header="0.31496062992125984" footer="0.31496062992125984"/>
  <pageSetup paperSize="9" orientation="portrait" r:id="rId2"/>
  <headerFooter scaleWithDoc="0" alignWithMargins="0">
    <oddFooter>&amp;C&amp;"ＭＳ 明朝,regular"- 1 -</oddFooter>
    <evenFooter>&amp;C&amp;"ＭＳ 明朝,regular"- &amp;P -</evenFooter>
    <firstFooter>&amp;C&amp;"ＭＳ 明朝,regular"-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2"/>
  <sheetViews>
    <sheetView view="pageBreakPreview" zoomScale="112" zoomScaleNormal="100" zoomScaleSheetLayoutView="112" workbookViewId="0">
      <selection activeCell="B5" sqref="B5:B6"/>
    </sheetView>
  </sheetViews>
  <sheetFormatPr defaultColWidth="9" defaultRowHeight="13.2"/>
  <cols>
    <col min="1" max="1" width="17.5546875" style="9" customWidth="1"/>
    <col min="2" max="2" width="66.33203125" style="9" customWidth="1"/>
    <col min="3" max="3" width="1.44140625" style="9" customWidth="1"/>
    <col min="4" max="4" width="7.5546875" style="9" customWidth="1"/>
    <col min="5" max="5" width="9.44140625" style="9" customWidth="1"/>
    <col min="6" max="6" width="8.5546875" style="9" customWidth="1"/>
    <col min="7" max="7" width="9.109375" style="9" customWidth="1"/>
    <col min="8" max="8" width="9.44140625" style="9" customWidth="1"/>
    <col min="9" max="10" width="7.5546875" style="9" customWidth="1"/>
    <col min="11" max="11" width="9.6640625" style="9" customWidth="1"/>
    <col min="12" max="13" width="7.5546875" style="9" customWidth="1"/>
    <col min="14" max="14" width="6.88671875" style="9" customWidth="1"/>
    <col min="15" max="15" width="6.44140625" style="9" customWidth="1"/>
    <col min="16" max="16" width="8.44140625" style="9" customWidth="1"/>
    <col min="17" max="17" width="9" style="9" customWidth="1"/>
    <col min="18" max="16384" width="9" style="9"/>
  </cols>
  <sheetData>
    <row r="1" spans="1:2" ht="18.75" customHeight="1">
      <c r="A1" s="819" t="s">
        <v>201</v>
      </c>
      <c r="B1" s="819"/>
    </row>
    <row r="2" spans="1:2" ht="14.25" customHeight="1"/>
    <row r="3" spans="1:2" ht="14.25" customHeight="1">
      <c r="A3" s="16" t="s">
        <v>202</v>
      </c>
      <c r="B3" s="18" t="s">
        <v>500</v>
      </c>
    </row>
    <row r="4" spans="1:2" ht="14.25" customHeight="1">
      <c r="A4" s="17" t="s">
        <v>71</v>
      </c>
      <c r="B4" s="19" t="s">
        <v>753</v>
      </c>
    </row>
    <row r="5" spans="1:2" ht="21.75" customHeight="1">
      <c r="A5" s="820" t="s">
        <v>146</v>
      </c>
      <c r="B5" s="822" t="s">
        <v>501</v>
      </c>
    </row>
    <row r="6" spans="1:2" ht="21.75" customHeight="1">
      <c r="A6" s="821"/>
      <c r="B6" s="823"/>
    </row>
    <row r="7" spans="1:2" ht="22.5" customHeight="1">
      <c r="A7" s="820" t="s">
        <v>203</v>
      </c>
      <c r="B7" s="822" t="s">
        <v>448</v>
      </c>
    </row>
    <row r="8" spans="1:2" ht="22.5" customHeight="1">
      <c r="A8" s="821"/>
      <c r="B8" s="823"/>
    </row>
    <row r="9" spans="1:2" ht="21" customHeight="1">
      <c r="A9" s="820" t="s">
        <v>66</v>
      </c>
      <c r="B9" s="822" t="s">
        <v>471</v>
      </c>
    </row>
    <row r="10" spans="1:2" ht="21" customHeight="1">
      <c r="A10" s="821"/>
      <c r="B10" s="823"/>
    </row>
    <row r="11" spans="1:2" ht="14.25" customHeight="1">
      <c r="A11" s="17" t="s">
        <v>204</v>
      </c>
      <c r="B11" s="19" t="s">
        <v>435</v>
      </c>
    </row>
    <row r="12" spans="1:2" ht="14.25" customHeight="1">
      <c r="A12" s="17" t="s">
        <v>5</v>
      </c>
      <c r="B12" s="19" t="s">
        <v>396</v>
      </c>
    </row>
    <row r="13" spans="1:2" ht="30" customHeight="1">
      <c r="A13" s="17" t="s">
        <v>205</v>
      </c>
      <c r="B13" s="19" t="s">
        <v>436</v>
      </c>
    </row>
    <row r="14" spans="1:2" ht="30.75" customHeight="1">
      <c r="A14" s="17" t="s">
        <v>176</v>
      </c>
      <c r="B14" s="19" t="s">
        <v>437</v>
      </c>
    </row>
    <row r="15" spans="1:2" ht="14.25" customHeight="1">
      <c r="A15" s="17" t="s">
        <v>207</v>
      </c>
      <c r="B15" s="19" t="s">
        <v>438</v>
      </c>
    </row>
    <row r="16" spans="1:2" ht="14.25" customHeight="1">
      <c r="A16" s="820" t="s">
        <v>208</v>
      </c>
      <c r="B16" s="822" t="s">
        <v>421</v>
      </c>
    </row>
    <row r="17" spans="1:2" ht="14.25" customHeight="1">
      <c r="A17" s="821"/>
      <c r="B17" s="823"/>
    </row>
    <row r="18" spans="1:2" ht="14.25" customHeight="1">
      <c r="A18" s="820" t="s">
        <v>209</v>
      </c>
      <c r="B18" s="822" t="s">
        <v>408</v>
      </c>
    </row>
    <row r="19" spans="1:2" ht="14.25" customHeight="1">
      <c r="A19" s="824"/>
      <c r="B19" s="825"/>
    </row>
    <row r="20" spans="1:2" ht="14.25" customHeight="1">
      <c r="A20" s="821"/>
      <c r="B20" s="826"/>
    </row>
    <row r="21" spans="1:2" ht="29.25" customHeight="1">
      <c r="A21" s="17" t="s">
        <v>211</v>
      </c>
      <c r="B21" s="20" t="s">
        <v>439</v>
      </c>
    </row>
    <row r="22" spans="1:2" ht="29.25" customHeight="1">
      <c r="A22" s="17" t="s">
        <v>213</v>
      </c>
      <c r="B22" s="20" t="s">
        <v>440</v>
      </c>
    </row>
    <row r="23" spans="1:2" ht="15" customHeight="1">
      <c r="A23" s="820" t="s">
        <v>214</v>
      </c>
      <c r="B23" s="827" t="s">
        <v>441</v>
      </c>
    </row>
    <row r="24" spans="1:2" ht="15.75" customHeight="1">
      <c r="A24" s="821"/>
      <c r="B24" s="828"/>
    </row>
    <row r="25" spans="1:2" ht="29.25" customHeight="1">
      <c r="A25" s="17" t="s">
        <v>215</v>
      </c>
      <c r="B25" s="20" t="s">
        <v>442</v>
      </c>
    </row>
    <row r="26" spans="1:2" ht="9.75" customHeight="1">
      <c r="A26" s="820" t="s">
        <v>119</v>
      </c>
      <c r="B26" s="822" t="s">
        <v>544</v>
      </c>
    </row>
    <row r="27" spans="1:2" ht="9.75" customHeight="1">
      <c r="A27" s="824"/>
      <c r="B27" s="829"/>
    </row>
    <row r="28" spans="1:2" ht="9.75" customHeight="1">
      <c r="A28" s="821"/>
      <c r="B28" s="823"/>
    </row>
    <row r="29" spans="1:2" ht="14.25" customHeight="1">
      <c r="A29" s="820" t="s">
        <v>218</v>
      </c>
      <c r="B29" s="822" t="s">
        <v>541</v>
      </c>
    </row>
    <row r="30" spans="1:2" ht="14.25" customHeight="1">
      <c r="A30" s="821"/>
      <c r="B30" s="823"/>
    </row>
    <row r="31" spans="1:2" ht="14.25" customHeight="1">
      <c r="A31" s="820" t="s">
        <v>219</v>
      </c>
      <c r="B31" s="822" t="s">
        <v>443</v>
      </c>
    </row>
    <row r="32" spans="1:2" ht="14.25" customHeight="1">
      <c r="A32" s="821"/>
      <c r="B32" s="823"/>
    </row>
    <row r="33" spans="1:2" ht="14.25" customHeight="1">
      <c r="A33" s="820" t="s">
        <v>74</v>
      </c>
      <c r="B33" s="822" t="s">
        <v>444</v>
      </c>
    </row>
    <row r="34" spans="1:2" ht="14.25" customHeight="1">
      <c r="A34" s="821"/>
      <c r="B34" s="823"/>
    </row>
    <row r="35" spans="1:2" ht="14.25" customHeight="1">
      <c r="A35" s="17" t="s">
        <v>108</v>
      </c>
      <c r="B35" s="19" t="s">
        <v>404</v>
      </c>
    </row>
    <row r="36" spans="1:2" ht="14.25" customHeight="1">
      <c r="A36" s="17" t="s">
        <v>109</v>
      </c>
      <c r="B36" s="21" t="s">
        <v>56</v>
      </c>
    </row>
    <row r="37" spans="1:2" ht="14.25" customHeight="1">
      <c r="A37" s="17" t="s">
        <v>110</v>
      </c>
      <c r="B37" s="21" t="s">
        <v>351</v>
      </c>
    </row>
    <row r="38" spans="1:2" ht="17.25" customHeight="1">
      <c r="A38" s="820" t="s">
        <v>112</v>
      </c>
      <c r="B38" s="831" t="s">
        <v>447</v>
      </c>
    </row>
    <row r="39" spans="1:2" ht="17.25" customHeight="1">
      <c r="A39" s="824"/>
      <c r="B39" s="832"/>
    </row>
    <row r="40" spans="1:2" ht="17.25" customHeight="1">
      <c r="A40" s="824"/>
      <c r="B40" s="832"/>
    </row>
    <row r="41" spans="1:2" ht="17.25" customHeight="1">
      <c r="A41" s="824"/>
      <c r="B41" s="832"/>
    </row>
    <row r="42" spans="1:2" ht="17.25" customHeight="1">
      <c r="A42" s="830"/>
      <c r="B42" s="833"/>
    </row>
  </sheetData>
  <customSheetViews>
    <customSheetView guid="{F6C015A4-8074-E14B-AA85-10FA5D09D9C2}" showPageBreaks="1" showGridLines="0" printArea="1" view="pageBreakPreview">
      <selection sqref="A1:B1"/>
      <pageMargins left="0.23622047244094488" right="0.31496062992125984" top="0.43307086614173218" bottom="0" header="0.23622047244094488" footer="0.51181102362204722"/>
      <printOptions horizontalCentered="1"/>
      <pageSetup paperSize="9" scale="80" firstPageNumber="2" useFirstPageNumber="1" r:id="rId1"/>
      <headerFooter scaleWithDoc="0" alignWithMargins="0">
        <oddFooter>&amp;C&amp;"ＭＳ 明朝,regular"- 2 -</oddFooter>
        <evenFooter>&amp;C&amp;"ＭＳ 明朝,regular"- &amp;P -</evenFooter>
        <firstFooter>&amp;C&amp;"ＭＳ 明朝,regular"- &amp;P -</firstFooter>
      </headerFooter>
    </customSheetView>
  </customSheetViews>
  <mergeCells count="23">
    <mergeCell ref="A31:A32"/>
    <mergeCell ref="B31:B32"/>
    <mergeCell ref="A33:A34"/>
    <mergeCell ref="B33:B34"/>
    <mergeCell ref="A38:A42"/>
    <mergeCell ref="B38:B42"/>
    <mergeCell ref="A23:A24"/>
    <mergeCell ref="B23:B24"/>
    <mergeCell ref="A26:A28"/>
    <mergeCell ref="B26:B28"/>
    <mergeCell ref="A29:A30"/>
    <mergeCell ref="B29:B30"/>
    <mergeCell ref="A9:A10"/>
    <mergeCell ref="B9:B10"/>
    <mergeCell ref="A16:A17"/>
    <mergeCell ref="B16:B17"/>
    <mergeCell ref="A18:A20"/>
    <mergeCell ref="B18:B20"/>
    <mergeCell ref="A1:B1"/>
    <mergeCell ref="A5:A6"/>
    <mergeCell ref="B5:B6"/>
    <mergeCell ref="A7:A8"/>
    <mergeCell ref="B7:B8"/>
  </mergeCells>
  <phoneticPr fontId="11"/>
  <printOptions horizontalCentered="1"/>
  <pageMargins left="0.70866141732283461" right="0.70866141732283461" top="0.74803149606299213" bottom="0.74803149606299213" header="0.31496062992125984" footer="0.31496062992125984"/>
  <pageSetup paperSize="9" scale="98" firstPageNumber="2" orientation="portrait" useFirstPageNumber="1" r:id="rId2"/>
  <headerFooter scaleWithDoc="0" alignWithMargins="0">
    <oddFooter>&amp;C&amp;"ＭＳ 明朝,regular"- 2 -</oddFooter>
    <evenFooter>&amp;C&amp;"ＭＳ 明朝,regular"- &amp;P -</evenFooter>
    <firstFooter>&amp;C&amp;"ＭＳ 明朝,regular"-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6"/>
  <sheetViews>
    <sheetView view="pageBreakPreview" zoomScale="106" zoomScaleNormal="100" zoomScaleSheetLayoutView="106" workbookViewId="0">
      <selection activeCell="A2" sqref="A2"/>
    </sheetView>
  </sheetViews>
  <sheetFormatPr defaultColWidth="9" defaultRowHeight="13.2"/>
  <cols>
    <col min="1" max="1" width="92.109375" style="1" customWidth="1"/>
    <col min="2" max="2" width="12.5546875" style="1" customWidth="1"/>
    <col min="3" max="4" width="7.5546875" style="1" customWidth="1"/>
    <col min="5" max="5" width="9.44140625" style="1" customWidth="1"/>
    <col min="6" max="6" width="8.5546875" style="1" customWidth="1"/>
    <col min="7" max="7" width="9.109375" style="1" customWidth="1"/>
    <col min="8" max="8" width="9.44140625" style="1" customWidth="1"/>
    <col min="9" max="10" width="7.5546875" style="1" customWidth="1"/>
    <col min="11" max="11" width="9.6640625" style="1" customWidth="1"/>
    <col min="12" max="13" width="7.5546875" style="1" customWidth="1"/>
    <col min="14" max="14" width="6.88671875" style="1" customWidth="1"/>
    <col min="15" max="15" width="6.44140625" style="1" customWidth="1"/>
    <col min="16" max="16" width="8.44140625" style="1" customWidth="1"/>
    <col min="17" max="17" width="9" style="1" customWidth="1"/>
    <col min="18" max="16384" width="9" style="1"/>
  </cols>
  <sheetData>
    <row r="1" spans="1:1" ht="18" customHeight="1"/>
    <row r="2" spans="1:1" ht="122.25" customHeight="1"/>
    <row r="3" spans="1:1" ht="34.5" customHeight="1">
      <c r="A3" s="2" t="s">
        <v>334</v>
      </c>
    </row>
    <row r="4" spans="1:1" ht="13.5" customHeight="1"/>
    <row r="5" spans="1:1" ht="13.5" customHeight="1"/>
    <row r="6" spans="1:1" ht="13.5" customHeight="1"/>
    <row r="7" spans="1:1" ht="58.5" customHeight="1"/>
    <row r="8" spans="1:1" ht="45" customHeight="1">
      <c r="A8" s="22" t="s">
        <v>383</v>
      </c>
    </row>
    <row r="9" spans="1:1" ht="20.100000000000001" customHeight="1"/>
    <row r="10" spans="1:1" ht="20.100000000000001" customHeight="1"/>
    <row r="11" spans="1:1" ht="24" customHeight="1">
      <c r="A11" s="3"/>
    </row>
    <row r="13" spans="1:1" ht="27" customHeight="1">
      <c r="A13" s="4"/>
    </row>
    <row r="36" spans="1:1" ht="31.5" customHeight="1">
      <c r="A36" s="5"/>
    </row>
  </sheetData>
  <customSheetViews>
    <customSheetView guid="{F6C015A4-8074-E14B-AA85-10FA5D09D9C2}" showPageBreaks="1" showGridLines="0" printArea="1" view="pageBreakPreview">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2"/>
  <printOptions horizontalCentered="1"/>
  <pageMargins left="0.70866141732283461" right="0.70866141732283461" top="0.74803149606299213" bottom="0.74803149606299213" header="0.31496062992125984" footer="0.31496062992125984"/>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view="pageBreakPreview" topLeftCell="A15" zoomScale="106" zoomScaleNormal="100" zoomScaleSheetLayoutView="106" workbookViewId="0">
      <selection activeCell="B23" sqref="B23"/>
    </sheetView>
  </sheetViews>
  <sheetFormatPr defaultColWidth="9" defaultRowHeight="13.2"/>
  <cols>
    <col min="1" max="1" width="3.109375" style="9" customWidth="1"/>
    <col min="2" max="2" width="11" style="9" customWidth="1"/>
    <col min="3" max="4" width="7.5546875" style="9" customWidth="1"/>
    <col min="5" max="5" width="9.44140625" style="9" customWidth="1"/>
    <col min="6" max="6" width="9.5546875" style="9" customWidth="1"/>
    <col min="7" max="7" width="9.109375" style="9" customWidth="1"/>
    <col min="8" max="8" width="9.44140625" style="9" customWidth="1"/>
    <col min="9" max="10" width="7.5546875" style="9" customWidth="1"/>
    <col min="11" max="11" width="8.44140625" style="9" customWidth="1"/>
    <col min="12" max="12" width="8.88671875" style="9" customWidth="1"/>
    <col min="13" max="13" width="8.6640625" style="9" customWidth="1"/>
    <col min="14" max="14" width="4.88671875" style="9" customWidth="1"/>
    <col min="15" max="15" width="7.44140625" style="9" customWidth="1"/>
    <col min="16" max="16" width="3.88671875" style="9" customWidth="1"/>
    <col min="17" max="17" width="9" style="9" customWidth="1"/>
    <col min="18" max="16384" width="9" style="9"/>
  </cols>
  <sheetData>
    <row r="1" spans="1:8" ht="27" customHeight="1">
      <c r="A1" s="24" t="s">
        <v>363</v>
      </c>
    </row>
    <row r="2" spans="1:8" ht="27.75" customHeight="1">
      <c r="A2" s="15"/>
      <c r="B2" s="15" t="s">
        <v>327</v>
      </c>
    </row>
    <row r="3" spans="1:8" ht="15.75" customHeight="1">
      <c r="B3" s="25" t="s">
        <v>502</v>
      </c>
    </row>
    <row r="4" spans="1:8" ht="15.75" customHeight="1">
      <c r="B4" s="9" t="s">
        <v>698</v>
      </c>
    </row>
    <row r="5" spans="1:8" ht="15.75" customHeight="1">
      <c r="B5" s="9" t="s">
        <v>699</v>
      </c>
    </row>
    <row r="6" spans="1:8" ht="15.75" customHeight="1"/>
    <row r="7" spans="1:8" ht="15.75" customHeight="1">
      <c r="B7" s="26" t="s">
        <v>337</v>
      </c>
      <c r="C7" s="36"/>
      <c r="D7" s="36"/>
      <c r="E7" s="36"/>
      <c r="F7" s="36"/>
      <c r="G7" s="36"/>
      <c r="H7" s="36"/>
    </row>
    <row r="8" spans="1:8" ht="15.75" customHeight="1">
      <c r="F8" s="51" t="s">
        <v>183</v>
      </c>
    </row>
    <row r="9" spans="1:8" s="23" customFormat="1" ht="18.75" customHeight="1">
      <c r="B9" s="27"/>
      <c r="C9" s="37"/>
      <c r="D9" s="834" t="s">
        <v>242</v>
      </c>
      <c r="E9" s="835"/>
      <c r="F9" s="836"/>
    </row>
    <row r="10" spans="1:8" s="23" customFormat="1" ht="18.75" customHeight="1">
      <c r="B10" s="28" t="s">
        <v>228</v>
      </c>
      <c r="C10" s="38" t="s">
        <v>1</v>
      </c>
      <c r="D10" s="839" t="s">
        <v>88</v>
      </c>
      <c r="E10" s="837" t="s">
        <v>59</v>
      </c>
      <c r="F10" s="838"/>
    </row>
    <row r="11" spans="1:8" s="23" customFormat="1" ht="18.75" customHeight="1">
      <c r="B11" s="29"/>
      <c r="C11" s="39"/>
      <c r="D11" s="840"/>
      <c r="E11" s="50" t="s">
        <v>247</v>
      </c>
      <c r="F11" s="53" t="s">
        <v>124</v>
      </c>
    </row>
    <row r="12" spans="1:8" s="23" customFormat="1" ht="18.75" customHeight="1">
      <c r="B12" s="30" t="s">
        <v>545</v>
      </c>
      <c r="C12" s="40">
        <v>174</v>
      </c>
      <c r="D12" s="40">
        <v>1</v>
      </c>
      <c r="E12" s="40">
        <v>172</v>
      </c>
      <c r="F12" s="54">
        <v>1</v>
      </c>
    </row>
    <row r="13" spans="1:8" s="23" customFormat="1" ht="18.75" customHeight="1">
      <c r="B13" s="31" t="s">
        <v>560</v>
      </c>
      <c r="C13" s="41">
        <v>173</v>
      </c>
      <c r="D13" s="47">
        <v>1</v>
      </c>
      <c r="E13" s="47">
        <v>171</v>
      </c>
      <c r="F13" s="55">
        <v>1</v>
      </c>
    </row>
    <row r="14" spans="1:8" s="23" customFormat="1" ht="18.75" customHeight="1">
      <c r="B14" s="32" t="s">
        <v>2</v>
      </c>
      <c r="C14" s="42">
        <f>C13/$C13*100</f>
        <v>100</v>
      </c>
      <c r="D14" s="42">
        <f>D13/$C13*100</f>
        <v>0.57803468208092479</v>
      </c>
      <c r="E14" s="42">
        <f>E13/$C13*100</f>
        <v>98.843930635838149</v>
      </c>
      <c r="F14" s="56">
        <f>F13/$C13*100</f>
        <v>0.57803468208092479</v>
      </c>
    </row>
    <row r="15" spans="1:8" s="23" customFormat="1" ht="29.25" customHeight="1">
      <c r="B15" s="33" t="s">
        <v>411</v>
      </c>
      <c r="C15" s="43">
        <f>C13-C12</f>
        <v>-1</v>
      </c>
      <c r="D15" s="43">
        <f>D13-D12</f>
        <v>0</v>
      </c>
      <c r="E15" s="43">
        <f>E13-E12</f>
        <v>-1</v>
      </c>
      <c r="F15" s="57">
        <f>F13-F12</f>
        <v>0</v>
      </c>
    </row>
    <row r="16" spans="1:8" s="23" customFormat="1" ht="29.25" customHeight="1">
      <c r="B16" s="34" t="s">
        <v>197</v>
      </c>
      <c r="C16" s="44">
        <f>C13/C12*100-100</f>
        <v>-0.57471264367816843</v>
      </c>
      <c r="D16" s="44">
        <f>D13/D12*100-100</f>
        <v>0</v>
      </c>
      <c r="E16" s="44">
        <f>E13/E12*100-100</f>
        <v>-0.58139534883720501</v>
      </c>
      <c r="F16" s="58">
        <f>F13/F12*100-100</f>
        <v>0</v>
      </c>
    </row>
    <row r="17" spans="2:6" ht="14.25" customHeight="1"/>
    <row r="18" spans="2:6" ht="14.25" customHeight="1">
      <c r="B18" s="25" t="s">
        <v>503</v>
      </c>
    </row>
    <row r="19" spans="2:6" ht="14.25" customHeight="1">
      <c r="B19" s="9" t="s">
        <v>561</v>
      </c>
    </row>
    <row r="20" spans="2:6" ht="14.25" customHeight="1">
      <c r="B20" s="9" t="s">
        <v>562</v>
      </c>
    </row>
    <row r="21" spans="2:6" ht="14.25" customHeight="1">
      <c r="B21" s="9" t="s">
        <v>563</v>
      </c>
    </row>
    <row r="22" spans="2:6" ht="14.25" customHeight="1">
      <c r="B22" s="9" t="s">
        <v>755</v>
      </c>
    </row>
    <row r="23" spans="2:6" ht="14.25" customHeight="1"/>
    <row r="24" spans="2:6" ht="14.25" customHeight="1">
      <c r="B24" s="26" t="s">
        <v>111</v>
      </c>
      <c r="C24" s="36"/>
      <c r="D24" s="36"/>
      <c r="E24" s="36"/>
    </row>
    <row r="25" spans="2:6" ht="14.25" customHeight="1">
      <c r="F25" s="51" t="s">
        <v>249</v>
      </c>
    </row>
    <row r="26" spans="2:6" s="23" customFormat="1" ht="30" customHeight="1">
      <c r="B26" s="35" t="s">
        <v>228</v>
      </c>
      <c r="C26" s="45" t="s">
        <v>384</v>
      </c>
      <c r="D26" s="48" t="s">
        <v>251</v>
      </c>
      <c r="E26" s="48" t="s">
        <v>154</v>
      </c>
      <c r="F26" s="59" t="s">
        <v>403</v>
      </c>
    </row>
    <row r="27" spans="2:6" s="23" customFormat="1" ht="21.75" customHeight="1">
      <c r="B27" s="30" t="s">
        <v>545</v>
      </c>
      <c r="C27" s="40">
        <v>1944</v>
      </c>
      <c r="D27" s="40">
        <v>1498</v>
      </c>
      <c r="E27" s="40">
        <v>35</v>
      </c>
      <c r="F27" s="54">
        <v>411</v>
      </c>
    </row>
    <row r="28" spans="2:6" s="23" customFormat="1" ht="21.75" customHeight="1">
      <c r="B28" s="31" t="s">
        <v>560</v>
      </c>
      <c r="C28" s="41">
        <v>1899</v>
      </c>
      <c r="D28" s="41">
        <v>1455</v>
      </c>
      <c r="E28" s="41">
        <v>43</v>
      </c>
      <c r="F28" s="60">
        <v>401</v>
      </c>
    </row>
    <row r="29" spans="2:6" s="23" customFormat="1" ht="21.75" customHeight="1">
      <c r="B29" s="32" t="s">
        <v>2</v>
      </c>
      <c r="C29" s="42">
        <f>C28/$C28*100</f>
        <v>100</v>
      </c>
      <c r="D29" s="42">
        <f>D28/$C28*100</f>
        <v>76.619273301737749</v>
      </c>
      <c r="E29" s="42">
        <f>E28/$C28*100</f>
        <v>2.2643496577145865</v>
      </c>
      <c r="F29" s="56">
        <f>F28/$C28*100</f>
        <v>21.116377040547658</v>
      </c>
    </row>
    <row r="30" spans="2:6" s="23" customFormat="1" ht="30" customHeight="1">
      <c r="B30" s="33" t="s">
        <v>411</v>
      </c>
      <c r="C30" s="43">
        <f>C28-C27</f>
        <v>-45</v>
      </c>
      <c r="D30" s="43">
        <f>D28-D27</f>
        <v>-43</v>
      </c>
      <c r="E30" s="43">
        <f>E28-E27</f>
        <v>8</v>
      </c>
      <c r="F30" s="57">
        <f>F28-F27</f>
        <v>-10</v>
      </c>
    </row>
    <row r="31" spans="2:6" s="23" customFormat="1" ht="30" customHeight="1">
      <c r="B31" s="34" t="s">
        <v>197</v>
      </c>
      <c r="C31" s="44">
        <f>C28/C27*100-100</f>
        <v>-2.3148148148148096</v>
      </c>
      <c r="D31" s="44">
        <f>D28/D27*100-100</f>
        <v>-2.8704939919893206</v>
      </c>
      <c r="E31" s="44">
        <f>E28/E27*100-100</f>
        <v>22.857142857142861</v>
      </c>
      <c r="F31" s="58">
        <f>F28/F27*100-100</f>
        <v>-2.4330900243308946</v>
      </c>
    </row>
    <row r="58" spans="11:11">
      <c r="K58" s="61"/>
    </row>
  </sheetData>
  <customSheetViews>
    <customSheetView guid="{F6C015A4-8074-E14B-AA85-10FA5D09D9C2}" showPageBreaks="1" showGridLines="0" fitToPage="1" printArea="1" view="pageBreakPreview">
      <pageMargins left="0.35433070866141736" right="0.27559055118110237" top="0.78740157480314965" bottom="0" header="0.51181102362204722" footer="0.51181102362204722"/>
      <printOptions horizontalCentered="1"/>
      <pageSetup paperSize="9" firstPageNumber="3" useFirstPageNumber="1" r:id="rId1"/>
      <headerFooter scaleWithDoc="0" alignWithMargins="0">
        <oddFooter>&amp;C&amp;"ＭＳ 明朝,regular"- 3 -</oddFooter>
        <evenFooter>&amp;C&amp;"ＭＳ 明朝,regular"- &amp;P -</evenFooter>
        <firstFooter>&amp;C&amp;"ＭＳ 明朝,regular"- &amp;P -</firstFooter>
      </headerFooter>
    </customSheetView>
  </customSheetViews>
  <mergeCells count="3">
    <mergeCell ref="D9:F9"/>
    <mergeCell ref="E10:F10"/>
    <mergeCell ref="D10:D11"/>
  </mergeCells>
  <phoneticPr fontId="11"/>
  <printOptions horizontalCentered="1"/>
  <pageMargins left="0.70866141732283461" right="0.70866141732283461" top="0.74803149606299213" bottom="0.74803149606299213" header="0.31496062992125984" footer="0.31496062992125984"/>
  <pageSetup paperSize="9" firstPageNumber="3" orientation="portrait" useFirstPageNumber="1" r:id="rId2"/>
  <headerFooter scaleWithDoc="0" alignWithMargins="0">
    <oddFooter>&amp;C&amp;"ＭＳ 明朝,regular"- 3 -</oddFooter>
    <evenFooter>&amp;C&amp;"ＭＳ 明朝,regular"- &amp;P -</evenFooter>
    <firstFooter>&amp;C&amp;"ＭＳ 明朝,regular"-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40"/>
  <sheetViews>
    <sheetView view="pageBreakPreview" zoomScale="124" zoomScaleNormal="100" zoomScaleSheetLayoutView="124" workbookViewId="0">
      <selection activeCell="B23" sqref="B23"/>
    </sheetView>
  </sheetViews>
  <sheetFormatPr defaultColWidth="9" defaultRowHeight="13.2"/>
  <cols>
    <col min="1" max="1" width="3.44140625" style="9" customWidth="1"/>
    <col min="2" max="2" width="12.44140625" style="9" customWidth="1"/>
    <col min="3" max="3" width="9.6640625" style="9" bestFit="1" customWidth="1"/>
    <col min="4" max="4" width="8.5546875" style="9" customWidth="1"/>
    <col min="5" max="5" width="8.109375" style="9" customWidth="1"/>
    <col min="6" max="6" width="7.33203125" style="9" customWidth="1"/>
    <col min="7" max="10" width="7.6640625" style="9" customWidth="1"/>
    <col min="11" max="11" width="8.44140625" style="9" customWidth="1"/>
    <col min="12" max="12" width="8.33203125" style="9" customWidth="1"/>
    <col min="13" max="13" width="8.109375" style="9" customWidth="1"/>
    <col min="14" max="14" width="5.5546875" style="9" customWidth="1"/>
    <col min="15" max="15" width="6.6640625" style="9" customWidth="1"/>
    <col min="16" max="17" width="9.5546875" style="9" customWidth="1"/>
    <col min="18" max="18" width="7.5546875" style="9" customWidth="1"/>
    <col min="19" max="19" width="6.88671875" style="9" customWidth="1"/>
    <col min="20" max="20" width="6.44140625" style="9" customWidth="1"/>
    <col min="21" max="21" width="8.44140625" style="9" customWidth="1"/>
    <col min="22" max="22" width="9" style="9" customWidth="1"/>
    <col min="23" max="16384" width="9" style="9"/>
  </cols>
  <sheetData>
    <row r="1" spans="2:11" ht="15" customHeight="1">
      <c r="B1" s="9" t="s">
        <v>565</v>
      </c>
    </row>
    <row r="2" spans="2:11" ht="15" customHeight="1">
      <c r="B2" s="9" t="s">
        <v>566</v>
      </c>
    </row>
    <row r="3" spans="2:11" ht="15" customHeight="1">
      <c r="B3" s="9" t="s">
        <v>700</v>
      </c>
    </row>
    <row r="4" spans="2:11" ht="15" customHeight="1">
      <c r="B4" s="9" t="s">
        <v>567</v>
      </c>
    </row>
    <row r="5" spans="2:11" ht="15" customHeight="1"/>
    <row r="6" spans="2:11" ht="15" customHeight="1">
      <c r="B6" s="26" t="s">
        <v>186</v>
      </c>
      <c r="C6" s="36"/>
      <c r="D6" s="36"/>
      <c r="E6" s="36"/>
    </row>
    <row r="7" spans="2:11" ht="15" customHeight="1">
      <c r="J7" s="51" t="s">
        <v>220</v>
      </c>
    </row>
    <row r="8" spans="2:11" s="23" customFormat="1" ht="21.75" customHeight="1">
      <c r="B8" s="845" t="s">
        <v>228</v>
      </c>
      <c r="C8" s="847" t="s">
        <v>1</v>
      </c>
      <c r="D8" s="737" t="s">
        <v>221</v>
      </c>
      <c r="E8" s="737" t="s">
        <v>223</v>
      </c>
      <c r="F8" s="737" t="s">
        <v>225</v>
      </c>
      <c r="G8" s="739" t="s">
        <v>226</v>
      </c>
      <c r="H8" s="835" t="s">
        <v>229</v>
      </c>
      <c r="I8" s="835"/>
      <c r="J8" s="836"/>
      <c r="K8" s="111"/>
    </row>
    <row r="9" spans="2:11" s="23" customFormat="1" ht="21.75" customHeight="1">
      <c r="B9" s="846"/>
      <c r="C9" s="840"/>
      <c r="D9" s="736" t="s">
        <v>33</v>
      </c>
      <c r="E9" s="736" t="s">
        <v>231</v>
      </c>
      <c r="F9" s="736" t="s">
        <v>233</v>
      </c>
      <c r="G9" s="740" t="s">
        <v>235</v>
      </c>
      <c r="H9" s="89" t="s">
        <v>12</v>
      </c>
      <c r="I9" s="49" t="s">
        <v>9</v>
      </c>
      <c r="J9" s="53" t="s">
        <v>382</v>
      </c>
      <c r="K9" s="112"/>
    </row>
    <row r="10" spans="2:11" s="23" customFormat="1" ht="21.75" customHeight="1">
      <c r="B10" s="30" t="s">
        <v>545</v>
      </c>
      <c r="C10" s="40">
        <v>1944</v>
      </c>
      <c r="D10" s="40">
        <v>586</v>
      </c>
      <c r="E10" s="40">
        <v>318</v>
      </c>
      <c r="F10" s="40">
        <v>809</v>
      </c>
      <c r="G10" s="84">
        <v>231</v>
      </c>
      <c r="H10" s="90">
        <v>18.8</v>
      </c>
      <c r="I10" s="96">
        <v>22.1</v>
      </c>
      <c r="J10" s="106">
        <v>-3.3000000000000007</v>
      </c>
      <c r="K10" s="111"/>
    </row>
    <row r="11" spans="2:11" s="23" customFormat="1" ht="21.75" customHeight="1">
      <c r="B11" s="31" t="s">
        <v>560</v>
      </c>
      <c r="C11" s="41">
        <v>1899</v>
      </c>
      <c r="D11" s="41">
        <f>436+153</f>
        <v>589</v>
      </c>
      <c r="E11" s="41">
        <v>315</v>
      </c>
      <c r="F11" s="41">
        <f>378+405</f>
        <v>783</v>
      </c>
      <c r="G11" s="85">
        <f>200+12</f>
        <v>212</v>
      </c>
      <c r="H11" s="91">
        <v>18.5</v>
      </c>
      <c r="I11" s="97">
        <v>21.7</v>
      </c>
      <c r="J11" s="107">
        <f>H11-I11</f>
        <v>-3.1999999999999993</v>
      </c>
      <c r="K11" s="111"/>
    </row>
    <row r="12" spans="2:11" s="23" customFormat="1" ht="21.75" customHeight="1">
      <c r="B12" s="32" t="s">
        <v>2</v>
      </c>
      <c r="C12" s="42">
        <f>C11/$C11*100</f>
        <v>100</v>
      </c>
      <c r="D12" s="42">
        <f>D11/$C11*100</f>
        <v>31.016324381253291</v>
      </c>
      <c r="E12" s="42">
        <f>E11/$C11*100</f>
        <v>16.587677725118482</v>
      </c>
      <c r="F12" s="42">
        <f>F11/$C11*100</f>
        <v>41.232227488151658</v>
      </c>
      <c r="G12" s="86">
        <f>G11/$C11*100</f>
        <v>11.163770405476567</v>
      </c>
      <c r="H12" s="92"/>
      <c r="I12" s="98"/>
      <c r="J12" s="108"/>
      <c r="K12" s="111"/>
    </row>
    <row r="13" spans="2:11" s="23" customFormat="1" ht="28.5" customHeight="1">
      <c r="B13" s="33" t="s">
        <v>411</v>
      </c>
      <c r="C13" s="43">
        <f t="shared" ref="C13:J13" si="0">C11-C10</f>
        <v>-45</v>
      </c>
      <c r="D13" s="43">
        <f t="shared" si="0"/>
        <v>3</v>
      </c>
      <c r="E13" s="43">
        <f t="shared" si="0"/>
        <v>-3</v>
      </c>
      <c r="F13" s="43">
        <f t="shared" si="0"/>
        <v>-26</v>
      </c>
      <c r="G13" s="87">
        <f t="shared" si="0"/>
        <v>-19</v>
      </c>
      <c r="H13" s="93">
        <f>H11-H10</f>
        <v>-0.30000000000000071</v>
      </c>
      <c r="I13" s="99">
        <f t="shared" si="0"/>
        <v>-0.40000000000000213</v>
      </c>
      <c r="J13" s="109">
        <f t="shared" si="0"/>
        <v>0.10000000000000142</v>
      </c>
      <c r="K13" s="111"/>
    </row>
    <row r="14" spans="2:11" s="23" customFormat="1" ht="28.5" customHeight="1">
      <c r="B14" s="34" t="s">
        <v>197</v>
      </c>
      <c r="C14" s="44">
        <f t="shared" ref="C14:J14" si="1">C11/C10*100-100</f>
        <v>-2.3148148148148096</v>
      </c>
      <c r="D14" s="44">
        <f t="shared" si="1"/>
        <v>0.51194539249146942</v>
      </c>
      <c r="E14" s="44">
        <f t="shared" si="1"/>
        <v>-0.94339622641508925</v>
      </c>
      <c r="F14" s="44">
        <f t="shared" si="1"/>
        <v>-3.2138442521631703</v>
      </c>
      <c r="G14" s="88">
        <f t="shared" si="1"/>
        <v>-8.2251082251082295</v>
      </c>
      <c r="H14" s="94">
        <f t="shared" si="1"/>
        <v>-1.5957446808510696</v>
      </c>
      <c r="I14" s="100">
        <f t="shared" si="1"/>
        <v>-1.8099547511312295</v>
      </c>
      <c r="J14" s="110">
        <f t="shared" si="1"/>
        <v>-3.0303030303030738</v>
      </c>
      <c r="K14" s="111"/>
    </row>
    <row r="15" spans="2:11" ht="15" customHeight="1">
      <c r="H15" s="95"/>
    </row>
    <row r="16" spans="2:11" ht="15" customHeight="1">
      <c r="B16" s="25" t="s">
        <v>91</v>
      </c>
    </row>
    <row r="17" spans="2:9" ht="15" customHeight="1">
      <c r="B17" s="9" t="s">
        <v>568</v>
      </c>
    </row>
    <row r="18" spans="2:9" ht="15" customHeight="1">
      <c r="B18" s="9" t="s">
        <v>423</v>
      </c>
    </row>
    <row r="19" spans="2:9" ht="15" customHeight="1">
      <c r="B19" s="9" t="s">
        <v>569</v>
      </c>
    </row>
    <row r="20" spans="2:9" ht="15" customHeight="1">
      <c r="B20" s="9" t="s">
        <v>570</v>
      </c>
    </row>
    <row r="21" spans="2:9" ht="15" customHeight="1">
      <c r="B21" s="9" t="s">
        <v>571</v>
      </c>
    </row>
    <row r="22" spans="2:9" ht="15" customHeight="1">
      <c r="B22" s="9" t="s">
        <v>701</v>
      </c>
    </row>
    <row r="23" spans="2:9" ht="15" customHeight="1"/>
    <row r="24" spans="2:9" ht="15" customHeight="1">
      <c r="B24" s="26" t="s">
        <v>256</v>
      </c>
      <c r="C24" s="36"/>
      <c r="D24" s="36"/>
      <c r="E24" s="36"/>
    </row>
    <row r="25" spans="2:9" ht="15" customHeight="1">
      <c r="I25" s="51" t="s">
        <v>8</v>
      </c>
    </row>
    <row r="26" spans="2:9" s="23" customFormat="1" ht="15" customHeight="1">
      <c r="B26" s="845" t="s">
        <v>228</v>
      </c>
      <c r="C26" s="63"/>
      <c r="D26" s="63"/>
      <c r="E26" s="37"/>
      <c r="F26" s="37"/>
      <c r="G26" s="37"/>
      <c r="H26" s="37"/>
      <c r="I26" s="101"/>
    </row>
    <row r="27" spans="2:9" s="23" customFormat="1" ht="15" customHeight="1">
      <c r="B27" s="848"/>
      <c r="C27" s="64" t="s">
        <v>1</v>
      </c>
      <c r="D27" s="64" t="s">
        <v>148</v>
      </c>
      <c r="E27" s="38" t="s">
        <v>258</v>
      </c>
      <c r="F27" s="38" t="s">
        <v>210</v>
      </c>
      <c r="G27" s="38" t="s">
        <v>230</v>
      </c>
      <c r="H27" s="38" t="s">
        <v>92</v>
      </c>
      <c r="I27" s="102" t="s">
        <v>260</v>
      </c>
    </row>
    <row r="28" spans="2:9" s="23" customFormat="1" ht="15" customHeight="1">
      <c r="B28" s="846"/>
      <c r="C28" s="65"/>
      <c r="D28" s="65"/>
      <c r="E28" s="39"/>
      <c r="F28" s="39"/>
      <c r="G28" s="39"/>
      <c r="H28" s="39"/>
      <c r="I28" s="103"/>
    </row>
    <row r="29" spans="2:9" s="23" customFormat="1" ht="15" customHeight="1">
      <c r="B29" s="30" t="s">
        <v>546</v>
      </c>
      <c r="C29" s="66">
        <v>36478</v>
      </c>
      <c r="D29" s="74">
        <v>5569</v>
      </c>
      <c r="E29" s="78">
        <v>5885</v>
      </c>
      <c r="F29" s="78">
        <v>5990</v>
      </c>
      <c r="G29" s="78">
        <v>6119</v>
      </c>
      <c r="H29" s="78">
        <v>6329</v>
      </c>
      <c r="I29" s="104">
        <v>6586</v>
      </c>
    </row>
    <row r="30" spans="2:9" s="23" customFormat="1" ht="15" customHeight="1">
      <c r="B30" s="31" t="s">
        <v>564</v>
      </c>
      <c r="C30" s="67">
        <v>35116</v>
      </c>
      <c r="D30" s="75">
        <v>5269</v>
      </c>
      <c r="E30" s="79">
        <v>5551</v>
      </c>
      <c r="F30" s="79">
        <v>5870</v>
      </c>
      <c r="G30" s="79">
        <v>5996</v>
      </c>
      <c r="H30" s="79">
        <v>6109</v>
      </c>
      <c r="I30" s="105">
        <v>6321</v>
      </c>
    </row>
    <row r="31" spans="2:9" s="23" customFormat="1" ht="27" customHeight="1">
      <c r="B31" s="33" t="s">
        <v>411</v>
      </c>
      <c r="C31" s="68">
        <f t="shared" ref="C31:I31" si="2">C30-C29</f>
        <v>-1362</v>
      </c>
      <c r="D31" s="68">
        <f t="shared" si="2"/>
        <v>-300</v>
      </c>
      <c r="E31" s="80">
        <f t="shared" si="2"/>
        <v>-334</v>
      </c>
      <c r="F31" s="80">
        <f t="shared" si="2"/>
        <v>-120</v>
      </c>
      <c r="G31" s="80">
        <f t="shared" si="2"/>
        <v>-123</v>
      </c>
      <c r="H31" s="80">
        <f t="shared" si="2"/>
        <v>-220</v>
      </c>
      <c r="I31" s="57">
        <f t="shared" si="2"/>
        <v>-265</v>
      </c>
    </row>
    <row r="32" spans="2:9" s="23" customFormat="1" ht="27" customHeight="1">
      <c r="B32" s="34" t="s">
        <v>197</v>
      </c>
      <c r="C32" s="69">
        <f t="shared" ref="C32:I32" si="3">C30/C29*100-100</f>
        <v>-3.7337573331871283</v>
      </c>
      <c r="D32" s="69">
        <f t="shared" si="3"/>
        <v>-5.3869635482133162</v>
      </c>
      <c r="E32" s="44">
        <f t="shared" si="3"/>
        <v>-5.6754460492778236</v>
      </c>
      <c r="F32" s="44">
        <f t="shared" si="3"/>
        <v>-2.0033388981636051</v>
      </c>
      <c r="G32" s="44">
        <f t="shared" si="3"/>
        <v>-2.0101323745710005</v>
      </c>
      <c r="H32" s="44">
        <f t="shared" si="3"/>
        <v>-3.4760625691262419</v>
      </c>
      <c r="I32" s="58">
        <f t="shared" si="3"/>
        <v>-4.0236866079562645</v>
      </c>
    </row>
    <row r="33" spans="2:5" s="23" customFormat="1" ht="12"/>
    <row r="34" spans="2:5" s="23" customFormat="1" ht="15" customHeight="1">
      <c r="B34" s="845" t="s">
        <v>228</v>
      </c>
      <c r="C34" s="841" t="s">
        <v>257</v>
      </c>
      <c r="D34" s="841"/>
      <c r="E34" s="842"/>
    </row>
    <row r="35" spans="2:5" s="23" customFormat="1" ht="15" customHeight="1">
      <c r="B35" s="848"/>
      <c r="C35" s="843" t="s">
        <v>261</v>
      </c>
      <c r="D35" s="843"/>
      <c r="E35" s="844"/>
    </row>
    <row r="36" spans="2:5" s="23" customFormat="1" ht="15" customHeight="1">
      <c r="B36" s="846"/>
      <c r="C36" s="70" t="s">
        <v>12</v>
      </c>
      <c r="D36" s="50" t="s">
        <v>9</v>
      </c>
      <c r="E36" s="53" t="s">
        <v>382</v>
      </c>
    </row>
    <row r="37" spans="2:5" s="23" customFormat="1" ht="15" customHeight="1">
      <c r="B37" s="30" t="s">
        <v>546</v>
      </c>
      <c r="C37" s="71">
        <v>209.6</v>
      </c>
      <c r="D37" s="76">
        <v>318.7</v>
      </c>
      <c r="E37" s="81">
        <v>-109.1</v>
      </c>
    </row>
    <row r="38" spans="2:5" s="23" customFormat="1" ht="15" customHeight="1">
      <c r="B38" s="31" t="s">
        <v>564</v>
      </c>
      <c r="C38" s="72">
        <v>203</v>
      </c>
      <c r="D38" s="77">
        <v>315.7</v>
      </c>
      <c r="E38" s="81">
        <f>C38-D38</f>
        <v>-112.69999999999999</v>
      </c>
    </row>
    <row r="39" spans="2:5" s="23" customFormat="1" ht="27" customHeight="1">
      <c r="B39" s="33" t="s">
        <v>411</v>
      </c>
      <c r="C39" s="73">
        <f>C38-C37</f>
        <v>-6.5999999999999943</v>
      </c>
      <c r="D39" s="42">
        <f>D38-D37</f>
        <v>-3</v>
      </c>
      <c r="E39" s="56">
        <f>E38-E37</f>
        <v>-3.5999999999999943</v>
      </c>
    </row>
    <row r="40" spans="2:5" s="23" customFormat="1" ht="27" customHeight="1">
      <c r="B40" s="34" t="s">
        <v>197</v>
      </c>
      <c r="C40" s="69">
        <f>C38/C37*100-100</f>
        <v>-3.1488549618320576</v>
      </c>
      <c r="D40" s="44">
        <f>D38/D37*100-100</f>
        <v>-0.9413241292751735</v>
      </c>
      <c r="E40" s="58">
        <f>E38/E37*100-100</f>
        <v>3.2997250229147568</v>
      </c>
    </row>
  </sheetData>
  <customSheetViews>
    <customSheetView guid="{F6C015A4-8074-E14B-AA85-10FA5D09D9C2}" showPageBreaks="1" showGridLines="0" printArea="1" view="pageBreakPreview">
      <pageMargins left="0.51181102362204722" right="0.31496062992125984" top="0.78740157480314965" bottom="0" header="0.51181102362204722" footer="0.51181102362204722"/>
      <printOptions horizontalCentered="1"/>
      <pageSetup paperSize="9" scale="87" firstPageNumber="4" useFirstPageNumber="1" r:id="rId1"/>
      <headerFooter scaleWithDoc="0" alignWithMargins="0">
        <oddFooter>&amp;C&amp;"ＭＳ 明朝,regular"- 4 -</oddFooter>
        <evenFooter>&amp;C&amp;"ＭＳ 明朝,regular"- &amp;P -</evenFooter>
        <firstFooter>&amp;C&amp;"ＭＳ 明朝,regular"- &amp;P -</firstFooter>
      </headerFooter>
    </customSheetView>
  </customSheetViews>
  <mergeCells count="7">
    <mergeCell ref="H8:J8"/>
    <mergeCell ref="C34:E34"/>
    <mergeCell ref="C35:E35"/>
    <mergeCell ref="B8:B9"/>
    <mergeCell ref="C8:C9"/>
    <mergeCell ref="B26:B28"/>
    <mergeCell ref="B34:B36"/>
  </mergeCells>
  <phoneticPr fontId="11"/>
  <printOptions horizontalCentered="1"/>
  <pageMargins left="0.70866141732283461" right="0.70866141732283461" top="0.74803149606299213" bottom="0.74803149606299213" header="0.31496062992125984" footer="0.31496062992125984"/>
  <pageSetup paperSize="9" firstPageNumber="4" orientation="portrait" useFirstPageNumber="1" r:id="rId2"/>
  <headerFooter scaleWithDoc="0" alignWithMargins="0">
    <oddFooter>&amp;C&amp;"ＭＳ 明朝,regular"- 4 -</oddFooter>
    <evenFooter>&amp;C&amp;"ＭＳ 明朝,regular"- &amp;P -</evenFooter>
    <firstFooter>&amp;C&amp;"ＭＳ 明朝,regular"-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29"/>
  <sheetViews>
    <sheetView view="pageBreakPreview" topLeftCell="A12" zoomScale="106" zoomScaleNormal="100" zoomScaleSheetLayoutView="106" workbookViewId="0">
      <selection activeCell="D20" sqref="D20"/>
    </sheetView>
  </sheetViews>
  <sheetFormatPr defaultColWidth="9" defaultRowHeight="13.2"/>
  <cols>
    <col min="1" max="1" width="2.88671875" style="9" customWidth="1"/>
    <col min="2" max="2" width="11.44140625" style="9" customWidth="1"/>
    <col min="3" max="3" width="9.5546875" style="9" customWidth="1"/>
    <col min="4" max="4" width="8.44140625" style="9" customWidth="1"/>
    <col min="5" max="5" width="9.88671875" style="9" customWidth="1"/>
    <col min="6" max="6" width="9.44140625" style="9" customWidth="1"/>
    <col min="7" max="7" width="8.5546875" style="9" customWidth="1"/>
    <col min="8" max="8" width="9.109375" style="9" customWidth="1"/>
    <col min="9" max="9" width="9.44140625" style="9" customWidth="1"/>
    <col min="10" max="10" width="9.5546875" style="9" customWidth="1"/>
    <col min="11" max="12" width="9.109375" style="9" customWidth="1"/>
    <col min="13" max="13" width="10.33203125" style="9" customWidth="1"/>
    <col min="14" max="14" width="8.6640625" style="9" customWidth="1"/>
    <col min="15" max="15" width="1.5546875" style="9" customWidth="1"/>
    <col min="16" max="16" width="6.88671875" style="9" customWidth="1"/>
    <col min="17" max="17" width="6.44140625" style="9" customWidth="1"/>
    <col min="18" max="18" width="8.44140625" style="9" customWidth="1"/>
    <col min="19" max="19" width="9" style="9" customWidth="1"/>
    <col min="20" max="16384" width="9" style="9"/>
  </cols>
  <sheetData>
    <row r="1" spans="2:13" ht="21.75" customHeight="1">
      <c r="B1" s="25" t="s">
        <v>504</v>
      </c>
    </row>
    <row r="2" spans="2:13" ht="21.75" customHeight="1">
      <c r="B2" s="9" t="s">
        <v>572</v>
      </c>
    </row>
    <row r="3" spans="2:13" ht="21.75" customHeight="1">
      <c r="B3" s="9" t="s">
        <v>702</v>
      </c>
    </row>
    <row r="4" spans="2:13" ht="21.75" customHeight="1">
      <c r="B4" s="9" t="s">
        <v>703</v>
      </c>
    </row>
    <row r="5" spans="2:13" ht="21.75" customHeight="1">
      <c r="B5" s="9" t="s">
        <v>573</v>
      </c>
    </row>
    <row r="6" spans="2:13" ht="21.75" customHeight="1">
      <c r="B6" s="9" t="s">
        <v>574</v>
      </c>
    </row>
    <row r="7" spans="2:13" ht="21.75" customHeight="1">
      <c r="B7" s="9" t="s">
        <v>505</v>
      </c>
    </row>
    <row r="8" spans="2:13" ht="21.75" customHeight="1">
      <c r="B8" s="9" t="s">
        <v>575</v>
      </c>
    </row>
    <row r="9" spans="2:13" ht="21.75" customHeight="1">
      <c r="B9" s="9" t="s">
        <v>576</v>
      </c>
    </row>
    <row r="10" spans="2:13" ht="21.75" customHeight="1"/>
    <row r="11" spans="2:13" ht="21.75" customHeight="1">
      <c r="B11" s="26" t="s">
        <v>415</v>
      </c>
      <c r="C11" s="36"/>
      <c r="D11" s="36"/>
      <c r="E11" s="36"/>
    </row>
    <row r="12" spans="2:13" ht="21.75" customHeight="1">
      <c r="I12" s="51" t="s">
        <v>8</v>
      </c>
      <c r="M12" s="51"/>
    </row>
    <row r="13" spans="2:13" s="23" customFormat="1" ht="15" customHeight="1">
      <c r="B13" s="845" t="s">
        <v>228</v>
      </c>
      <c r="C13" s="37"/>
      <c r="D13" s="63"/>
      <c r="E13" s="82"/>
      <c r="F13" s="63"/>
      <c r="G13" s="852" t="s">
        <v>262</v>
      </c>
      <c r="H13" s="855" t="s">
        <v>29</v>
      </c>
      <c r="I13" s="849" t="s">
        <v>152</v>
      </c>
    </row>
    <row r="14" spans="2:13" s="23" customFormat="1" ht="15" customHeight="1">
      <c r="B14" s="848"/>
      <c r="C14" s="38" t="s">
        <v>1</v>
      </c>
      <c r="D14" s="64" t="s">
        <v>14</v>
      </c>
      <c r="E14" s="114" t="s">
        <v>20</v>
      </c>
      <c r="F14" s="64" t="s">
        <v>263</v>
      </c>
      <c r="G14" s="853"/>
      <c r="H14" s="856"/>
      <c r="I14" s="850"/>
    </row>
    <row r="15" spans="2:13" s="23" customFormat="1" ht="15" customHeight="1">
      <c r="B15" s="846"/>
      <c r="C15" s="39"/>
      <c r="D15" s="65"/>
      <c r="E15" s="83"/>
      <c r="F15" s="65"/>
      <c r="G15" s="854"/>
      <c r="H15" s="857"/>
      <c r="I15" s="851"/>
    </row>
    <row r="16" spans="2:13" s="23" customFormat="1" ht="15" customHeight="1">
      <c r="B16" s="30" t="s">
        <v>545</v>
      </c>
      <c r="C16" s="113">
        <v>2957</v>
      </c>
      <c r="D16" s="117">
        <v>1065</v>
      </c>
      <c r="E16" s="115">
        <v>1892</v>
      </c>
      <c r="F16" s="117">
        <v>171</v>
      </c>
      <c r="G16" s="113">
        <v>181</v>
      </c>
      <c r="H16" s="113">
        <v>2210</v>
      </c>
      <c r="I16" s="126">
        <v>189</v>
      </c>
    </row>
    <row r="17" spans="2:9" s="23" customFormat="1" ht="15" customHeight="1">
      <c r="B17" s="31" t="s">
        <v>560</v>
      </c>
      <c r="C17" s="79">
        <v>2902</v>
      </c>
      <c r="D17" s="67">
        <v>1020</v>
      </c>
      <c r="E17" s="116">
        <v>1882</v>
      </c>
      <c r="F17" s="67">
        <v>171</v>
      </c>
      <c r="G17" s="79">
        <v>182</v>
      </c>
      <c r="H17" s="79">
        <v>2143</v>
      </c>
      <c r="I17" s="105">
        <v>197</v>
      </c>
    </row>
    <row r="18" spans="2:9" s="23" customFormat="1" ht="15" customHeight="1">
      <c r="B18" s="32" t="s">
        <v>2</v>
      </c>
      <c r="C18" s="77">
        <f t="shared" ref="C18:I18" si="0">C17/$C17*100</f>
        <v>100</v>
      </c>
      <c r="D18" s="118">
        <f t="shared" si="0"/>
        <v>35.148173673328735</v>
      </c>
      <c r="E18" s="120">
        <f t="shared" si="0"/>
        <v>64.851826326671258</v>
      </c>
      <c r="F18" s="72">
        <f>F17/$C17*100</f>
        <v>5.8924879393521712</v>
      </c>
      <c r="G18" s="77">
        <f t="shared" si="0"/>
        <v>6.2715368711233639</v>
      </c>
      <c r="H18" s="77">
        <f t="shared" si="0"/>
        <v>73.845623707787738</v>
      </c>
      <c r="I18" s="123">
        <f t="shared" si="0"/>
        <v>6.7884217780840803</v>
      </c>
    </row>
    <row r="19" spans="2:9" s="23" customFormat="1" ht="32.25" customHeight="1">
      <c r="B19" s="33" t="s">
        <v>411</v>
      </c>
      <c r="C19" s="80">
        <f t="shared" ref="C19:I19" si="1">C17-C16</f>
        <v>-55</v>
      </c>
      <c r="D19" s="68">
        <f t="shared" si="1"/>
        <v>-45</v>
      </c>
      <c r="E19" s="87">
        <f t="shared" si="1"/>
        <v>-10</v>
      </c>
      <c r="F19" s="68">
        <f t="shared" si="1"/>
        <v>0</v>
      </c>
      <c r="G19" s="80">
        <f t="shared" si="1"/>
        <v>1</v>
      </c>
      <c r="H19" s="80">
        <f t="shared" si="1"/>
        <v>-67</v>
      </c>
      <c r="I19" s="57">
        <f t="shared" si="1"/>
        <v>8</v>
      </c>
    </row>
    <row r="20" spans="2:9" s="23" customFormat="1" ht="28.5" customHeight="1">
      <c r="B20" s="34" t="s">
        <v>197</v>
      </c>
      <c r="C20" s="44">
        <f t="shared" ref="C20:I20" si="2">C17/C16*100-100</f>
        <v>-1.8599932363882345</v>
      </c>
      <c r="D20" s="69">
        <f t="shared" si="2"/>
        <v>-4.2253521126760631</v>
      </c>
      <c r="E20" s="88">
        <f t="shared" si="2"/>
        <v>-0.52854122621563704</v>
      </c>
      <c r="F20" s="69">
        <f t="shared" si="2"/>
        <v>0</v>
      </c>
      <c r="G20" s="44">
        <f t="shared" si="2"/>
        <v>0.552486187845318</v>
      </c>
      <c r="H20" s="44">
        <f t="shared" si="2"/>
        <v>-3.0316742081447927</v>
      </c>
      <c r="I20" s="58">
        <f t="shared" si="2"/>
        <v>4.2328042328042272</v>
      </c>
    </row>
    <row r="21" spans="2:9" s="23" customFormat="1" ht="14.25" customHeight="1"/>
    <row r="22" spans="2:9" s="23" customFormat="1" ht="15" customHeight="1">
      <c r="B22" s="845" t="s">
        <v>228</v>
      </c>
      <c r="C22" s="37"/>
      <c r="D22" s="743"/>
      <c r="E22" s="841" t="s">
        <v>123</v>
      </c>
      <c r="F22" s="841"/>
      <c r="G22" s="842"/>
    </row>
    <row r="23" spans="2:9" s="23" customFormat="1" ht="15" customHeight="1">
      <c r="B23" s="848"/>
      <c r="C23" s="738" t="s">
        <v>473</v>
      </c>
      <c r="D23" s="741" t="s">
        <v>27</v>
      </c>
      <c r="E23" s="843" t="s">
        <v>266</v>
      </c>
      <c r="F23" s="843"/>
      <c r="G23" s="844"/>
    </row>
    <row r="24" spans="2:9" s="23" customFormat="1" ht="15" customHeight="1">
      <c r="B24" s="846"/>
      <c r="C24" s="750"/>
      <c r="D24" s="744"/>
      <c r="E24" s="70" t="s">
        <v>12</v>
      </c>
      <c r="F24" s="50" t="s">
        <v>9</v>
      </c>
      <c r="G24" s="53" t="s">
        <v>382</v>
      </c>
    </row>
    <row r="25" spans="2:9" s="23" customFormat="1" ht="15" customHeight="1">
      <c r="B25" s="30" t="s">
        <v>545</v>
      </c>
      <c r="C25" s="113">
        <v>49</v>
      </c>
      <c r="D25" s="745">
        <v>157</v>
      </c>
      <c r="E25" s="118">
        <v>12.3</v>
      </c>
      <c r="F25" s="121">
        <v>14.3</v>
      </c>
      <c r="G25" s="106">
        <v>-2</v>
      </c>
    </row>
    <row r="26" spans="2:9" s="23" customFormat="1" ht="15" customHeight="1">
      <c r="B26" s="31" t="s">
        <v>560</v>
      </c>
      <c r="C26" s="751">
        <v>52</v>
      </c>
      <c r="D26" s="746">
        <v>157</v>
      </c>
      <c r="E26" s="72">
        <v>12.1</v>
      </c>
      <c r="F26" s="77">
        <v>14</v>
      </c>
      <c r="G26" s="123">
        <f>E26-F26</f>
        <v>-1.9000000000000004</v>
      </c>
    </row>
    <row r="27" spans="2:9" s="23" customFormat="1" ht="15" customHeight="1">
      <c r="B27" s="32" t="s">
        <v>2</v>
      </c>
      <c r="C27" s="752">
        <f>C26/C17*100</f>
        <v>1.7918676774638183</v>
      </c>
      <c r="D27" s="747">
        <f>D26/C17*100</f>
        <v>5.410062026188835</v>
      </c>
      <c r="E27" s="119"/>
      <c r="F27" s="122"/>
      <c r="G27" s="124"/>
    </row>
    <row r="28" spans="2:9" s="23" customFormat="1" ht="32.25" customHeight="1">
      <c r="B28" s="33" t="s">
        <v>411</v>
      </c>
      <c r="C28" s="753">
        <f>C26-C25</f>
        <v>3</v>
      </c>
      <c r="D28" s="748">
        <f>D26-D25</f>
        <v>0</v>
      </c>
      <c r="E28" s="73">
        <f>E26-E25</f>
        <v>-0.20000000000000107</v>
      </c>
      <c r="F28" s="42">
        <f>F26-F25</f>
        <v>-0.30000000000000071</v>
      </c>
      <c r="G28" s="56">
        <f>G26-G25</f>
        <v>9.9999999999999645E-2</v>
      </c>
    </row>
    <row r="29" spans="2:9" s="23" customFormat="1" ht="28.5" customHeight="1">
      <c r="B29" s="34" t="s">
        <v>197</v>
      </c>
      <c r="C29" s="754">
        <f>C26/C25*100-100</f>
        <v>6.1224489795918373</v>
      </c>
      <c r="D29" s="749">
        <f>D26/D25*100-100</f>
        <v>0</v>
      </c>
      <c r="E29" s="69">
        <f>E26/E25*100-100</f>
        <v>-1.6260162601626149</v>
      </c>
      <c r="F29" s="44">
        <f>F26/F25*100-100</f>
        <v>-2.0979020979021072</v>
      </c>
      <c r="G29" s="58">
        <f>G26/G25*100-100</f>
        <v>-4.9999999999999858</v>
      </c>
    </row>
  </sheetData>
  <customSheetViews>
    <customSheetView guid="{F6C015A4-8074-E14B-AA85-10FA5D09D9C2}" showPageBreaks="1" showGridLines="0" printArea="1" view="pageBreakPreview">
      <pageMargins left="0.55118110236220474" right="0.19685039370078741" top="0.78740157480314965" bottom="0" header="0.51181102362204722" footer="0.51181102362204722"/>
      <printOptions horizontalCentered="1"/>
      <pageSetup paperSize="9" scale="86" firstPageNumber="5" useFirstPageNumber="1" r:id="rId1"/>
      <headerFooter scaleWithDoc="0" alignWithMargins="0">
        <oddFooter>&amp;C&amp;"ＭＳ 明朝,regular"- 5 -</oddFooter>
        <evenFooter>&amp;C&amp;"ＭＳ 明朝,regular"- &amp;P -</evenFooter>
        <firstFooter>&amp;C&amp;"ＭＳ 明朝,regular"- &amp;P -</firstFooter>
      </headerFooter>
    </customSheetView>
  </customSheetViews>
  <mergeCells count="7">
    <mergeCell ref="I13:I15"/>
    <mergeCell ref="B22:B24"/>
    <mergeCell ref="E22:G22"/>
    <mergeCell ref="E23:G23"/>
    <mergeCell ref="B13:B15"/>
    <mergeCell ref="G13:G15"/>
    <mergeCell ref="H13:H15"/>
  </mergeCells>
  <phoneticPr fontId="11"/>
  <printOptions horizontalCentered="1"/>
  <pageMargins left="0.70866141732283461" right="0.70866141732283461" top="0.74803149606299213" bottom="0.74803149606299213" header="0.31496062992125984" footer="0.31496062992125984"/>
  <pageSetup paperSize="9" firstPageNumber="5" orientation="portrait" useFirstPageNumber="1" r:id="rId2"/>
  <headerFooter scaleWithDoc="0" alignWithMargins="0">
    <oddFooter>&amp;C&amp;"ＭＳ 明朝,regular"- 5 -</oddFooter>
    <evenFooter>&amp;C&amp;"ＭＳ 明朝,regular"- &amp;P -</evenFooter>
    <firstFooter>&amp;C&amp;"ＭＳ 明朝,regular"-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6"/>
  <sheetViews>
    <sheetView view="pageBreakPreview" topLeftCell="A15" zoomScale="112" zoomScaleNormal="100" zoomScaleSheetLayoutView="112" workbookViewId="0">
      <selection activeCell="D20" sqref="D20"/>
    </sheetView>
  </sheetViews>
  <sheetFormatPr defaultColWidth="9" defaultRowHeight="13.2"/>
  <cols>
    <col min="1" max="1" width="2.44140625" style="9" customWidth="1"/>
    <col min="2" max="2" width="12.44140625" style="9" customWidth="1"/>
    <col min="3" max="3" width="9" style="9" customWidth="1"/>
    <col min="4" max="4" width="10.109375" style="9" customWidth="1"/>
    <col min="5" max="5" width="9.88671875" style="9" customWidth="1"/>
    <col min="6" max="6" width="9.44140625" style="9" customWidth="1"/>
    <col min="7" max="7" width="8.5546875" style="9" customWidth="1"/>
    <col min="8" max="8" width="9.109375" style="9" customWidth="1"/>
    <col min="9" max="9" width="9.44140625" style="9" customWidth="1"/>
    <col min="10" max="10" width="11.33203125" style="9" customWidth="1"/>
    <col min="11" max="11" width="8.5546875" style="9" customWidth="1"/>
    <col min="12" max="12" width="10.88671875" style="9" customWidth="1"/>
    <col min="13" max="14" width="8.44140625" style="9" customWidth="1"/>
    <col min="15" max="15" width="3.88671875" style="9" customWidth="1"/>
    <col min="16" max="16" width="3" style="9" customWidth="1"/>
    <col min="17" max="17" width="6.44140625" style="9" customWidth="1"/>
    <col min="18" max="18" width="8.44140625" style="9" customWidth="1"/>
    <col min="19" max="19" width="9" style="9" customWidth="1"/>
    <col min="20" max="16384" width="9" style="9"/>
  </cols>
  <sheetData>
    <row r="1" spans="2:10" s="1" customFormat="1" ht="27" customHeight="1">
      <c r="B1" s="15" t="s">
        <v>67</v>
      </c>
    </row>
    <row r="2" spans="2:10" s="1" customFormat="1" ht="21" customHeight="1">
      <c r="B2" s="128" t="s">
        <v>174</v>
      </c>
    </row>
    <row r="3" spans="2:10" s="1" customFormat="1" ht="21" customHeight="1">
      <c r="B3" s="1" t="s">
        <v>704</v>
      </c>
    </row>
    <row r="4" spans="2:10" s="1" customFormat="1" ht="21" customHeight="1">
      <c r="B4" s="1" t="s">
        <v>705</v>
      </c>
    </row>
    <row r="5" spans="2:10" s="1" customFormat="1" ht="21" customHeight="1">
      <c r="B5" s="1" t="s">
        <v>555</v>
      </c>
    </row>
    <row r="6" spans="2:10" s="1" customFormat="1" ht="21" customHeight="1">
      <c r="B6" s="129" t="s">
        <v>410</v>
      </c>
      <c r="C6" s="133"/>
      <c r="D6" s="133"/>
      <c r="E6" s="133"/>
      <c r="F6" s="133"/>
      <c r="G6" s="133"/>
      <c r="H6" s="133"/>
      <c r="I6" s="133"/>
      <c r="J6" s="133"/>
    </row>
    <row r="7" spans="2:10" s="1" customFormat="1" ht="21" customHeight="1">
      <c r="G7" s="148" t="s">
        <v>183</v>
      </c>
    </row>
    <row r="8" spans="2:10" s="6" customFormat="1" ht="15" customHeight="1">
      <c r="B8" s="845" t="s">
        <v>228</v>
      </c>
      <c r="C8" s="847" t="s">
        <v>1</v>
      </c>
      <c r="D8" s="834" t="s">
        <v>242</v>
      </c>
      <c r="E8" s="835"/>
      <c r="F8" s="835"/>
      <c r="G8" s="836"/>
    </row>
    <row r="9" spans="2:10" s="6" customFormat="1" ht="15" customHeight="1">
      <c r="B9" s="848"/>
      <c r="C9" s="862"/>
      <c r="D9" s="839" t="s">
        <v>88</v>
      </c>
      <c r="E9" s="837" t="s">
        <v>59</v>
      </c>
      <c r="F9" s="861"/>
      <c r="G9" s="863" t="s">
        <v>273</v>
      </c>
    </row>
    <row r="10" spans="2:10" s="6" customFormat="1" ht="15" customHeight="1">
      <c r="B10" s="846"/>
      <c r="C10" s="840"/>
      <c r="D10" s="840"/>
      <c r="E10" s="50" t="s">
        <v>247</v>
      </c>
      <c r="F10" s="49" t="s">
        <v>124</v>
      </c>
      <c r="G10" s="860"/>
    </row>
    <row r="11" spans="2:10" s="6" customFormat="1" ht="15" customHeight="1">
      <c r="B11" s="130" t="s">
        <v>546</v>
      </c>
      <c r="C11" s="134">
        <v>104</v>
      </c>
      <c r="D11" s="134">
        <v>1</v>
      </c>
      <c r="E11" s="134">
        <v>101</v>
      </c>
      <c r="F11" s="146">
        <v>1</v>
      </c>
      <c r="G11" s="154">
        <v>1</v>
      </c>
    </row>
    <row r="12" spans="2:10" s="6" customFormat="1" ht="15" customHeight="1">
      <c r="B12" s="131" t="s">
        <v>564</v>
      </c>
      <c r="C12" s="135">
        <v>103</v>
      </c>
      <c r="D12" s="135">
        <v>1</v>
      </c>
      <c r="E12" s="135">
        <v>100</v>
      </c>
      <c r="F12" s="147">
        <v>1</v>
      </c>
      <c r="G12" s="155">
        <v>1</v>
      </c>
    </row>
    <row r="13" spans="2:10" s="6" customFormat="1" ht="15" customHeight="1">
      <c r="B13" s="132" t="s">
        <v>2</v>
      </c>
      <c r="C13" s="136">
        <f>C12/$C12*100</f>
        <v>100</v>
      </c>
      <c r="D13" s="136">
        <f>D12/$C12*100</f>
        <v>0.97087378640776689</v>
      </c>
      <c r="E13" s="136">
        <f>E12/$C12*100</f>
        <v>97.087378640776706</v>
      </c>
      <c r="F13" s="136">
        <f>F12/$C12*100</f>
        <v>0.97087378640776689</v>
      </c>
      <c r="G13" s="156">
        <f>G12/$C12*100</f>
        <v>0.97087378640776689</v>
      </c>
    </row>
    <row r="14" spans="2:10" s="6" customFormat="1" ht="27" customHeight="1">
      <c r="B14" s="33" t="s">
        <v>411</v>
      </c>
      <c r="C14" s="137">
        <f>C12-C11</f>
        <v>-1</v>
      </c>
      <c r="D14" s="137">
        <f>D12-D11</f>
        <v>0</v>
      </c>
      <c r="E14" s="137">
        <f>E12-E11</f>
        <v>-1</v>
      </c>
      <c r="F14" s="137">
        <f>F12-F11</f>
        <v>0</v>
      </c>
      <c r="G14" s="157">
        <f>G12-G11</f>
        <v>0</v>
      </c>
    </row>
    <row r="15" spans="2:10" s="6" customFormat="1" ht="27.75" customHeight="1">
      <c r="B15" s="34" t="s">
        <v>197</v>
      </c>
      <c r="C15" s="138">
        <f>C12/C11*100-100</f>
        <v>-0.96153846153845279</v>
      </c>
      <c r="D15" s="138">
        <f>D12/D11*100-100</f>
        <v>0</v>
      </c>
      <c r="E15" s="138">
        <f>E12/E11*100-100</f>
        <v>-0.99009900990098743</v>
      </c>
      <c r="F15" s="138">
        <f>F12/F11*100-100</f>
        <v>0</v>
      </c>
      <c r="G15" s="158">
        <f>G12/G11*100-100</f>
        <v>0</v>
      </c>
    </row>
    <row r="16" spans="2:10" s="1" customFormat="1" ht="21" customHeight="1"/>
    <row r="17" spans="2:7" s="1" customFormat="1" ht="21" customHeight="1">
      <c r="B17" s="128" t="s">
        <v>244</v>
      </c>
    </row>
    <row r="18" spans="2:7" s="1" customFormat="1" ht="21" customHeight="1">
      <c r="B18" s="1" t="s">
        <v>577</v>
      </c>
    </row>
    <row r="19" spans="2:7" s="1" customFormat="1" ht="21" customHeight="1">
      <c r="B19" s="1" t="s">
        <v>578</v>
      </c>
    </row>
    <row r="20" spans="2:7" s="1" customFormat="1" ht="21" customHeight="1">
      <c r="B20" s="1" t="s">
        <v>706</v>
      </c>
    </row>
    <row r="21" spans="2:7" s="1" customFormat="1" ht="21.75" customHeight="1">
      <c r="B21" s="129" t="s">
        <v>241</v>
      </c>
      <c r="C21" s="133"/>
      <c r="D21" s="133"/>
      <c r="E21" s="133"/>
      <c r="F21" s="133"/>
      <c r="G21" s="133"/>
    </row>
    <row r="22" spans="2:7" s="1" customFormat="1" ht="21.75" customHeight="1">
      <c r="F22" s="148" t="s">
        <v>249</v>
      </c>
    </row>
    <row r="23" spans="2:7" s="6" customFormat="1" ht="12">
      <c r="B23" s="845" t="s">
        <v>228</v>
      </c>
      <c r="C23" s="139"/>
      <c r="D23" s="62"/>
      <c r="E23" s="62"/>
      <c r="F23" s="858" t="s">
        <v>403</v>
      </c>
    </row>
    <row r="24" spans="2:7" s="6" customFormat="1" ht="12">
      <c r="B24" s="848"/>
      <c r="C24" s="140" t="s">
        <v>1</v>
      </c>
      <c r="D24" s="738" t="s">
        <v>506</v>
      </c>
      <c r="E24" s="738" t="s">
        <v>507</v>
      </c>
      <c r="F24" s="859"/>
    </row>
    <row r="25" spans="2:7" s="6" customFormat="1" ht="12">
      <c r="B25" s="846"/>
      <c r="C25" s="141"/>
      <c r="D25" s="46"/>
      <c r="E25" s="46"/>
      <c r="F25" s="860"/>
    </row>
    <row r="26" spans="2:7" s="6" customFormat="1" ht="12">
      <c r="B26" s="130" t="s">
        <v>546</v>
      </c>
      <c r="C26" s="113">
        <v>942</v>
      </c>
      <c r="D26" s="113">
        <v>747</v>
      </c>
      <c r="E26" s="40">
        <v>0</v>
      </c>
      <c r="F26" s="126">
        <v>195</v>
      </c>
    </row>
    <row r="27" spans="2:7" s="6" customFormat="1" ht="12">
      <c r="B27" s="131" t="s">
        <v>564</v>
      </c>
      <c r="C27" s="142">
        <v>919</v>
      </c>
      <c r="D27" s="142">
        <v>725</v>
      </c>
      <c r="E27" s="145">
        <v>0</v>
      </c>
      <c r="F27" s="150">
        <v>194</v>
      </c>
    </row>
    <row r="28" spans="2:7" s="6" customFormat="1" ht="12">
      <c r="B28" s="32" t="s">
        <v>2</v>
      </c>
      <c r="C28" s="136">
        <v>100</v>
      </c>
      <c r="D28" s="144">
        <f>D27/$C27*100</f>
        <v>78.890097932535369</v>
      </c>
      <c r="E28" s="144">
        <f>E27/$C27*100</f>
        <v>0</v>
      </c>
      <c r="F28" s="151">
        <f>F27/$C27*100</f>
        <v>21.109902067464638</v>
      </c>
    </row>
    <row r="29" spans="2:7" s="6" customFormat="1" ht="24">
      <c r="B29" s="33" t="s">
        <v>411</v>
      </c>
      <c r="C29" s="40">
        <f>C27-C26</f>
        <v>-23</v>
      </c>
      <c r="D29" s="40">
        <f>D27-D26</f>
        <v>-22</v>
      </c>
      <c r="E29" s="145">
        <f>E27-E26</f>
        <v>0</v>
      </c>
      <c r="F29" s="54">
        <f>F27-F26</f>
        <v>-1</v>
      </c>
    </row>
    <row r="30" spans="2:7" s="6" customFormat="1" ht="24">
      <c r="B30" s="34" t="s">
        <v>197</v>
      </c>
      <c r="C30" s="143">
        <f>C27/C26*100-100</f>
        <v>-2.4416135881103997</v>
      </c>
      <c r="D30" s="143">
        <f>D27/D26*100-100</f>
        <v>-2.9451137884872907</v>
      </c>
      <c r="E30" s="143">
        <v>0</v>
      </c>
      <c r="F30" s="152">
        <f>F27/F26*100-100</f>
        <v>-0.512820512820511</v>
      </c>
    </row>
    <row r="31" spans="2:7" s="1" customFormat="1"/>
    <row r="36" spans="1:15" s="1" customFormat="1" ht="14.25" customHeight="1">
      <c r="A36" s="127"/>
      <c r="B36" s="127"/>
      <c r="C36" s="127"/>
      <c r="D36" s="127"/>
      <c r="E36" s="127"/>
      <c r="F36" s="127"/>
      <c r="G36" s="127"/>
      <c r="H36" s="127"/>
      <c r="I36" s="127"/>
      <c r="J36" s="127"/>
      <c r="K36" s="127"/>
      <c r="L36" s="127"/>
      <c r="M36" s="127"/>
      <c r="N36" s="127"/>
      <c r="O36" s="127"/>
    </row>
  </sheetData>
  <customSheetViews>
    <customSheetView guid="{F6C015A4-8074-E14B-AA85-10FA5D09D9C2}" showPageBreaks="1" showGridLines="0" printArea="1" view="pageBreakPreview">
      <pageMargins left="0.98425196850393681" right="0.98425196850393681" top="0.98425196850393681" bottom="0.98425196850393681" header="0.51181102362204722" footer="0.51181102362204722"/>
      <printOptions horizontalCentered="1"/>
      <pageSetup paperSize="9" scale="59" firstPageNumber="6" useFirstPageNumber="1" r:id="rId1"/>
      <headerFooter scaleWithDoc="0" alignWithMargins="0">
        <oddFooter>&amp;C&amp;"ＭＳ 明朝,regular"- 6 -</oddFooter>
        <evenFooter>&amp;C&amp;"ＭＳ 明朝,regular"- &amp;P -</evenFooter>
        <firstFooter>&amp;C&amp;"ＭＳ 明朝,regular"- &amp;P -</firstFooter>
      </headerFooter>
    </customSheetView>
  </customSheetViews>
  <mergeCells count="8">
    <mergeCell ref="B23:B25"/>
    <mergeCell ref="F23:F25"/>
    <mergeCell ref="D8:G8"/>
    <mergeCell ref="E9:F9"/>
    <mergeCell ref="B8:B10"/>
    <mergeCell ref="C8:C10"/>
    <mergeCell ref="D9:D10"/>
    <mergeCell ref="G9:G10"/>
  </mergeCells>
  <phoneticPr fontId="11"/>
  <printOptions horizontalCentered="1"/>
  <pageMargins left="0.70866141732283461" right="0.70866141732283461" top="0.74803149606299213" bottom="0.74803149606299213" header="0.31496062992125984" footer="0.31496062992125984"/>
  <pageSetup paperSize="9" firstPageNumber="6" orientation="portrait" useFirstPageNumber="1" r:id="rId2"/>
  <headerFooter scaleWithDoc="0" alignWithMargins="0">
    <oddFooter>&amp;C&amp;"ＭＳ 明朝,regular"- 6 -</oddFooter>
    <evenFooter>&amp;C&amp;"ＭＳ 明朝,regular"- &amp;P -</evenFooter>
    <firstFooter>&amp;C&amp;"ＭＳ 明朝,regular"-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0"/>
  <sheetViews>
    <sheetView view="pageBreakPreview" topLeftCell="A12" zoomScale="98" zoomScaleNormal="100" zoomScaleSheetLayoutView="98" workbookViewId="0">
      <selection activeCell="D20" sqref="D20"/>
    </sheetView>
  </sheetViews>
  <sheetFormatPr defaultColWidth="9" defaultRowHeight="13.2"/>
  <cols>
    <col min="1" max="1" width="3.44140625" style="1" customWidth="1"/>
    <col min="2" max="2" width="11" style="1" customWidth="1"/>
    <col min="3" max="9" width="9.44140625" style="1" customWidth="1"/>
    <col min="10" max="10" width="7.5546875" style="1" customWidth="1"/>
    <col min="11" max="11" width="8.88671875" style="1" customWidth="1"/>
    <col min="12" max="12" width="7.6640625" style="1" customWidth="1"/>
    <col min="13" max="14" width="7.88671875" style="1" customWidth="1"/>
    <col min="15" max="15" width="8.44140625" style="1" customWidth="1"/>
    <col min="16" max="16" width="2.88671875" style="1" customWidth="1"/>
    <col min="17" max="17" width="9" style="1" customWidth="1"/>
    <col min="18" max="16384" width="9" style="1"/>
  </cols>
  <sheetData>
    <row r="1" spans="1:16" s="9" customFormat="1" ht="15.75" customHeight="1">
      <c r="B1" s="9" t="s">
        <v>579</v>
      </c>
    </row>
    <row r="2" spans="1:16" s="9" customFormat="1" ht="15.75" customHeight="1">
      <c r="B2" s="9" t="s">
        <v>580</v>
      </c>
    </row>
    <row r="3" spans="1:16" s="9" customFormat="1" ht="15.75" customHeight="1">
      <c r="B3" s="9" t="s">
        <v>581</v>
      </c>
    </row>
    <row r="4" spans="1:16" s="9" customFormat="1" ht="15.75" customHeight="1">
      <c r="B4" s="9" t="s">
        <v>582</v>
      </c>
    </row>
    <row r="5" spans="1:16" ht="15.75" customHeight="1"/>
    <row r="6" spans="1:16" ht="15.75" customHeight="1">
      <c r="A6" s="9"/>
      <c r="B6" s="159" t="s">
        <v>391</v>
      </c>
      <c r="C6" s="36"/>
      <c r="D6" s="36"/>
      <c r="E6" s="36"/>
      <c r="F6" s="36"/>
      <c r="G6" s="36"/>
      <c r="H6" s="9"/>
      <c r="I6" s="9"/>
      <c r="J6" s="9"/>
      <c r="K6" s="9"/>
      <c r="L6" s="9"/>
      <c r="M6" s="9"/>
      <c r="N6" s="9"/>
      <c r="O6" s="9"/>
      <c r="P6" s="9"/>
    </row>
    <row r="7" spans="1:16" ht="15.75" customHeight="1">
      <c r="A7" s="9"/>
      <c r="B7" s="160"/>
      <c r="C7" s="164"/>
      <c r="D7" s="164"/>
      <c r="E7" s="164"/>
      <c r="F7" s="164"/>
      <c r="G7" s="164"/>
      <c r="H7" s="164"/>
      <c r="I7" s="164"/>
      <c r="J7" s="199" t="s">
        <v>220</v>
      </c>
      <c r="K7" s="9"/>
      <c r="L7" s="202"/>
      <c r="M7" s="9"/>
      <c r="N7" s="202"/>
      <c r="O7" s="202"/>
      <c r="P7" s="202"/>
    </row>
    <row r="8" spans="1:16" s="6" customFormat="1" ht="12">
      <c r="A8" s="23"/>
      <c r="B8" s="845" t="s">
        <v>228</v>
      </c>
      <c r="C8" s="847" t="s">
        <v>1</v>
      </c>
      <c r="D8" s="737" t="s">
        <v>221</v>
      </c>
      <c r="E8" s="737" t="s">
        <v>223</v>
      </c>
      <c r="F8" s="737" t="s">
        <v>225</v>
      </c>
      <c r="G8" s="739" t="s">
        <v>226</v>
      </c>
      <c r="H8" s="864" t="s">
        <v>271</v>
      </c>
      <c r="I8" s="835"/>
      <c r="J8" s="836"/>
      <c r="K8" s="23"/>
      <c r="L8" s="865"/>
      <c r="M8" s="865"/>
      <c r="N8" s="112"/>
      <c r="O8" s="23"/>
      <c r="P8" s="23"/>
    </row>
    <row r="9" spans="1:16" s="6" customFormat="1" ht="12">
      <c r="A9" s="23"/>
      <c r="B9" s="846"/>
      <c r="C9" s="840"/>
      <c r="D9" s="742" t="s">
        <v>33</v>
      </c>
      <c r="E9" s="736" t="s">
        <v>231</v>
      </c>
      <c r="F9" s="736" t="s">
        <v>233</v>
      </c>
      <c r="G9" s="740" t="s">
        <v>235</v>
      </c>
      <c r="H9" s="191" t="s">
        <v>12</v>
      </c>
      <c r="I9" s="197" t="s">
        <v>9</v>
      </c>
      <c r="J9" s="200" t="s">
        <v>382</v>
      </c>
      <c r="K9" s="23"/>
      <c r="L9" s="203"/>
      <c r="M9" s="111"/>
      <c r="N9" s="111"/>
      <c r="O9" s="23"/>
      <c r="P9" s="23"/>
    </row>
    <row r="10" spans="1:16" s="6" customFormat="1" ht="12">
      <c r="A10" s="23"/>
      <c r="B10" s="161" t="s">
        <v>546</v>
      </c>
      <c r="C10" s="165">
        <v>942</v>
      </c>
      <c r="D10" s="113">
        <v>216</v>
      </c>
      <c r="E10" s="113">
        <v>33</v>
      </c>
      <c r="F10" s="113">
        <v>530</v>
      </c>
      <c r="G10" s="115">
        <v>163</v>
      </c>
      <c r="H10" s="192">
        <v>22</v>
      </c>
      <c r="I10" s="121">
        <v>26.5</v>
      </c>
      <c r="J10" s="106">
        <v>-4.5</v>
      </c>
      <c r="K10" s="23"/>
      <c r="L10" s="111"/>
      <c r="M10" s="111"/>
      <c r="N10" s="111"/>
      <c r="O10" s="23"/>
      <c r="P10" s="23"/>
    </row>
    <row r="11" spans="1:16" s="6" customFormat="1" ht="12">
      <c r="A11" s="23"/>
      <c r="B11" s="162" t="s">
        <v>564</v>
      </c>
      <c r="C11" s="166">
        <v>919</v>
      </c>
      <c r="D11" s="173">
        <v>217</v>
      </c>
      <c r="E11" s="173">
        <v>34</v>
      </c>
      <c r="F11" s="173">
        <f>133+372</f>
        <v>505</v>
      </c>
      <c r="G11" s="187">
        <f>151+12</f>
        <v>163</v>
      </c>
      <c r="H11" s="193">
        <v>21.9</v>
      </c>
      <c r="I11" s="174">
        <v>26.3</v>
      </c>
      <c r="J11" s="106">
        <f>H11-I11</f>
        <v>-4.4000000000000021</v>
      </c>
      <c r="K11" s="23"/>
      <c r="L11" s="111"/>
      <c r="M11" s="111"/>
      <c r="N11" s="111"/>
      <c r="O11" s="23"/>
      <c r="P11" s="23"/>
    </row>
    <row r="12" spans="1:16" s="6" customFormat="1" ht="12">
      <c r="A12" s="23"/>
      <c r="B12" s="32" t="s">
        <v>2</v>
      </c>
      <c r="C12" s="136">
        <f>C11/$C11*100</f>
        <v>100</v>
      </c>
      <c r="D12" s="136">
        <f>D11/$C11*100</f>
        <v>23.612622415669204</v>
      </c>
      <c r="E12" s="136">
        <f>E11/$C11*100</f>
        <v>3.6996735582154514</v>
      </c>
      <c r="F12" s="136">
        <f>F11/$C11*100</f>
        <v>54.951033732317732</v>
      </c>
      <c r="G12" s="188">
        <f>G11/$C11*100</f>
        <v>17.736670293797609</v>
      </c>
      <c r="H12" s="194"/>
      <c r="I12" s="198"/>
      <c r="J12" s="201"/>
      <c r="K12" s="23"/>
      <c r="L12" s="111"/>
      <c r="M12" s="111"/>
      <c r="N12" s="111"/>
      <c r="O12" s="23"/>
      <c r="P12" s="23"/>
    </row>
    <row r="13" spans="1:16" s="6" customFormat="1" ht="24">
      <c r="A13" s="23"/>
      <c r="B13" s="33" t="s">
        <v>411</v>
      </c>
      <c r="C13" s="167">
        <f t="shared" ref="C13:J13" si="0">C11-C10</f>
        <v>-23</v>
      </c>
      <c r="D13" s="167">
        <f t="shared" si="0"/>
        <v>1</v>
      </c>
      <c r="E13" s="167">
        <f t="shared" si="0"/>
        <v>1</v>
      </c>
      <c r="F13" s="167">
        <f t="shared" si="0"/>
        <v>-25</v>
      </c>
      <c r="G13" s="189">
        <f t="shared" si="0"/>
        <v>0</v>
      </c>
      <c r="H13" s="171">
        <f t="shared" si="0"/>
        <v>-0.10000000000000142</v>
      </c>
      <c r="I13" s="144">
        <f t="shared" si="0"/>
        <v>-0.19999999999999929</v>
      </c>
      <c r="J13" s="151">
        <f t="shared" si="0"/>
        <v>9.9999999999997868E-2</v>
      </c>
      <c r="K13" s="23"/>
      <c r="L13" s="111"/>
      <c r="M13" s="111"/>
      <c r="N13" s="111"/>
      <c r="O13" s="23"/>
      <c r="P13" s="23"/>
    </row>
    <row r="14" spans="1:16" s="6" customFormat="1" ht="24">
      <c r="A14" s="23"/>
      <c r="B14" s="34" t="s">
        <v>197</v>
      </c>
      <c r="C14" s="168">
        <f t="shared" ref="C14:J14" si="1">C11/C10*100-100</f>
        <v>-2.4416135881103997</v>
      </c>
      <c r="D14" s="168">
        <f t="shared" si="1"/>
        <v>0.4629629629629477</v>
      </c>
      <c r="E14" s="168">
        <f t="shared" si="1"/>
        <v>3.0303030303030312</v>
      </c>
      <c r="F14" s="168">
        <f t="shared" si="1"/>
        <v>-4.7169811320754746</v>
      </c>
      <c r="G14" s="190">
        <f t="shared" si="1"/>
        <v>0</v>
      </c>
      <c r="H14" s="172">
        <f t="shared" si="1"/>
        <v>-0.45454545454546746</v>
      </c>
      <c r="I14" s="168">
        <f t="shared" si="1"/>
        <v>-0.75471698113207708</v>
      </c>
      <c r="J14" s="179">
        <f t="shared" si="1"/>
        <v>-2.2222222222221717</v>
      </c>
      <c r="K14" s="23"/>
      <c r="L14" s="111"/>
      <c r="M14" s="111"/>
      <c r="N14" s="23"/>
      <c r="O14" s="23"/>
      <c r="P14" s="23"/>
    </row>
    <row r="15" spans="1:16" s="9" customFormat="1" ht="15" customHeight="1"/>
    <row r="16" spans="1:16" s="9" customFormat="1" ht="15" customHeight="1">
      <c r="B16" s="25" t="s">
        <v>272</v>
      </c>
    </row>
    <row r="17" spans="1:16" s="9" customFormat="1" ht="15" customHeight="1">
      <c r="B17" s="9" t="s">
        <v>583</v>
      </c>
    </row>
    <row r="18" spans="1:16" s="9" customFormat="1" ht="15" customHeight="1">
      <c r="B18" s="9" t="s">
        <v>449</v>
      </c>
    </row>
    <row r="19" spans="1:16" s="9" customFormat="1" ht="15" customHeight="1">
      <c r="B19" s="9" t="s">
        <v>584</v>
      </c>
    </row>
    <row r="20" spans="1:16" ht="15" customHeight="1">
      <c r="A20" s="9"/>
      <c r="B20" s="9" t="s">
        <v>585</v>
      </c>
      <c r="C20" s="9"/>
      <c r="D20" s="9"/>
      <c r="E20" s="9"/>
      <c r="F20" s="9"/>
      <c r="G20" s="9"/>
      <c r="H20" s="9"/>
      <c r="I20" s="9"/>
      <c r="J20" s="9"/>
      <c r="K20" s="9"/>
      <c r="L20" s="9"/>
      <c r="M20" s="9"/>
      <c r="N20" s="9"/>
      <c r="O20" s="9"/>
      <c r="P20" s="9"/>
    </row>
    <row r="21" spans="1:16" ht="15" customHeight="1">
      <c r="A21" s="9"/>
      <c r="B21" s="9" t="s">
        <v>586</v>
      </c>
      <c r="C21" s="9"/>
      <c r="D21" s="9"/>
      <c r="E21" s="9"/>
      <c r="F21" s="9"/>
      <c r="G21" s="9"/>
      <c r="H21" s="9"/>
      <c r="I21" s="9"/>
      <c r="J21" s="9"/>
      <c r="K21" s="9"/>
      <c r="L21" s="9"/>
      <c r="M21" s="9"/>
      <c r="N21" s="9"/>
      <c r="O21" s="9"/>
      <c r="P21" s="9"/>
    </row>
    <row r="22" spans="1:16" ht="15" customHeight="1">
      <c r="A22" s="9"/>
      <c r="B22" s="9" t="s">
        <v>587</v>
      </c>
      <c r="C22" s="9"/>
      <c r="D22" s="9"/>
      <c r="E22" s="9"/>
      <c r="F22" s="9"/>
      <c r="G22" s="9"/>
      <c r="H22" s="9"/>
      <c r="I22" s="9"/>
      <c r="J22" s="9"/>
      <c r="K22" s="9"/>
      <c r="L22" s="9"/>
      <c r="M22" s="9"/>
      <c r="N22" s="9"/>
      <c r="O22" s="9"/>
      <c r="P22" s="9"/>
    </row>
    <row r="23" spans="1:16" ht="15" customHeight="1">
      <c r="A23" s="9"/>
      <c r="B23" s="9" t="s">
        <v>588</v>
      </c>
      <c r="C23" s="9"/>
      <c r="D23" s="9"/>
      <c r="E23" s="9"/>
      <c r="F23" s="9"/>
      <c r="G23" s="9"/>
      <c r="H23" s="9"/>
      <c r="I23" s="9"/>
      <c r="J23" s="9"/>
      <c r="K23" s="9"/>
      <c r="L23" s="9"/>
      <c r="M23" s="9"/>
      <c r="N23" s="9"/>
      <c r="O23" s="9"/>
      <c r="P23" s="9"/>
    </row>
    <row r="24" spans="1:16" s="9" customFormat="1" ht="15" customHeight="1">
      <c r="B24" s="26" t="s">
        <v>319</v>
      </c>
      <c r="C24" s="36"/>
      <c r="D24" s="36"/>
      <c r="E24" s="36"/>
      <c r="F24" s="36"/>
      <c r="G24" s="36"/>
    </row>
    <row r="25" spans="1:16" s="9" customFormat="1" ht="15" customHeight="1">
      <c r="B25" s="25"/>
      <c r="H25" s="51" t="s">
        <v>8</v>
      </c>
    </row>
    <row r="26" spans="1:16" s="23" customFormat="1" ht="15" customHeight="1">
      <c r="B26" s="845" t="s">
        <v>228</v>
      </c>
      <c r="C26" s="866" t="s">
        <v>1</v>
      </c>
      <c r="D26" s="847" t="s">
        <v>14</v>
      </c>
      <c r="E26" s="869" t="s">
        <v>20</v>
      </c>
      <c r="F26" s="872" t="s">
        <v>148</v>
      </c>
      <c r="G26" s="847" t="s">
        <v>258</v>
      </c>
      <c r="H26" s="875" t="s">
        <v>210</v>
      </c>
      <c r="I26" s="186"/>
    </row>
    <row r="27" spans="1:16" s="23" customFormat="1" ht="15" customHeight="1">
      <c r="B27" s="848"/>
      <c r="C27" s="867"/>
      <c r="D27" s="862"/>
      <c r="E27" s="870"/>
      <c r="F27" s="873"/>
      <c r="G27" s="862"/>
      <c r="H27" s="859"/>
      <c r="I27" s="186"/>
    </row>
    <row r="28" spans="1:16" s="23" customFormat="1" ht="15" customHeight="1">
      <c r="B28" s="846"/>
      <c r="C28" s="868"/>
      <c r="D28" s="840"/>
      <c r="E28" s="871"/>
      <c r="F28" s="874"/>
      <c r="G28" s="840"/>
      <c r="H28" s="860"/>
      <c r="I28" s="186"/>
    </row>
    <row r="29" spans="1:16" s="23" customFormat="1" ht="15" customHeight="1">
      <c r="B29" s="30" t="s">
        <v>546</v>
      </c>
      <c r="C29" s="117">
        <v>20725</v>
      </c>
      <c r="D29" s="113">
        <v>10555</v>
      </c>
      <c r="E29" s="175">
        <v>10170</v>
      </c>
      <c r="F29" s="182">
        <v>6676</v>
      </c>
      <c r="G29" s="113">
        <v>6955</v>
      </c>
      <c r="H29" s="126">
        <v>7094</v>
      </c>
      <c r="I29" s="186"/>
    </row>
    <row r="30" spans="1:16" s="23" customFormat="1" ht="15" customHeight="1">
      <c r="B30" s="163" t="s">
        <v>564</v>
      </c>
      <c r="C30" s="169">
        <v>20128</v>
      </c>
      <c r="D30" s="173">
        <v>10202</v>
      </c>
      <c r="E30" s="176">
        <v>9926</v>
      </c>
      <c r="F30" s="183">
        <v>6516</v>
      </c>
      <c r="G30" s="173">
        <v>6661</v>
      </c>
      <c r="H30" s="195">
        <v>6951</v>
      </c>
      <c r="I30" s="186"/>
    </row>
    <row r="31" spans="1:16" s="23" customFormat="1" ht="32.25" customHeight="1">
      <c r="B31" s="33" t="s">
        <v>411</v>
      </c>
      <c r="C31" s="167">
        <f t="shared" ref="C31:H31" si="2">C30-C29</f>
        <v>-597</v>
      </c>
      <c r="D31" s="167">
        <f t="shared" si="2"/>
        <v>-353</v>
      </c>
      <c r="E31" s="177">
        <f t="shared" si="2"/>
        <v>-244</v>
      </c>
      <c r="F31" s="184">
        <f t="shared" si="2"/>
        <v>-160</v>
      </c>
      <c r="G31" s="167">
        <f t="shared" si="2"/>
        <v>-294</v>
      </c>
      <c r="H31" s="196">
        <f t="shared" si="2"/>
        <v>-143</v>
      </c>
    </row>
    <row r="32" spans="1:16" s="23" customFormat="1" ht="27" customHeight="1">
      <c r="B32" s="34" t="s">
        <v>197</v>
      </c>
      <c r="C32" s="168">
        <f t="shared" ref="C32:H32" si="3">C30/C29*100-100</f>
        <v>-2.8805790108564509</v>
      </c>
      <c r="D32" s="168">
        <f t="shared" si="3"/>
        <v>-3.3443865466603455</v>
      </c>
      <c r="E32" s="178">
        <f t="shared" si="3"/>
        <v>-2.399213372664704</v>
      </c>
      <c r="F32" s="185">
        <f t="shared" si="3"/>
        <v>-2.3966446974236106</v>
      </c>
      <c r="G32" s="168">
        <f t="shared" si="3"/>
        <v>-4.2271746944644235</v>
      </c>
      <c r="H32" s="179">
        <f t="shared" si="3"/>
        <v>-2.0157879898505797</v>
      </c>
    </row>
    <row r="33" spans="2:6" s="6" customFormat="1" ht="12"/>
    <row r="34" spans="2:6" s="23" customFormat="1" ht="15" customHeight="1">
      <c r="B34" s="845" t="s">
        <v>228</v>
      </c>
      <c r="C34" s="841" t="s">
        <v>257</v>
      </c>
      <c r="D34" s="841"/>
      <c r="E34" s="842"/>
      <c r="F34" s="186"/>
    </row>
    <row r="35" spans="2:6" s="23" customFormat="1" ht="15" customHeight="1">
      <c r="B35" s="848"/>
      <c r="C35" s="843" t="s">
        <v>280</v>
      </c>
      <c r="D35" s="843"/>
      <c r="E35" s="844"/>
      <c r="F35" s="186"/>
    </row>
    <row r="36" spans="2:6" s="23" customFormat="1" ht="15" customHeight="1">
      <c r="B36" s="846"/>
      <c r="C36" s="70" t="s">
        <v>12</v>
      </c>
      <c r="D36" s="50" t="s">
        <v>9</v>
      </c>
      <c r="E36" s="53" t="s">
        <v>382</v>
      </c>
      <c r="F36" s="186"/>
    </row>
    <row r="37" spans="2:6" s="23" customFormat="1" ht="15" customHeight="1">
      <c r="B37" s="30" t="s">
        <v>546</v>
      </c>
      <c r="C37" s="118">
        <v>199.3</v>
      </c>
      <c r="D37" s="121">
        <v>319.5</v>
      </c>
      <c r="E37" s="106">
        <v>-120.19999999999999</v>
      </c>
      <c r="F37" s="186"/>
    </row>
    <row r="38" spans="2:6" s="23" customFormat="1" ht="15" customHeight="1">
      <c r="B38" s="163" t="s">
        <v>564</v>
      </c>
      <c r="C38" s="170">
        <v>195.4</v>
      </c>
      <c r="D38" s="174">
        <v>317.89999999999998</v>
      </c>
      <c r="E38" s="106">
        <f>C38-D38</f>
        <v>-122.49999999999997</v>
      </c>
      <c r="F38" s="186"/>
    </row>
    <row r="39" spans="2:6" s="23" customFormat="1" ht="32.25" customHeight="1">
      <c r="B39" s="33" t="s">
        <v>411</v>
      </c>
      <c r="C39" s="171">
        <f>C38-C37</f>
        <v>-3.9000000000000057</v>
      </c>
      <c r="D39" s="144">
        <f>D38-D37</f>
        <v>-1.6000000000000227</v>
      </c>
      <c r="E39" s="151">
        <f>E38-E37</f>
        <v>-2.2999999999999829</v>
      </c>
    </row>
    <row r="40" spans="2:6" s="23" customFormat="1" ht="27" customHeight="1">
      <c r="B40" s="34" t="s">
        <v>197</v>
      </c>
      <c r="C40" s="172">
        <f>C38/C37*100-100</f>
        <v>-1.9568489713999071</v>
      </c>
      <c r="D40" s="168">
        <f>D38/D37*100-100</f>
        <v>-0.50078247261346576</v>
      </c>
      <c r="E40" s="179">
        <f>E38/E37*100-100</f>
        <v>1.9134775374375863</v>
      </c>
    </row>
  </sheetData>
  <customSheetViews>
    <customSheetView guid="{F6C015A4-8074-E14B-AA85-10FA5D09D9C2}" showPageBreaks="1" showGridLines="0" printArea="1" view="pageBreakPreview">
      <pageMargins left="0.62992125984251968" right="0.27559055118110237" top="0.78740157480314965" bottom="0" header="0.51181102362204722" footer="0.51181102362204722"/>
      <printOptions horizontalCentered="1"/>
      <pageSetup paperSize="9" scale="76" firstPageNumber="7" useFirstPageNumber="1" r:id="rId1"/>
      <headerFooter scaleWithDoc="0" alignWithMargins="0">
        <oddFooter>&amp;C&amp;"ＭＳ 明朝,regular"- 7 -</oddFooter>
        <evenFooter>&amp;C&amp;"ＭＳ 明朝,regular"- &amp;P -</evenFooter>
        <firstFooter>&amp;C&amp;"ＭＳ 明朝,regular"- &amp;P -</firstFooter>
      </headerFooter>
    </customSheetView>
  </customSheetViews>
  <mergeCells count="14">
    <mergeCell ref="H8:J8"/>
    <mergeCell ref="L8:M8"/>
    <mergeCell ref="C34:E34"/>
    <mergeCell ref="C35:E35"/>
    <mergeCell ref="B8:B9"/>
    <mergeCell ref="C8:C9"/>
    <mergeCell ref="B26:B28"/>
    <mergeCell ref="C26:C28"/>
    <mergeCell ref="D26:D28"/>
    <mergeCell ref="E26:E28"/>
    <mergeCell ref="F26:F28"/>
    <mergeCell ref="G26:G28"/>
    <mergeCell ref="H26:H28"/>
    <mergeCell ref="B34:B36"/>
  </mergeCells>
  <phoneticPr fontId="11"/>
  <printOptions horizontalCentered="1"/>
  <pageMargins left="0.70866141732283461" right="0.70866141732283461" top="0.74803149606299213" bottom="0.74803149606299213" header="0.31496062992125984" footer="0.31496062992125984"/>
  <pageSetup paperSize="9" firstPageNumber="7" orientation="portrait" useFirstPageNumber="1" r:id="rId2"/>
  <headerFooter scaleWithDoc="0" alignWithMargins="0">
    <oddFooter>&amp;C&amp;"ＭＳ 明朝,regular"- 7 -</oddFooter>
    <evenFooter>&amp;C&amp;"ＭＳ 明朝,regular"- &amp;P -</evenFooter>
    <firstFooter>&amp;C&amp;"ＭＳ 明朝,regular"-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30"/>
  <sheetViews>
    <sheetView view="pageBreakPreview" topLeftCell="A2" zoomScale="106" zoomScaleNormal="100" zoomScaleSheetLayoutView="106" workbookViewId="0">
      <selection activeCell="D20" sqref="D20"/>
    </sheetView>
  </sheetViews>
  <sheetFormatPr defaultColWidth="9" defaultRowHeight="13.2"/>
  <cols>
    <col min="1" max="1" width="2.88671875" style="9" customWidth="1"/>
    <col min="2" max="2" width="11.6640625" style="9" customWidth="1"/>
    <col min="3" max="3" width="8.44140625" style="9" customWidth="1"/>
    <col min="4" max="4" width="8.5546875" style="9" customWidth="1"/>
    <col min="5" max="5" width="7.6640625" style="9" customWidth="1"/>
    <col min="6" max="6" width="9.33203125" style="9" customWidth="1"/>
    <col min="7" max="9" width="7.6640625" style="9" customWidth="1"/>
    <col min="10" max="10" width="7.5546875" style="9" customWidth="1"/>
    <col min="11" max="11" width="7.6640625" style="9" customWidth="1"/>
    <col min="12" max="13" width="9.5546875" style="9" customWidth="1"/>
    <col min="14" max="14" width="8.88671875" style="9" customWidth="1"/>
    <col min="15" max="15" width="6.88671875" style="9" customWidth="1"/>
    <col min="16" max="16" width="6.6640625" style="9" customWidth="1"/>
    <col min="17" max="18" width="9.5546875" style="9" customWidth="1"/>
    <col min="19" max="19" width="7.5546875" style="9" customWidth="1"/>
    <col min="20" max="20" width="6.88671875" style="9" customWidth="1"/>
    <col min="21" max="21" width="6.44140625" style="9" customWidth="1"/>
    <col min="22" max="22" width="8.44140625" style="9" customWidth="1"/>
    <col min="23" max="23" width="9" style="9" customWidth="1"/>
    <col min="24" max="16384" width="9" style="9"/>
  </cols>
  <sheetData>
    <row r="1" spans="2:11" ht="24" customHeight="1">
      <c r="B1" s="25" t="s">
        <v>508</v>
      </c>
    </row>
    <row r="2" spans="2:11" ht="24" customHeight="1">
      <c r="B2" s="9" t="s">
        <v>589</v>
      </c>
    </row>
    <row r="3" spans="2:11" ht="24" customHeight="1">
      <c r="B3" s="9" t="s">
        <v>707</v>
      </c>
    </row>
    <row r="4" spans="2:11" ht="24" customHeight="1">
      <c r="B4" s="9" t="s">
        <v>708</v>
      </c>
    </row>
    <row r="5" spans="2:11" ht="24" customHeight="1">
      <c r="B5" s="9" t="s">
        <v>590</v>
      </c>
    </row>
    <row r="6" spans="2:11" ht="24" customHeight="1">
      <c r="B6" s="9" t="s">
        <v>591</v>
      </c>
    </row>
    <row r="7" spans="2:11" ht="24" customHeight="1">
      <c r="B7" s="9" t="s">
        <v>592</v>
      </c>
    </row>
    <row r="8" spans="2:11" ht="24" customHeight="1">
      <c r="B8" s="9" t="s">
        <v>556</v>
      </c>
    </row>
    <row r="9" spans="2:11" ht="24" customHeight="1"/>
    <row r="10" spans="2:11" ht="24" customHeight="1">
      <c r="B10" s="26" t="s">
        <v>237</v>
      </c>
      <c r="D10" s="36"/>
      <c r="E10" s="36"/>
      <c r="F10" s="36"/>
      <c r="G10" s="36"/>
    </row>
    <row r="11" spans="2:11" ht="24" customHeight="1">
      <c r="K11" s="51" t="s">
        <v>8</v>
      </c>
    </row>
    <row r="12" spans="2:11" s="23" customFormat="1" ht="18" customHeight="1">
      <c r="B12" s="845" t="s">
        <v>228</v>
      </c>
      <c r="C12" s="204"/>
      <c r="D12" s="37"/>
      <c r="E12" s="211"/>
      <c r="F12" s="216"/>
      <c r="G12" s="852" t="s">
        <v>366</v>
      </c>
      <c r="H12" s="855" t="s">
        <v>29</v>
      </c>
      <c r="I12" s="855" t="s">
        <v>152</v>
      </c>
      <c r="J12" s="37"/>
      <c r="K12" s="101"/>
    </row>
    <row r="13" spans="2:11" s="23" customFormat="1" ht="18" customHeight="1">
      <c r="B13" s="848"/>
      <c r="C13" s="64" t="s">
        <v>1</v>
      </c>
      <c r="D13" s="38" t="s">
        <v>14</v>
      </c>
      <c r="E13" s="212" t="s">
        <v>20</v>
      </c>
      <c r="F13" s="180" t="s">
        <v>263</v>
      </c>
      <c r="G13" s="853"/>
      <c r="H13" s="856"/>
      <c r="I13" s="856"/>
      <c r="J13" s="38" t="s">
        <v>265</v>
      </c>
      <c r="K13" s="102" t="s">
        <v>27</v>
      </c>
    </row>
    <row r="14" spans="2:11" s="23" customFormat="1" ht="15" customHeight="1">
      <c r="B14" s="846"/>
      <c r="C14" s="65"/>
      <c r="D14" s="39"/>
      <c r="E14" s="213"/>
      <c r="F14" s="217"/>
      <c r="G14" s="854"/>
      <c r="H14" s="857"/>
      <c r="I14" s="857"/>
      <c r="J14" s="39"/>
      <c r="K14" s="103"/>
    </row>
    <row r="15" spans="2:11" s="23" customFormat="1" ht="15" customHeight="1">
      <c r="B15" s="30" t="s">
        <v>546</v>
      </c>
      <c r="C15" s="117">
        <v>2073</v>
      </c>
      <c r="D15" s="113">
        <v>1166</v>
      </c>
      <c r="E15" s="175">
        <v>907</v>
      </c>
      <c r="F15" s="218">
        <v>95</v>
      </c>
      <c r="G15" s="113">
        <v>117</v>
      </c>
      <c r="H15" s="113">
        <v>1537</v>
      </c>
      <c r="I15" s="113">
        <v>106</v>
      </c>
      <c r="J15" s="113">
        <v>31</v>
      </c>
      <c r="K15" s="126">
        <v>187</v>
      </c>
    </row>
    <row r="16" spans="2:11" s="23" customFormat="1" ht="15" customHeight="1">
      <c r="B16" s="163" t="s">
        <v>564</v>
      </c>
      <c r="C16" s="169">
        <v>2035</v>
      </c>
      <c r="D16" s="173">
        <v>1140</v>
      </c>
      <c r="E16" s="176">
        <v>895</v>
      </c>
      <c r="F16" s="219">
        <v>94</v>
      </c>
      <c r="G16" s="173">
        <v>116</v>
      </c>
      <c r="H16" s="173">
        <v>1520</v>
      </c>
      <c r="I16" s="173">
        <v>106</v>
      </c>
      <c r="J16" s="173">
        <v>26</v>
      </c>
      <c r="K16" s="195">
        <v>173</v>
      </c>
    </row>
    <row r="17" spans="2:11" s="23" customFormat="1" ht="15" customHeight="1">
      <c r="B17" s="32" t="s">
        <v>2</v>
      </c>
      <c r="C17" s="77">
        <f t="shared" ref="C17:K17" si="0">C16/$C16*100</f>
        <v>100</v>
      </c>
      <c r="D17" s="118">
        <f t="shared" si="0"/>
        <v>56.019656019656018</v>
      </c>
      <c r="E17" s="120">
        <f t="shared" si="0"/>
        <v>43.980343980343974</v>
      </c>
      <c r="F17" s="72">
        <f t="shared" si="0"/>
        <v>4.6191646191646196</v>
      </c>
      <c r="G17" s="77">
        <f t="shared" si="0"/>
        <v>5.7002457002457003</v>
      </c>
      <c r="H17" s="77">
        <f t="shared" si="0"/>
        <v>74.692874692874682</v>
      </c>
      <c r="I17" s="77">
        <f t="shared" si="0"/>
        <v>5.2088452088452089</v>
      </c>
      <c r="J17" s="77">
        <f t="shared" si="0"/>
        <v>1.2776412776412778</v>
      </c>
      <c r="K17" s="123">
        <f t="shared" si="0"/>
        <v>8.5012285012285016</v>
      </c>
    </row>
    <row r="18" spans="2:11" s="23" customFormat="1" ht="28.5" customHeight="1">
      <c r="B18" s="33" t="s">
        <v>411</v>
      </c>
      <c r="C18" s="205">
        <f t="shared" ref="C18:K18" si="1">C16-C15</f>
        <v>-38</v>
      </c>
      <c r="D18" s="167">
        <f t="shared" si="1"/>
        <v>-26</v>
      </c>
      <c r="E18" s="189">
        <f t="shared" si="1"/>
        <v>-12</v>
      </c>
      <c r="F18" s="205">
        <f t="shared" si="1"/>
        <v>-1</v>
      </c>
      <c r="G18" s="167">
        <f t="shared" si="1"/>
        <v>-1</v>
      </c>
      <c r="H18" s="167">
        <f t="shared" si="1"/>
        <v>-17</v>
      </c>
      <c r="I18" s="167">
        <f t="shared" si="1"/>
        <v>0</v>
      </c>
      <c r="J18" s="167">
        <f t="shared" si="1"/>
        <v>-5</v>
      </c>
      <c r="K18" s="196">
        <f t="shared" si="1"/>
        <v>-14</v>
      </c>
    </row>
    <row r="19" spans="2:11" s="23" customFormat="1" ht="28.5" customHeight="1">
      <c r="B19" s="34" t="s">
        <v>197</v>
      </c>
      <c r="C19" s="172">
        <f t="shared" ref="C19:K19" si="2">C16/C15*100-100</f>
        <v>-1.833092136999511</v>
      </c>
      <c r="D19" s="168">
        <f t="shared" si="2"/>
        <v>-2.2298456260720343</v>
      </c>
      <c r="E19" s="190">
        <f t="shared" si="2"/>
        <v>-1.3230429988974635</v>
      </c>
      <c r="F19" s="172">
        <f t="shared" si="2"/>
        <v>-1.0526315789473699</v>
      </c>
      <c r="G19" s="168">
        <f t="shared" si="2"/>
        <v>-0.85470085470085166</v>
      </c>
      <c r="H19" s="168">
        <f t="shared" si="2"/>
        <v>-1.1060507482107909</v>
      </c>
      <c r="I19" s="168">
        <f t="shared" si="2"/>
        <v>0</v>
      </c>
      <c r="J19" s="168">
        <f t="shared" si="2"/>
        <v>-16.129032258064512</v>
      </c>
      <c r="K19" s="179">
        <f t="shared" si="2"/>
        <v>-7.4866310160427787</v>
      </c>
    </row>
    <row r="20" spans="2:11" s="23" customFormat="1" ht="12"/>
    <row r="21" spans="2:11" s="23" customFormat="1" ht="18" customHeight="1">
      <c r="B21" s="845" t="s">
        <v>228</v>
      </c>
      <c r="C21" s="841" t="s">
        <v>123</v>
      </c>
      <c r="D21" s="841"/>
      <c r="E21" s="842"/>
    </row>
    <row r="22" spans="2:11" s="23" customFormat="1" ht="18" customHeight="1">
      <c r="B22" s="848"/>
      <c r="C22" s="843" t="s">
        <v>200</v>
      </c>
      <c r="D22" s="843"/>
      <c r="E22" s="844"/>
    </row>
    <row r="23" spans="2:11" s="23" customFormat="1" ht="15" customHeight="1">
      <c r="B23" s="846"/>
      <c r="C23" s="70" t="s">
        <v>12</v>
      </c>
      <c r="D23" s="89" t="s">
        <v>9</v>
      </c>
      <c r="E23" s="53" t="s">
        <v>382</v>
      </c>
    </row>
    <row r="24" spans="2:11" s="23" customFormat="1" ht="15" customHeight="1">
      <c r="B24" s="773" t="s">
        <v>546</v>
      </c>
      <c r="C24" s="776">
        <v>10</v>
      </c>
      <c r="D24" s="777">
        <v>12.8</v>
      </c>
      <c r="E24" s="778">
        <v>-2.8000000000000007</v>
      </c>
    </row>
    <row r="25" spans="2:11" s="23" customFormat="1" ht="15" customHeight="1">
      <c r="B25" s="163" t="s">
        <v>564</v>
      </c>
      <c r="C25" s="170">
        <v>9.9</v>
      </c>
      <c r="D25" s="207">
        <v>12.7</v>
      </c>
      <c r="E25" s="214">
        <f>C25-D25</f>
        <v>-2.7999999999999989</v>
      </c>
    </row>
    <row r="26" spans="2:11" s="23" customFormat="1" ht="15" customHeight="1">
      <c r="B26" s="32" t="s">
        <v>2</v>
      </c>
      <c r="C26" s="206"/>
      <c r="D26" s="208"/>
      <c r="E26" s="215"/>
    </row>
    <row r="27" spans="2:11" s="23" customFormat="1" ht="28.5" customHeight="1">
      <c r="B27" s="33" t="s">
        <v>411</v>
      </c>
      <c r="C27" s="171">
        <f>C25-C24</f>
        <v>-9.9999999999999645E-2</v>
      </c>
      <c r="D27" s="209">
        <f>D25-D24</f>
        <v>-0.10000000000000142</v>
      </c>
      <c r="E27" s="151">
        <f>E25-E24</f>
        <v>0</v>
      </c>
    </row>
    <row r="28" spans="2:11" s="23" customFormat="1" ht="28.5" customHeight="1">
      <c r="B28" s="34" t="s">
        <v>197</v>
      </c>
      <c r="C28" s="172">
        <f>C25/C24*100-100</f>
        <v>-1</v>
      </c>
      <c r="D28" s="210">
        <f>D25/D24*100-100</f>
        <v>-0.78125000000001421</v>
      </c>
      <c r="E28" s="179">
        <f>E25/E24*100-100</f>
        <v>0</v>
      </c>
    </row>
    <row r="29" spans="2:11" ht="15" customHeight="1"/>
    <row r="30" spans="2:11" ht="15" customHeight="1"/>
  </sheetData>
  <customSheetViews>
    <customSheetView guid="{F6C015A4-8074-E14B-AA85-10FA5D09D9C2}" showPageBreaks="1" showGridLines="0" printArea="1" view="pageBreakPreview">
      <pageMargins left="0.51181102362204722" right="0.31496062992125984" top="0.78740157480314965" bottom="0" header="0.51181102362204722" footer="0.51181102362204722"/>
      <printOptions horizontalCentered="1"/>
      <pageSetup paperSize="9" scale="81" firstPageNumber="8" useFirstPageNumber="1" r:id="rId1"/>
      <headerFooter scaleWithDoc="0" alignWithMargins="0">
        <oddFooter>&amp;C&amp;"ＭＳ 明朝,regular"- 8 -</oddFooter>
        <evenFooter>&amp;C&amp;"ＭＳ 明朝,regular"- &amp;P -</evenFooter>
        <firstFooter>&amp;C&amp;"ＭＳ 明朝,regular"- &amp;P -</firstFooter>
      </headerFooter>
    </customSheetView>
  </customSheetViews>
  <mergeCells count="7">
    <mergeCell ref="I12:I14"/>
    <mergeCell ref="B21:B23"/>
    <mergeCell ref="C21:E21"/>
    <mergeCell ref="C22:E22"/>
    <mergeCell ref="B12:B14"/>
    <mergeCell ref="G12:G14"/>
    <mergeCell ref="H12:H14"/>
  </mergeCells>
  <phoneticPr fontId="11"/>
  <printOptions horizontalCentered="1"/>
  <pageMargins left="0.70866141732283461" right="0.70866141732283461" top="0.74803149606299213" bottom="0.74803149606299213" header="0.31496062992125984" footer="0.31496062992125984"/>
  <pageSetup paperSize="9" firstPageNumber="8" orientation="portrait" useFirstPageNumber="1" r:id="rId2"/>
  <headerFooter scaleWithDoc="0" alignWithMargins="0">
    <oddFooter>&amp;C&amp;"ＭＳ 明朝,regular"- 8 -</oddFooter>
    <evenFooter>&amp;C&amp;"ＭＳ 明朝,regular"- &amp;P -</evenFooter>
    <firstFooter>&amp;C&amp;"ＭＳ 明朝,regular"-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3"/>
  <sheetViews>
    <sheetView view="pageBreakPreview" zoomScale="112" zoomScaleNormal="100" zoomScaleSheetLayoutView="112" workbookViewId="0">
      <selection activeCell="C20" sqref="C20:E20"/>
    </sheetView>
  </sheetViews>
  <sheetFormatPr defaultColWidth="9" defaultRowHeight="13.2"/>
  <cols>
    <col min="1" max="1" width="3.109375" style="9" customWidth="1"/>
    <col min="2" max="2" width="12.33203125" style="9" customWidth="1"/>
    <col min="3" max="5" width="7.6640625" style="9" customWidth="1"/>
    <col min="6" max="6" width="8.5546875" style="9" customWidth="1"/>
    <col min="7" max="7" width="9.109375" style="9" customWidth="1"/>
    <col min="8" max="8" width="9.44140625" style="9" customWidth="1"/>
    <col min="9" max="9" width="8.88671875" style="9" customWidth="1"/>
    <col min="10" max="11" width="9.88671875" style="9" customWidth="1"/>
    <col min="12" max="12" width="11.109375" style="9" customWidth="1"/>
    <col min="13" max="13" width="11.44140625" style="9" customWidth="1"/>
    <col min="14" max="14" width="8.44140625" style="9" customWidth="1"/>
    <col min="15" max="15" width="7.6640625" style="9" customWidth="1"/>
    <col min="16" max="16" width="3.88671875" style="9" customWidth="1"/>
    <col min="17" max="17" width="6.44140625" style="9" customWidth="1"/>
    <col min="18" max="18" width="8.44140625" style="9" customWidth="1"/>
    <col min="19" max="19" width="9" style="9" customWidth="1"/>
    <col min="20" max="16384" width="9" style="9"/>
  </cols>
  <sheetData>
    <row r="1" spans="1:13" ht="21" customHeight="1">
      <c r="A1" s="221"/>
      <c r="B1" s="15" t="s">
        <v>370</v>
      </c>
    </row>
    <row r="2" spans="1:13" ht="15" customHeight="1">
      <c r="B2" s="25" t="s">
        <v>174</v>
      </c>
    </row>
    <row r="3" spans="1:13" ht="15" customHeight="1">
      <c r="B3" s="9" t="s">
        <v>712</v>
      </c>
    </row>
    <row r="4" spans="1:13" ht="15" customHeight="1"/>
    <row r="5" spans="1:13" ht="15" customHeight="1">
      <c r="B5" s="25" t="s">
        <v>244</v>
      </c>
    </row>
    <row r="6" spans="1:13" ht="15" customHeight="1">
      <c r="B6" s="9" t="s">
        <v>709</v>
      </c>
    </row>
    <row r="7" spans="1:13" ht="15" customHeight="1">
      <c r="B7" s="9" t="s">
        <v>710</v>
      </c>
    </row>
    <row r="8" spans="1:13" ht="15" customHeight="1"/>
    <row r="9" spans="1:13" ht="15" customHeight="1">
      <c r="B9" s="26" t="s">
        <v>367</v>
      </c>
    </row>
    <row r="10" spans="1:13" ht="15" customHeight="1">
      <c r="G10" s="164"/>
      <c r="H10" s="164"/>
      <c r="I10" s="51" t="s">
        <v>106</v>
      </c>
    </row>
    <row r="11" spans="1:13" s="23" customFormat="1" ht="12">
      <c r="B11" s="27"/>
      <c r="C11" s="835" t="s">
        <v>364</v>
      </c>
      <c r="D11" s="835"/>
      <c r="E11" s="880"/>
      <c r="F11" s="841" t="s">
        <v>378</v>
      </c>
      <c r="G11" s="841"/>
      <c r="H11" s="841"/>
      <c r="I11" s="842"/>
      <c r="J11" s="249"/>
    </row>
    <row r="12" spans="1:13" s="23" customFormat="1" ht="12">
      <c r="B12" s="28" t="s">
        <v>228</v>
      </c>
      <c r="C12" s="865" t="s">
        <v>143</v>
      </c>
      <c r="D12" s="865"/>
      <c r="E12" s="881"/>
      <c r="F12" s="879" t="s">
        <v>343</v>
      </c>
      <c r="G12" s="885" t="s">
        <v>61</v>
      </c>
      <c r="H12" s="885" t="s">
        <v>379</v>
      </c>
      <c r="I12" s="153" t="s">
        <v>177</v>
      </c>
      <c r="J12" s="249"/>
    </row>
    <row r="13" spans="1:13" s="23" customFormat="1" ht="12">
      <c r="B13" s="29"/>
      <c r="C13" s="70" t="s">
        <v>343</v>
      </c>
      <c r="D13" s="50" t="s">
        <v>247</v>
      </c>
      <c r="E13" s="236" t="s">
        <v>124</v>
      </c>
      <c r="F13" s="868"/>
      <c r="G13" s="886"/>
      <c r="H13" s="886"/>
      <c r="I13" s="149" t="s">
        <v>188</v>
      </c>
      <c r="J13" s="249"/>
    </row>
    <row r="14" spans="1:13" s="23" customFormat="1" ht="12">
      <c r="B14" s="783" t="s">
        <v>547</v>
      </c>
      <c r="C14" s="774">
        <v>3</v>
      </c>
      <c r="D14" s="774">
        <v>3</v>
      </c>
      <c r="E14" s="785">
        <v>0</v>
      </c>
      <c r="F14" s="811">
        <v>37</v>
      </c>
      <c r="G14" s="774">
        <v>23</v>
      </c>
      <c r="H14" s="784">
        <v>2</v>
      </c>
      <c r="I14" s="775">
        <v>12</v>
      </c>
      <c r="J14" s="251"/>
      <c r="M14" s="111"/>
    </row>
    <row r="15" spans="1:13" s="23" customFormat="1" ht="12">
      <c r="B15" s="31" t="s">
        <v>593</v>
      </c>
      <c r="C15" s="779">
        <v>3</v>
      </c>
      <c r="D15" s="779">
        <v>3</v>
      </c>
      <c r="E15" s="780">
        <v>0</v>
      </c>
      <c r="F15" s="169">
        <v>36</v>
      </c>
      <c r="G15" s="779">
        <v>23</v>
      </c>
      <c r="H15" s="781">
        <v>2</v>
      </c>
      <c r="I15" s="782">
        <v>11</v>
      </c>
      <c r="J15" s="250"/>
    </row>
    <row r="16" spans="1:13" s="23" customFormat="1" ht="12">
      <c r="B16" s="223" t="s">
        <v>2</v>
      </c>
      <c r="C16" s="136">
        <v>100</v>
      </c>
      <c r="D16" s="136">
        <v>100</v>
      </c>
      <c r="E16" s="237">
        <v>0</v>
      </c>
      <c r="F16" s="228">
        <f>F15/$F15*100</f>
        <v>100</v>
      </c>
      <c r="G16" s="136">
        <f>G15/$F15*100</f>
        <v>63.888888888888886</v>
      </c>
      <c r="H16" s="144">
        <f>H15/$F15*100</f>
        <v>5.5555555555555554</v>
      </c>
      <c r="I16" s="156">
        <f>I15/$F15*100</f>
        <v>30.555555555555557</v>
      </c>
      <c r="J16" s="252"/>
    </row>
    <row r="17" spans="2:16" s="23" customFormat="1" ht="24">
      <c r="B17" s="33" t="s">
        <v>411</v>
      </c>
      <c r="C17" s="80">
        <f t="shared" ref="C17:I17" si="0">C15-C14</f>
        <v>0</v>
      </c>
      <c r="D17" s="80">
        <f t="shared" si="0"/>
        <v>0</v>
      </c>
      <c r="E17" s="87">
        <v>0</v>
      </c>
      <c r="F17" s="68">
        <f t="shared" si="0"/>
        <v>-1</v>
      </c>
      <c r="G17" s="68">
        <f t="shared" si="0"/>
        <v>0</v>
      </c>
      <c r="H17" s="80">
        <f t="shared" ref="H17" si="1">H15-H14</f>
        <v>0</v>
      </c>
      <c r="I17" s="57">
        <f t="shared" si="0"/>
        <v>-1</v>
      </c>
      <c r="J17" s="253"/>
    </row>
    <row r="18" spans="2:16" s="23" customFormat="1" ht="24.6" thickBot="1">
      <c r="B18" s="34" t="s">
        <v>197</v>
      </c>
      <c r="C18" s="44">
        <f>C15/C14*100-100</f>
        <v>0</v>
      </c>
      <c r="D18" s="44">
        <f>D15/D14*100-100</f>
        <v>0</v>
      </c>
      <c r="E18" s="88">
        <v>0</v>
      </c>
      <c r="F18" s="69">
        <f>F15/F14*100-100</f>
        <v>-2.7027027027026946</v>
      </c>
      <c r="G18" s="69">
        <f>G15/G14*100-100</f>
        <v>0</v>
      </c>
      <c r="H18" s="69">
        <f>H15/H14*100-100</f>
        <v>0</v>
      </c>
      <c r="I18" s="58">
        <f>I15/I14*100-100</f>
        <v>-8.3333333333333428</v>
      </c>
      <c r="J18" s="253"/>
    </row>
    <row r="19" spans="2:16" s="23" customFormat="1" ht="15" customHeight="1">
      <c r="B19" s="224"/>
      <c r="C19" s="224"/>
      <c r="D19" s="231"/>
      <c r="E19" s="224"/>
      <c r="F19" s="231"/>
      <c r="G19" s="224"/>
      <c r="H19" s="224"/>
      <c r="I19" s="224"/>
      <c r="J19" s="224"/>
      <c r="K19" s="224"/>
      <c r="L19" s="231"/>
      <c r="M19" s="231"/>
      <c r="N19" s="231"/>
      <c r="O19" s="231"/>
      <c r="P19" s="231"/>
    </row>
    <row r="20" spans="2:16" s="23" customFormat="1" ht="12">
      <c r="B20" s="27"/>
      <c r="C20" s="882" t="s">
        <v>212</v>
      </c>
      <c r="D20" s="882"/>
      <c r="E20" s="883"/>
      <c r="F20" s="884" t="s">
        <v>252</v>
      </c>
      <c r="G20" s="882"/>
      <c r="H20" s="883"/>
      <c r="I20" s="249"/>
    </row>
    <row r="21" spans="2:16" s="23" customFormat="1" ht="12">
      <c r="B21" s="28" t="s">
        <v>228</v>
      </c>
      <c r="C21" s="876" t="s">
        <v>381</v>
      </c>
      <c r="D21" s="876"/>
      <c r="E21" s="877"/>
      <c r="F21" s="878" t="s">
        <v>381</v>
      </c>
      <c r="G21" s="876"/>
      <c r="H21" s="877"/>
      <c r="I21" s="249"/>
    </row>
    <row r="22" spans="2:16" s="23" customFormat="1" ht="12">
      <c r="B22" s="29"/>
      <c r="C22" s="227" t="s">
        <v>12</v>
      </c>
      <c r="D22" s="232" t="s">
        <v>9</v>
      </c>
      <c r="E22" s="238" t="s">
        <v>405</v>
      </c>
      <c r="F22" s="242" t="s">
        <v>12</v>
      </c>
      <c r="G22" s="232" t="s">
        <v>9</v>
      </c>
      <c r="H22" s="238" t="s">
        <v>405</v>
      </c>
      <c r="I22" s="249"/>
    </row>
    <row r="23" spans="2:16" s="23" customFormat="1" ht="12">
      <c r="B23" s="783" t="s">
        <v>547</v>
      </c>
      <c r="C23" s="792">
        <v>135.69999999999999</v>
      </c>
      <c r="D23" s="793">
        <v>367.4</v>
      </c>
      <c r="E23" s="794">
        <v>-231.7</v>
      </c>
      <c r="F23" s="792">
        <v>11</v>
      </c>
      <c r="G23" s="793">
        <v>19.2</v>
      </c>
      <c r="H23" s="778">
        <v>-8.1999999999999993</v>
      </c>
      <c r="I23" s="251"/>
    </row>
    <row r="24" spans="2:16" s="23" customFormat="1" ht="12">
      <c r="B24" s="31" t="s">
        <v>593</v>
      </c>
      <c r="C24" s="170">
        <v>127.3</v>
      </c>
      <c r="D24" s="788">
        <v>335.3</v>
      </c>
      <c r="E24" s="789">
        <f>C24-D24</f>
        <v>-208</v>
      </c>
      <c r="F24" s="790">
        <v>10.6</v>
      </c>
      <c r="G24" s="788">
        <v>18.5</v>
      </c>
      <c r="H24" s="791">
        <f>F24-G24</f>
        <v>-7.9</v>
      </c>
      <c r="I24" s="250"/>
    </row>
    <row r="25" spans="2:16" s="23" customFormat="1" ht="12">
      <c r="B25" s="223" t="s">
        <v>2</v>
      </c>
      <c r="C25" s="229"/>
      <c r="D25" s="233"/>
      <c r="E25" s="239"/>
      <c r="F25" s="243"/>
      <c r="G25" s="245"/>
      <c r="H25" s="246"/>
      <c r="I25" s="252"/>
    </row>
    <row r="26" spans="2:16" s="23" customFormat="1" ht="24">
      <c r="B26" s="33" t="s">
        <v>411</v>
      </c>
      <c r="C26" s="73">
        <f t="shared" ref="C26:H26" si="2">C24-C23</f>
        <v>-8.3999999999999915</v>
      </c>
      <c r="D26" s="234">
        <f t="shared" si="2"/>
        <v>-32.099999999999966</v>
      </c>
      <c r="E26" s="240">
        <f t="shared" si="2"/>
        <v>23.699999999999989</v>
      </c>
      <c r="F26" s="244">
        <f t="shared" si="2"/>
        <v>-0.40000000000000036</v>
      </c>
      <c r="G26" s="234">
        <f t="shared" si="2"/>
        <v>-0.69999999999999929</v>
      </c>
      <c r="H26" s="247">
        <f t="shared" si="2"/>
        <v>0.29999999999999893</v>
      </c>
      <c r="I26" s="253"/>
    </row>
    <row r="27" spans="2:16" s="23" customFormat="1" ht="24">
      <c r="B27" s="34" t="s">
        <v>197</v>
      </c>
      <c r="C27" s="69">
        <f t="shared" ref="C27:G27" si="3">C24/C23*100-100</f>
        <v>-6.1901252763448724</v>
      </c>
      <c r="D27" s="44">
        <f t="shared" si="3"/>
        <v>-8.7370713119216106</v>
      </c>
      <c r="E27" s="241">
        <f t="shared" si="3"/>
        <v>-10.228744065602072</v>
      </c>
      <c r="F27" s="69">
        <f t="shared" si="3"/>
        <v>-3.6363636363636402</v>
      </c>
      <c r="G27" s="44">
        <f t="shared" si="3"/>
        <v>-3.6458333333333286</v>
      </c>
      <c r="H27" s="58">
        <f>H24/H23*100-100</f>
        <v>-3.6585365853658516</v>
      </c>
      <c r="I27" s="253"/>
    </row>
    <row r="28" spans="2:16" s="220" customFormat="1" ht="15" customHeight="1">
      <c r="B28" s="13"/>
      <c r="C28" s="13"/>
      <c r="D28" s="235"/>
      <c r="E28" s="13"/>
      <c r="F28" s="235"/>
      <c r="G28" s="13"/>
      <c r="H28" s="13"/>
      <c r="I28" s="13"/>
      <c r="J28" s="13"/>
      <c r="K28" s="13"/>
      <c r="L28" s="235"/>
      <c r="M28" s="235"/>
      <c r="N28" s="235"/>
      <c r="O28" s="235"/>
      <c r="P28" s="235"/>
    </row>
    <row r="29" spans="2:16" ht="15" customHeight="1">
      <c r="B29" s="225" t="s">
        <v>267</v>
      </c>
      <c r="C29" s="13"/>
      <c r="D29" s="13"/>
      <c r="E29" s="13"/>
      <c r="F29" s="13"/>
      <c r="G29" s="13"/>
      <c r="H29" s="13"/>
      <c r="I29" s="13"/>
      <c r="J29" s="13"/>
      <c r="K29" s="13"/>
      <c r="L29" s="13"/>
      <c r="M29" s="13"/>
      <c r="N29" s="13"/>
      <c r="O29" s="13"/>
      <c r="P29" s="13"/>
    </row>
    <row r="30" spans="2:16" ht="15" customHeight="1">
      <c r="B30" s="13" t="s">
        <v>711</v>
      </c>
      <c r="C30" s="13"/>
      <c r="D30" s="13"/>
      <c r="E30" s="13"/>
      <c r="F30" s="13"/>
      <c r="G30" s="13"/>
      <c r="H30" s="13"/>
      <c r="I30" s="13"/>
      <c r="J30" s="13"/>
      <c r="K30" s="13"/>
      <c r="L30" s="13"/>
      <c r="M30" s="13"/>
      <c r="N30" s="13"/>
      <c r="O30" s="13"/>
      <c r="P30" s="13"/>
    </row>
    <row r="31" spans="2:16" ht="15" customHeight="1">
      <c r="B31" s="9" t="s">
        <v>594</v>
      </c>
      <c r="C31" s="13"/>
      <c r="D31" s="13"/>
      <c r="E31" s="13"/>
      <c r="F31" s="13"/>
      <c r="G31" s="13"/>
      <c r="H31" s="13"/>
      <c r="I31" s="13"/>
      <c r="J31" s="13"/>
      <c r="K31" s="13"/>
      <c r="L31" s="13"/>
      <c r="M31" s="13"/>
      <c r="N31" s="13"/>
      <c r="O31" s="13"/>
      <c r="P31" s="13"/>
    </row>
    <row r="32" spans="2:16" ht="15" customHeight="1">
      <c r="B32" s="13" t="s">
        <v>595</v>
      </c>
      <c r="C32" s="13"/>
      <c r="D32" s="13"/>
      <c r="E32" s="13"/>
      <c r="F32" s="13"/>
      <c r="G32" s="13"/>
      <c r="H32" s="13"/>
      <c r="I32" s="13"/>
      <c r="J32" s="13"/>
      <c r="K32" s="13"/>
      <c r="L32" s="13"/>
      <c r="M32" s="13"/>
      <c r="N32" s="13"/>
      <c r="O32" s="13"/>
      <c r="P32" s="13"/>
    </row>
    <row r="33" spans="1:16" ht="18">
      <c r="A33" s="222"/>
      <c r="B33" s="221"/>
      <c r="C33" s="230"/>
      <c r="D33" s="230"/>
      <c r="E33" s="230"/>
      <c r="F33" s="230"/>
      <c r="G33" s="230"/>
      <c r="H33" s="230"/>
      <c r="I33" s="254"/>
      <c r="J33" s="254"/>
      <c r="K33" s="254"/>
      <c r="L33" s="254"/>
      <c r="M33" s="254"/>
      <c r="N33" s="254"/>
      <c r="O33" s="254"/>
      <c r="P33" s="254"/>
    </row>
  </sheetData>
  <customSheetViews>
    <customSheetView guid="{F6C015A4-8074-E14B-AA85-10FA5D09D9C2}" showPageBreaks="1" showGridLines="0" printArea="1" view="pageBreakPreview">
      <pageMargins left="0.39370078740157483" right="0.31496062992125984" top="0.78740157480314965" bottom="0" header="0.51181102362204722" footer="0.51181102362204722"/>
      <printOptions horizontalCentered="1"/>
      <pageSetup paperSize="9" scale="88" firstPageNumber="9" useFirstPageNumber="1" r:id="rId1"/>
      <headerFooter scaleWithDoc="0" alignWithMargins="0">
        <oddFooter>&amp;C&amp;"ＭＳ 明朝,regular"- 9 -</oddFooter>
        <evenFooter>&amp;C&amp;"ＭＳ 明朝,regular"- &amp;P -</evenFooter>
        <firstFooter>&amp;C&amp;"ＭＳ 明朝,regular"- &amp;P -</firstFooter>
      </headerFooter>
    </customSheetView>
  </customSheetViews>
  <mergeCells count="10">
    <mergeCell ref="C21:E21"/>
    <mergeCell ref="F21:H21"/>
    <mergeCell ref="F12:F13"/>
    <mergeCell ref="C11:E11"/>
    <mergeCell ref="F11:I11"/>
    <mergeCell ref="C12:E12"/>
    <mergeCell ref="C20:E20"/>
    <mergeCell ref="F20:H20"/>
    <mergeCell ref="G12:G13"/>
    <mergeCell ref="H12:H13"/>
  </mergeCells>
  <phoneticPr fontId="11"/>
  <printOptions horizontalCentered="1"/>
  <pageMargins left="0.70866141732283461" right="0.70866141732283461" top="0.74803149606299213" bottom="0.74803149606299213" header="0.31496062992125984" footer="0.31496062992125984"/>
  <pageSetup paperSize="9" firstPageNumber="9" orientation="portrait" useFirstPageNumber="1" r:id="rId2"/>
  <headerFooter scaleWithDoc="0" alignWithMargins="0">
    <oddFooter>&amp;C&amp;"ＭＳ 明朝,regular"- 9 -</oddFooter>
    <evenFooter>&amp;C&amp;"ＭＳ 明朝,regular"- &amp;P -</evenFooter>
    <firstFooter>&amp;C&amp;"ＭＳ 明朝,regular"- &amp;P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9"/>
  <sheetViews>
    <sheetView view="pageBreakPreview" zoomScale="112" zoomScaleNormal="100" zoomScaleSheetLayoutView="112" workbookViewId="0">
      <selection activeCell="D20" sqref="D20"/>
    </sheetView>
  </sheetViews>
  <sheetFormatPr defaultColWidth="9" defaultRowHeight="13.2"/>
  <cols>
    <col min="1" max="1" width="4.109375" style="9" customWidth="1"/>
    <col min="2" max="2" width="11.88671875" style="9" customWidth="1"/>
    <col min="3" max="8" width="9.33203125" style="9" customWidth="1"/>
    <col min="9" max="9" width="10.109375" style="9" customWidth="1"/>
    <col min="10" max="14" width="9.33203125" style="9" customWidth="1"/>
    <col min="15" max="15" width="4.109375" style="9" customWidth="1"/>
    <col min="16" max="16" width="6.44140625" style="9" customWidth="1"/>
    <col min="17" max="17" width="8.44140625" style="9" customWidth="1"/>
    <col min="18" max="18" width="9" style="9" customWidth="1"/>
    <col min="19" max="16384" width="9" style="9"/>
  </cols>
  <sheetData>
    <row r="1" spans="2:15" ht="15.75" customHeight="1">
      <c r="B1" s="255" t="s">
        <v>509</v>
      </c>
      <c r="C1" s="13"/>
      <c r="D1" s="13"/>
      <c r="E1" s="13"/>
      <c r="F1" s="13"/>
      <c r="G1" s="13"/>
      <c r="H1" s="13"/>
      <c r="I1" s="13"/>
      <c r="J1" s="13"/>
      <c r="K1" s="13"/>
      <c r="L1" s="13"/>
      <c r="M1" s="13"/>
      <c r="O1" s="13"/>
    </row>
    <row r="2" spans="2:15" ht="15.75" customHeight="1">
      <c r="B2" s="255"/>
      <c r="C2" s="13"/>
      <c r="D2" s="13"/>
      <c r="E2" s="13"/>
      <c r="F2" s="13"/>
      <c r="G2" s="13"/>
      <c r="H2" s="13"/>
      <c r="I2" s="281" t="s">
        <v>8</v>
      </c>
      <c r="J2" s="13"/>
      <c r="K2" s="13"/>
      <c r="L2" s="13"/>
      <c r="M2" s="13"/>
      <c r="O2" s="13"/>
    </row>
    <row r="3" spans="2:15" s="23" customFormat="1" ht="12">
      <c r="B3" s="256" t="s">
        <v>228</v>
      </c>
      <c r="C3" s="259" t="s">
        <v>1</v>
      </c>
      <c r="D3" s="266" t="s">
        <v>279</v>
      </c>
      <c r="E3" s="269" t="s">
        <v>344</v>
      </c>
      <c r="F3" s="262" t="s">
        <v>148</v>
      </c>
      <c r="G3" s="260" t="s">
        <v>258</v>
      </c>
      <c r="H3" s="260" t="s">
        <v>210</v>
      </c>
      <c r="I3" s="276" t="s">
        <v>230</v>
      </c>
      <c r="J3" s="112"/>
    </row>
    <row r="4" spans="2:15" s="23" customFormat="1" ht="12">
      <c r="B4" s="783" t="s">
        <v>547</v>
      </c>
      <c r="C4" s="797">
        <v>407</v>
      </c>
      <c r="D4" s="798">
        <v>225</v>
      </c>
      <c r="E4" s="799">
        <v>182</v>
      </c>
      <c r="F4" s="800">
        <v>36</v>
      </c>
      <c r="G4" s="801">
        <v>38</v>
      </c>
      <c r="H4" s="801">
        <v>41</v>
      </c>
      <c r="I4" s="802">
        <v>48</v>
      </c>
      <c r="J4" s="277"/>
    </row>
    <row r="5" spans="2:15" s="23" customFormat="1" ht="12">
      <c r="B5" s="31" t="s">
        <v>593</v>
      </c>
      <c r="C5" s="779">
        <v>382</v>
      </c>
      <c r="D5" s="779">
        <v>214</v>
      </c>
      <c r="E5" s="270">
        <v>168</v>
      </c>
      <c r="F5" s="169">
        <v>29</v>
      </c>
      <c r="G5" s="779">
        <v>35</v>
      </c>
      <c r="H5" s="779">
        <v>38</v>
      </c>
      <c r="I5" s="782">
        <v>41</v>
      </c>
      <c r="J5" s="278"/>
    </row>
    <row r="6" spans="2:15" s="23" customFormat="1" ht="24">
      <c r="B6" s="33" t="s">
        <v>411</v>
      </c>
      <c r="C6" s="80">
        <f t="shared" ref="C6:I6" si="0">C5-C4</f>
        <v>-25</v>
      </c>
      <c r="D6" s="80">
        <f t="shared" si="0"/>
        <v>-11</v>
      </c>
      <c r="E6" s="271">
        <f t="shared" si="0"/>
        <v>-14</v>
      </c>
      <c r="F6" s="68">
        <f t="shared" si="0"/>
        <v>-7</v>
      </c>
      <c r="G6" s="80">
        <f t="shared" si="0"/>
        <v>-3</v>
      </c>
      <c r="H6" s="80">
        <f t="shared" si="0"/>
        <v>-3</v>
      </c>
      <c r="I6" s="57">
        <f t="shared" si="0"/>
        <v>-7</v>
      </c>
      <c r="J6" s="279"/>
    </row>
    <row r="7" spans="2:15" s="23" customFormat="1" ht="24">
      <c r="B7" s="34" t="s">
        <v>197</v>
      </c>
      <c r="C7" s="44">
        <f t="shared" ref="C7:I7" si="1">C5/C4*100-100</f>
        <v>-6.14250614250615</v>
      </c>
      <c r="D7" s="44">
        <f t="shared" si="1"/>
        <v>-4.8888888888888857</v>
      </c>
      <c r="E7" s="241">
        <f t="shared" si="1"/>
        <v>-7.6923076923076934</v>
      </c>
      <c r="F7" s="69">
        <f t="shared" si="1"/>
        <v>-19.444444444444443</v>
      </c>
      <c r="G7" s="44">
        <f t="shared" si="1"/>
        <v>-7.8947368421052602</v>
      </c>
      <c r="H7" s="44">
        <f t="shared" si="1"/>
        <v>-7.3170731707317032</v>
      </c>
      <c r="I7" s="58">
        <f t="shared" si="1"/>
        <v>-14.583333333333343</v>
      </c>
      <c r="J7" s="279"/>
    </row>
    <row r="8" spans="2:15" s="23" customFormat="1" ht="15.75" customHeight="1">
      <c r="B8" s="224"/>
      <c r="C8" s="224"/>
      <c r="D8" s="224"/>
      <c r="E8" s="224"/>
      <c r="F8" s="224"/>
      <c r="G8" s="224"/>
      <c r="H8" s="224"/>
      <c r="I8" s="224"/>
      <c r="J8" s="224"/>
      <c r="K8" s="224"/>
      <c r="L8" s="224"/>
      <c r="M8" s="224"/>
      <c r="N8" s="224"/>
      <c r="O8" s="224"/>
    </row>
    <row r="9" spans="2:15" s="23" customFormat="1" ht="12">
      <c r="B9" s="256" t="s">
        <v>228</v>
      </c>
      <c r="C9" s="260" t="s">
        <v>92</v>
      </c>
      <c r="D9" s="259" t="s">
        <v>260</v>
      </c>
      <c r="E9" s="260" t="s">
        <v>380</v>
      </c>
      <c r="F9" s="260" t="s">
        <v>365</v>
      </c>
      <c r="G9" s="276" t="s">
        <v>274</v>
      </c>
      <c r="H9" s="112"/>
    </row>
    <row r="10" spans="2:15" s="23" customFormat="1" ht="12">
      <c r="B10" s="783" t="s">
        <v>547</v>
      </c>
      <c r="C10" s="801">
        <v>39</v>
      </c>
      <c r="D10" s="801">
        <v>44</v>
      </c>
      <c r="E10" s="801">
        <v>52</v>
      </c>
      <c r="F10" s="801">
        <v>57</v>
      </c>
      <c r="G10" s="802">
        <v>52</v>
      </c>
      <c r="H10" s="277"/>
    </row>
    <row r="11" spans="2:15" s="23" customFormat="1" ht="12">
      <c r="B11" s="31" t="s">
        <v>593</v>
      </c>
      <c r="C11" s="779">
        <v>47</v>
      </c>
      <c r="D11" s="779">
        <v>39</v>
      </c>
      <c r="E11" s="779">
        <v>43</v>
      </c>
      <c r="F11" s="779">
        <v>52</v>
      </c>
      <c r="G11" s="782">
        <v>58</v>
      </c>
      <c r="H11" s="278"/>
    </row>
    <row r="12" spans="2:15" s="23" customFormat="1" ht="24">
      <c r="B12" s="33" t="s">
        <v>411</v>
      </c>
      <c r="C12" s="80">
        <f>C11-C10</f>
        <v>8</v>
      </c>
      <c r="D12" s="80">
        <f>D11-D10</f>
        <v>-5</v>
      </c>
      <c r="E12" s="80">
        <f>E11-E10</f>
        <v>-9</v>
      </c>
      <c r="F12" s="80">
        <f>F11-F10</f>
        <v>-5</v>
      </c>
      <c r="G12" s="57">
        <f>G11-G10</f>
        <v>6</v>
      </c>
      <c r="H12" s="279"/>
    </row>
    <row r="13" spans="2:15" s="23" customFormat="1" ht="24">
      <c r="B13" s="34" t="s">
        <v>197</v>
      </c>
      <c r="C13" s="44">
        <f>C11/C10*100-100</f>
        <v>20.512820512820511</v>
      </c>
      <c r="D13" s="44">
        <f>D11/D10*100-100</f>
        <v>-11.36363636363636</v>
      </c>
      <c r="E13" s="44">
        <f>E11/E10*100-100</f>
        <v>-17.307692307692307</v>
      </c>
      <c r="F13" s="44">
        <f>F11/F10*100-100</f>
        <v>-8.7719298245614112</v>
      </c>
      <c r="G13" s="58">
        <f>G11/G10*100-100</f>
        <v>11.538461538461547</v>
      </c>
      <c r="H13" s="279"/>
    </row>
    <row r="14" spans="2:15" s="220" customFormat="1" ht="15.75" customHeight="1">
      <c r="B14" s="13"/>
      <c r="C14" s="13"/>
      <c r="D14" s="13"/>
      <c r="E14" s="13"/>
      <c r="F14" s="13"/>
      <c r="G14" s="13"/>
      <c r="H14" s="13"/>
      <c r="I14" s="13"/>
      <c r="J14" s="13"/>
      <c r="K14" s="13"/>
      <c r="L14" s="13"/>
      <c r="M14" s="13"/>
      <c r="N14" s="13"/>
      <c r="O14" s="13"/>
    </row>
    <row r="15" spans="2:15" ht="15.75" customHeight="1">
      <c r="B15" s="225" t="s">
        <v>510</v>
      </c>
      <c r="C15" s="13"/>
      <c r="D15" s="13"/>
      <c r="E15" s="13"/>
      <c r="F15" s="13"/>
      <c r="G15" s="13"/>
      <c r="H15" s="13"/>
      <c r="I15" s="13"/>
      <c r="J15" s="13"/>
      <c r="K15" s="13"/>
      <c r="L15" s="13"/>
      <c r="M15" s="13"/>
      <c r="N15" s="13"/>
      <c r="O15" s="13"/>
    </row>
    <row r="16" spans="2:15" ht="15.75" customHeight="1">
      <c r="B16" s="13" t="s">
        <v>713</v>
      </c>
      <c r="C16" s="13"/>
      <c r="D16" s="13"/>
      <c r="E16" s="13"/>
      <c r="F16" s="13"/>
      <c r="G16" s="13"/>
      <c r="H16" s="13"/>
      <c r="I16" s="13"/>
      <c r="J16" s="13"/>
      <c r="K16" s="13"/>
      <c r="L16" s="13"/>
      <c r="M16" s="13"/>
      <c r="N16" s="13"/>
      <c r="O16" s="13"/>
    </row>
    <row r="17" spans="1:15" ht="15.75" customHeight="1">
      <c r="B17" s="13" t="s">
        <v>714</v>
      </c>
      <c r="C17" s="13"/>
      <c r="D17" s="13"/>
      <c r="E17" s="13"/>
      <c r="F17" s="13"/>
      <c r="G17" s="13"/>
      <c r="H17" s="13"/>
      <c r="I17" s="13"/>
      <c r="J17" s="13"/>
      <c r="K17" s="13"/>
      <c r="L17" s="13"/>
      <c r="M17" s="13"/>
      <c r="N17" s="13"/>
      <c r="O17" s="13"/>
    </row>
    <row r="18" spans="1:15" ht="15.75" customHeight="1">
      <c r="B18" s="13" t="s">
        <v>596</v>
      </c>
      <c r="C18" s="13"/>
      <c r="D18" s="13"/>
      <c r="E18" s="13"/>
      <c r="F18" s="13"/>
      <c r="G18" s="13"/>
      <c r="H18" s="13"/>
      <c r="I18" s="13"/>
      <c r="J18" s="13"/>
      <c r="K18" s="13"/>
      <c r="L18" s="13"/>
      <c r="M18" s="13"/>
      <c r="N18" s="13"/>
      <c r="O18" s="13"/>
    </row>
    <row r="19" spans="1:15" ht="15.75" customHeight="1">
      <c r="B19" s="13"/>
      <c r="C19" s="13"/>
      <c r="D19" s="13"/>
      <c r="E19" s="13"/>
      <c r="F19" s="13"/>
      <c r="G19" s="13"/>
      <c r="H19" s="13"/>
      <c r="I19" s="13"/>
      <c r="J19" s="13"/>
      <c r="K19" s="13"/>
      <c r="L19" s="13"/>
      <c r="M19" s="13"/>
      <c r="N19" s="13"/>
      <c r="O19" s="13"/>
    </row>
    <row r="20" spans="1:15" ht="15.75" customHeight="1">
      <c r="A20" s="36"/>
      <c r="B20" s="255" t="s">
        <v>398</v>
      </c>
      <c r="C20" s="261"/>
      <c r="D20" s="261"/>
      <c r="E20" s="261"/>
      <c r="F20" s="261"/>
      <c r="G20" s="261"/>
      <c r="H20" s="261"/>
      <c r="I20" s="261"/>
      <c r="J20" s="261"/>
      <c r="K20" s="261"/>
      <c r="L20" s="13"/>
      <c r="M20" s="13"/>
      <c r="N20" s="13"/>
      <c r="O20" s="13"/>
    </row>
    <row r="21" spans="1:15" ht="15.75" customHeight="1">
      <c r="B21" s="13"/>
      <c r="C21" s="13"/>
      <c r="D21" s="13"/>
      <c r="E21" s="13"/>
      <c r="F21" s="13"/>
      <c r="G21" s="13"/>
      <c r="H21" s="280" t="s">
        <v>8</v>
      </c>
      <c r="I21" s="235"/>
      <c r="J21" s="280"/>
      <c r="L21" s="235"/>
      <c r="M21" s="235"/>
      <c r="N21" s="235"/>
      <c r="O21" s="235"/>
    </row>
    <row r="22" spans="1:15" s="23" customFormat="1" ht="12">
      <c r="B22" s="893" t="s">
        <v>228</v>
      </c>
      <c r="C22" s="895" t="s">
        <v>87</v>
      </c>
      <c r="D22" s="889" t="s">
        <v>14</v>
      </c>
      <c r="E22" s="897" t="s">
        <v>20</v>
      </c>
      <c r="F22" s="887" t="s">
        <v>341</v>
      </c>
      <c r="G22" s="889" t="s">
        <v>14</v>
      </c>
      <c r="H22" s="891" t="s">
        <v>20</v>
      </c>
      <c r="I22" s="231"/>
      <c r="J22" s="231"/>
      <c r="K22" s="231"/>
      <c r="L22" s="231"/>
    </row>
    <row r="23" spans="1:15" s="23" customFormat="1" ht="12">
      <c r="B23" s="894"/>
      <c r="C23" s="896"/>
      <c r="D23" s="890"/>
      <c r="E23" s="898"/>
      <c r="F23" s="888"/>
      <c r="G23" s="890"/>
      <c r="H23" s="892"/>
      <c r="I23" s="231"/>
      <c r="J23" s="231"/>
      <c r="K23" s="231"/>
      <c r="L23" s="231"/>
    </row>
    <row r="24" spans="1:15" s="23" customFormat="1" ht="12">
      <c r="B24" s="894"/>
      <c r="C24" s="896"/>
      <c r="D24" s="890"/>
      <c r="E24" s="898"/>
      <c r="F24" s="888"/>
      <c r="G24" s="890"/>
      <c r="H24" s="892"/>
      <c r="I24" s="231"/>
      <c r="J24" s="231"/>
      <c r="K24" s="231"/>
      <c r="L24" s="231"/>
    </row>
    <row r="25" spans="1:15" s="23" customFormat="1" ht="12">
      <c r="B25" s="783" t="s">
        <v>547</v>
      </c>
      <c r="C25" s="784">
        <v>81</v>
      </c>
      <c r="D25" s="784">
        <v>36</v>
      </c>
      <c r="E25" s="785">
        <v>45</v>
      </c>
      <c r="F25" s="786">
        <v>15</v>
      </c>
      <c r="G25" s="784">
        <v>6</v>
      </c>
      <c r="H25" s="787">
        <v>9</v>
      </c>
      <c r="I25" s="224"/>
      <c r="J25" s="224"/>
      <c r="K25" s="224"/>
      <c r="L25" s="224"/>
    </row>
    <row r="26" spans="1:15" s="23" customFormat="1" ht="12">
      <c r="B26" s="31" t="s">
        <v>593</v>
      </c>
      <c r="C26" s="779">
        <v>84</v>
      </c>
      <c r="D26" s="779">
        <v>41</v>
      </c>
      <c r="E26" s="270">
        <v>43</v>
      </c>
      <c r="F26" s="169">
        <v>12</v>
      </c>
      <c r="G26" s="779">
        <v>4</v>
      </c>
      <c r="H26" s="782">
        <v>8</v>
      </c>
      <c r="I26" s="274"/>
      <c r="J26" s="274"/>
      <c r="K26" s="274"/>
      <c r="L26" s="274"/>
    </row>
    <row r="27" spans="1:15" s="23" customFormat="1" ht="12">
      <c r="B27" s="223" t="s">
        <v>2</v>
      </c>
      <c r="C27" s="136">
        <f>C26/$C26*100</f>
        <v>100</v>
      </c>
      <c r="D27" s="136">
        <f>D26/$C26*100</f>
        <v>48.80952380952381</v>
      </c>
      <c r="E27" s="272">
        <f>E26/$C26*100</f>
        <v>51.19047619047619</v>
      </c>
      <c r="F27" s="228">
        <f>F26/$F26*100</f>
        <v>100</v>
      </c>
      <c r="G27" s="136">
        <f>G26/$F26*100</f>
        <v>33.333333333333329</v>
      </c>
      <c r="H27" s="156">
        <f>H26/$F26*100</f>
        <v>66.666666666666657</v>
      </c>
      <c r="I27" s="275"/>
      <c r="J27" s="275"/>
      <c r="K27" s="275"/>
      <c r="L27" s="275"/>
    </row>
    <row r="28" spans="1:15" s="23" customFormat="1" ht="24">
      <c r="B28" s="33" t="s">
        <v>411</v>
      </c>
      <c r="C28" s="80">
        <f t="shared" ref="C28:H28" si="2">C26-C25</f>
        <v>3</v>
      </c>
      <c r="D28" s="80">
        <f t="shared" si="2"/>
        <v>5</v>
      </c>
      <c r="E28" s="271">
        <f t="shared" si="2"/>
        <v>-2</v>
      </c>
      <c r="F28" s="68">
        <f t="shared" si="2"/>
        <v>-3</v>
      </c>
      <c r="G28" s="80">
        <f t="shared" si="2"/>
        <v>-2</v>
      </c>
      <c r="H28" s="57">
        <f t="shared" si="2"/>
        <v>-1</v>
      </c>
      <c r="I28" s="224"/>
      <c r="J28" s="224"/>
      <c r="K28" s="224"/>
      <c r="L28" s="224"/>
    </row>
    <row r="29" spans="1:15" s="23" customFormat="1" ht="24">
      <c r="B29" s="34" t="s">
        <v>197</v>
      </c>
      <c r="C29" s="44">
        <f t="shared" ref="C29:H29" si="3">C26/C25*100-100</f>
        <v>3.7037037037036953</v>
      </c>
      <c r="D29" s="44">
        <f t="shared" si="3"/>
        <v>13.888888888888886</v>
      </c>
      <c r="E29" s="241">
        <f t="shared" si="3"/>
        <v>-4.4444444444444429</v>
      </c>
      <c r="F29" s="69">
        <f t="shared" si="3"/>
        <v>-20</v>
      </c>
      <c r="G29" s="44">
        <f t="shared" si="3"/>
        <v>-33.333333333333343</v>
      </c>
      <c r="H29" s="58">
        <f t="shared" si="3"/>
        <v>-11.111111111111114</v>
      </c>
      <c r="I29" s="224"/>
      <c r="J29" s="224"/>
      <c r="K29" s="224"/>
      <c r="L29" s="224"/>
    </row>
    <row r="30" spans="1:15" s="23" customFormat="1" ht="12">
      <c r="B30" s="257"/>
      <c r="C30" s="263"/>
      <c r="D30" s="263"/>
      <c r="E30" s="263"/>
      <c r="F30" s="263"/>
      <c r="G30" s="263"/>
      <c r="H30" s="263"/>
      <c r="I30" s="263"/>
      <c r="J30" s="263"/>
      <c r="K30" s="263"/>
      <c r="L30" s="224"/>
      <c r="M30" s="224"/>
      <c r="N30" s="224"/>
      <c r="O30" s="224"/>
    </row>
    <row r="31" spans="1:15" s="23" customFormat="1" ht="12">
      <c r="B31" s="893" t="s">
        <v>228</v>
      </c>
      <c r="C31" s="882" t="s">
        <v>386</v>
      </c>
      <c r="D31" s="882"/>
      <c r="E31" s="883"/>
      <c r="F31" s="231"/>
      <c r="G31" s="231"/>
      <c r="H31" s="231"/>
      <c r="I31" s="231"/>
    </row>
    <row r="32" spans="1:15" s="23" customFormat="1" ht="12">
      <c r="B32" s="894"/>
      <c r="C32" s="876" t="s">
        <v>381</v>
      </c>
      <c r="D32" s="876"/>
      <c r="E32" s="877"/>
      <c r="F32" s="231"/>
      <c r="G32" s="231"/>
      <c r="H32" s="231"/>
      <c r="I32" s="231"/>
    </row>
    <row r="33" spans="2:15" s="23" customFormat="1" ht="12">
      <c r="B33" s="894"/>
      <c r="C33" s="264" t="s">
        <v>12</v>
      </c>
      <c r="D33" s="268" t="s">
        <v>9</v>
      </c>
      <c r="E33" s="273" t="s">
        <v>405</v>
      </c>
      <c r="F33" s="231"/>
      <c r="G33" s="231"/>
      <c r="H33" s="231"/>
      <c r="I33" s="231"/>
    </row>
    <row r="34" spans="2:15" s="23" customFormat="1" ht="12">
      <c r="B34" s="783" t="s">
        <v>547</v>
      </c>
      <c r="C34" s="792">
        <v>5</v>
      </c>
      <c r="D34" s="793">
        <v>10.199999999999999</v>
      </c>
      <c r="E34" s="778">
        <v>-5.1999999999999993</v>
      </c>
      <c r="F34" s="224"/>
      <c r="G34" s="224"/>
      <c r="H34" s="224"/>
      <c r="I34" s="224"/>
    </row>
    <row r="35" spans="2:15" s="23" customFormat="1" ht="12">
      <c r="B35" s="31" t="s">
        <v>593</v>
      </c>
      <c r="C35" s="795">
        <v>4.5</v>
      </c>
      <c r="D35" s="796">
        <v>9.6999999999999993</v>
      </c>
      <c r="E35" s="791">
        <f>C35-D35</f>
        <v>-5.1999999999999993</v>
      </c>
      <c r="F35" s="274"/>
      <c r="G35" s="274"/>
      <c r="H35" s="274"/>
      <c r="I35" s="274"/>
    </row>
    <row r="36" spans="2:15" s="23" customFormat="1" ht="12">
      <c r="B36" s="223" t="s">
        <v>2</v>
      </c>
      <c r="C36" s="243"/>
      <c r="D36" s="245"/>
      <c r="E36" s="246"/>
      <c r="F36" s="275"/>
      <c r="G36" s="275"/>
      <c r="H36" s="275"/>
      <c r="I36" s="275"/>
    </row>
    <row r="37" spans="2:15" s="23" customFormat="1" ht="24">
      <c r="B37" s="33" t="s">
        <v>411</v>
      </c>
      <c r="C37" s="73">
        <f>C35-C34</f>
        <v>-0.5</v>
      </c>
      <c r="D37" s="42">
        <f>D35-D34</f>
        <v>-0.5</v>
      </c>
      <c r="E37" s="56">
        <f>E35-E34</f>
        <v>0</v>
      </c>
      <c r="F37" s="224"/>
      <c r="G37" s="224"/>
      <c r="H37" s="224"/>
      <c r="I37" s="224"/>
    </row>
    <row r="38" spans="2:15" s="23" customFormat="1" ht="24">
      <c r="B38" s="34" t="s">
        <v>197</v>
      </c>
      <c r="C38" s="69">
        <f>C35/C34*100-100</f>
        <v>-10</v>
      </c>
      <c r="D38" s="44">
        <f>D35/D34*100-100</f>
        <v>-4.9019607843137294</v>
      </c>
      <c r="E38" s="58">
        <f>E35/E34*100-100</f>
        <v>0</v>
      </c>
      <c r="F38" s="224"/>
      <c r="G38" s="224"/>
      <c r="H38" s="224"/>
      <c r="I38" s="224"/>
    </row>
    <row r="39" spans="2:15">
      <c r="B39" s="258"/>
      <c r="C39" s="265"/>
      <c r="D39" s="265"/>
      <c r="E39" s="265"/>
      <c r="F39" s="265"/>
      <c r="H39" s="265"/>
      <c r="I39" s="265"/>
      <c r="J39" s="265"/>
      <c r="K39" s="265"/>
      <c r="L39" s="13"/>
      <c r="M39" s="13"/>
      <c r="N39" s="13"/>
      <c r="O39" s="13"/>
    </row>
  </sheetData>
  <customSheetViews>
    <customSheetView guid="{F6C015A4-8074-E14B-AA85-10FA5D09D9C2}" showPageBreaks="1" showGridLines="0" printArea="1" view="pageBreakPreview">
      <colBreaks count="1" manualBreakCount="1">
        <brk id="14" max="45" man="1"/>
      </colBreaks>
      <pageMargins left="0.35433070866141736" right="0.31496062992125984" top="0.78740157480314965" bottom="0" header="0.51181102362204722" footer="0.51181102362204722"/>
      <printOptions horizontalCentered="1"/>
      <pageSetup paperSize="9" scale="74" firstPageNumber="10" useFirstPageNumber="1" r:id="rId1"/>
      <headerFooter scaleWithDoc="0" alignWithMargins="0">
        <oddFooter>&amp;C&amp;"ＭＳ 明朝,regular"- 10 -</oddFooter>
        <evenFooter>&amp;C&amp;"ＭＳ 明朝,regular"- &amp;P -</evenFooter>
        <firstFooter>&amp;C&amp;"ＭＳ 明朝,regular"- &amp;P -</firstFooter>
      </headerFooter>
    </customSheetView>
  </customSheetViews>
  <mergeCells count="10">
    <mergeCell ref="F22:F24"/>
    <mergeCell ref="G22:G24"/>
    <mergeCell ref="H22:H24"/>
    <mergeCell ref="B31:B33"/>
    <mergeCell ref="C31:E31"/>
    <mergeCell ref="C32:E32"/>
    <mergeCell ref="B22:B24"/>
    <mergeCell ref="C22:C24"/>
    <mergeCell ref="D22:D24"/>
    <mergeCell ref="E22:E24"/>
  </mergeCells>
  <phoneticPr fontId="11"/>
  <printOptions horizontalCentered="1"/>
  <pageMargins left="0.70866141732283461" right="0.70866141732283461" top="0.74803149606299213" bottom="0.74803149606299213" header="0.31496062992125984" footer="0.31496062992125984"/>
  <pageSetup paperSize="9" firstPageNumber="10" orientation="portrait" useFirstPageNumber="1" r:id="rId2"/>
  <headerFooter scaleWithDoc="0" alignWithMargins="0">
    <oddFooter>&amp;C&amp;"ＭＳ 明朝,regular"- 10 -</oddFooter>
    <evenFooter>&amp;C&amp;"ＭＳ 明朝,regular"- &amp;P -</evenFooter>
    <firstFooter>&amp;C&amp;"ＭＳ 明朝,regular"-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5"/>
  <sheetViews>
    <sheetView view="pageBreakPreview" zoomScale="98" zoomScaleNormal="100" zoomScaleSheetLayoutView="98" workbookViewId="0">
      <selection activeCell="D20" sqref="D20"/>
    </sheetView>
  </sheetViews>
  <sheetFormatPr defaultColWidth="9" defaultRowHeight="13.2"/>
  <cols>
    <col min="1" max="1" width="3.33203125" style="9" customWidth="1"/>
    <col min="2" max="2" width="12.6640625" style="9" customWidth="1"/>
    <col min="3" max="8" width="9" style="9" customWidth="1"/>
    <col min="9" max="9" width="8.6640625" style="9" customWidth="1"/>
    <col min="10" max="10" width="10" style="9" customWidth="1"/>
    <col min="11" max="15" width="8.6640625" style="9" customWidth="1"/>
    <col min="16" max="17" width="9" style="9" customWidth="1"/>
    <col min="18" max="18" width="8.88671875" style="9" customWidth="1"/>
    <col min="19" max="19" width="7.5546875" style="9" customWidth="1"/>
    <col min="20" max="20" width="8.109375" style="9" customWidth="1"/>
    <col min="21" max="21" width="6.44140625" style="9" customWidth="1"/>
    <col min="22" max="22" width="8.44140625" style="9" customWidth="1"/>
    <col min="23" max="23" width="9" style="9" customWidth="1"/>
    <col min="24" max="16384" width="9" style="9"/>
  </cols>
  <sheetData>
    <row r="1" spans="1:20" ht="27" customHeight="1">
      <c r="B1" s="283" t="s">
        <v>193</v>
      </c>
    </row>
    <row r="2" spans="1:20" s="221" customFormat="1" ht="18.75" customHeight="1">
      <c r="A2" s="9"/>
      <c r="B2" s="25" t="s">
        <v>174</v>
      </c>
      <c r="C2" s="9"/>
      <c r="D2" s="9"/>
      <c r="E2" s="9"/>
      <c r="F2" s="9"/>
      <c r="G2" s="9"/>
      <c r="H2" s="9"/>
      <c r="I2" s="9"/>
      <c r="J2" s="282"/>
      <c r="K2" s="282"/>
      <c r="L2" s="282"/>
      <c r="M2" s="282"/>
      <c r="N2" s="282"/>
      <c r="O2" s="282"/>
    </row>
    <row r="3" spans="1:20" s="221" customFormat="1" ht="18.75" customHeight="1">
      <c r="A3" s="9"/>
      <c r="B3" s="9" t="s">
        <v>715</v>
      </c>
      <c r="C3" s="9"/>
      <c r="D3" s="9"/>
      <c r="E3" s="9"/>
      <c r="F3" s="9"/>
      <c r="G3" s="9"/>
      <c r="H3" s="9"/>
      <c r="I3" s="9"/>
      <c r="J3" s="282"/>
      <c r="K3" s="282"/>
      <c r="L3" s="282"/>
      <c r="M3" s="282"/>
      <c r="N3" s="282"/>
      <c r="O3" s="282"/>
    </row>
    <row r="4" spans="1:20" s="221" customFormat="1" ht="18.75" customHeight="1">
      <c r="A4" s="9"/>
      <c r="B4" s="9" t="s">
        <v>716</v>
      </c>
      <c r="C4" s="9"/>
      <c r="D4" s="9"/>
      <c r="E4" s="9"/>
      <c r="F4" s="9"/>
      <c r="G4" s="9"/>
      <c r="H4" s="9"/>
      <c r="I4" s="9"/>
      <c r="J4" s="282"/>
      <c r="K4" s="282"/>
      <c r="L4" s="282"/>
      <c r="M4" s="282"/>
      <c r="N4" s="282"/>
      <c r="O4" s="282"/>
    </row>
    <row r="5" spans="1:20" s="221" customFormat="1" ht="18.75" customHeight="1">
      <c r="A5" s="9"/>
      <c r="B5" s="9" t="s">
        <v>717</v>
      </c>
      <c r="C5" s="9"/>
      <c r="D5" s="9"/>
      <c r="E5" s="9"/>
      <c r="F5" s="9"/>
      <c r="G5" s="9"/>
      <c r="H5" s="9"/>
      <c r="I5" s="9"/>
      <c r="J5" s="282"/>
      <c r="K5" s="282"/>
      <c r="L5" s="282"/>
      <c r="M5" s="282"/>
      <c r="N5" s="282"/>
      <c r="O5" s="282"/>
    </row>
    <row r="6" spans="1:20" s="221" customFormat="1" ht="18.75" customHeight="1">
      <c r="A6" s="282"/>
      <c r="B6" s="9"/>
      <c r="C6" s="9"/>
      <c r="D6" s="9"/>
      <c r="E6" s="9"/>
      <c r="F6" s="9"/>
      <c r="G6" s="9"/>
      <c r="H6" s="9"/>
      <c r="I6" s="9"/>
      <c r="J6" s="282"/>
      <c r="K6" s="282"/>
      <c r="L6" s="282"/>
      <c r="M6" s="282"/>
      <c r="N6" s="282"/>
      <c r="O6" s="282"/>
    </row>
    <row r="7" spans="1:20" s="221" customFormat="1" ht="18.75" customHeight="1">
      <c r="A7" s="9"/>
      <c r="B7" s="26" t="s">
        <v>232</v>
      </c>
      <c r="C7" s="26"/>
      <c r="D7" s="36"/>
      <c r="E7" s="36"/>
      <c r="F7" s="36"/>
      <c r="G7" s="36"/>
      <c r="H7" s="36"/>
      <c r="I7" s="36"/>
      <c r="J7" s="305"/>
      <c r="K7" s="305"/>
      <c r="L7" s="305"/>
      <c r="M7" s="282"/>
      <c r="N7" s="282"/>
      <c r="O7" s="282"/>
      <c r="P7" s="756"/>
      <c r="Q7" s="756"/>
      <c r="R7" s="756"/>
    </row>
    <row r="8" spans="1:20" s="221" customFormat="1" ht="18.75" customHeight="1">
      <c r="A8" s="9"/>
      <c r="B8" s="9"/>
      <c r="C8" s="9"/>
      <c r="D8" s="9"/>
      <c r="E8" s="9"/>
      <c r="F8" s="9"/>
      <c r="G8" s="9"/>
      <c r="H8" s="9"/>
      <c r="I8" s="51" t="s">
        <v>183</v>
      </c>
      <c r="J8" s="9"/>
      <c r="K8" s="9"/>
      <c r="L8" s="9"/>
      <c r="M8" s="9"/>
      <c r="N8" s="9"/>
      <c r="O8" s="9"/>
      <c r="P8" s="756"/>
      <c r="Q8" s="756"/>
      <c r="R8" s="756"/>
    </row>
    <row r="9" spans="1:20" s="23" customFormat="1" ht="15" customHeight="1">
      <c r="B9" s="845" t="s">
        <v>228</v>
      </c>
      <c r="C9" s="37"/>
      <c r="D9" s="834" t="s">
        <v>413</v>
      </c>
      <c r="E9" s="835"/>
      <c r="F9" s="835"/>
      <c r="G9" s="835"/>
      <c r="H9" s="899"/>
      <c r="I9" s="875" t="s">
        <v>273</v>
      </c>
      <c r="P9" s="757"/>
      <c r="Q9" s="757"/>
      <c r="R9" s="757"/>
    </row>
    <row r="10" spans="1:20" s="23" customFormat="1" ht="15" customHeight="1">
      <c r="B10" s="848"/>
      <c r="C10" s="38" t="s">
        <v>47</v>
      </c>
      <c r="D10" s="837" t="s">
        <v>412</v>
      </c>
      <c r="E10" s="900"/>
      <c r="F10" s="900"/>
      <c r="G10" s="861"/>
      <c r="H10" s="70" t="s">
        <v>402</v>
      </c>
      <c r="I10" s="860"/>
      <c r="J10" s="112"/>
      <c r="K10" s="112"/>
      <c r="L10" s="112"/>
      <c r="M10" s="112"/>
      <c r="N10" s="112"/>
      <c r="P10" s="757"/>
      <c r="Q10" s="757"/>
      <c r="R10" s="758"/>
    </row>
    <row r="11" spans="1:20" s="23" customFormat="1" ht="21" customHeight="1">
      <c r="B11" s="846"/>
      <c r="C11" s="39"/>
      <c r="D11" s="50" t="s">
        <v>1</v>
      </c>
      <c r="E11" s="49" t="s">
        <v>53</v>
      </c>
      <c r="F11" s="49" t="s">
        <v>57</v>
      </c>
      <c r="G11" s="49" t="s">
        <v>39</v>
      </c>
      <c r="H11" s="49" t="s">
        <v>53</v>
      </c>
      <c r="I11" s="149" t="s">
        <v>53</v>
      </c>
      <c r="J11" s="112"/>
      <c r="P11" s="901"/>
      <c r="Q11" s="902"/>
      <c r="R11" s="759"/>
      <c r="S11" s="111"/>
      <c r="T11" s="111"/>
    </row>
    <row r="12" spans="1:20" s="23" customFormat="1" ht="21" customHeight="1">
      <c r="B12" s="30" t="s">
        <v>546</v>
      </c>
      <c r="C12" s="113">
        <v>52</v>
      </c>
      <c r="D12" s="113">
        <v>45</v>
      </c>
      <c r="E12" s="117">
        <v>39</v>
      </c>
      <c r="F12" s="117">
        <v>1</v>
      </c>
      <c r="G12" s="117">
        <v>5</v>
      </c>
      <c r="H12" s="117">
        <v>2</v>
      </c>
      <c r="I12" s="301">
        <v>5</v>
      </c>
      <c r="P12" s="901"/>
      <c r="Q12" s="902"/>
      <c r="R12" s="759"/>
      <c r="S12" s="111"/>
      <c r="T12" s="111"/>
    </row>
    <row r="13" spans="1:20" s="23" customFormat="1" ht="21" customHeight="1">
      <c r="B13" s="163" t="s">
        <v>564</v>
      </c>
      <c r="C13" s="173">
        <v>50</v>
      </c>
      <c r="D13" s="173">
        <v>43</v>
      </c>
      <c r="E13" s="169">
        <v>37</v>
      </c>
      <c r="F13" s="169">
        <v>1</v>
      </c>
      <c r="G13" s="169">
        <v>5</v>
      </c>
      <c r="H13" s="169">
        <v>2</v>
      </c>
      <c r="I13" s="302">
        <v>5</v>
      </c>
      <c r="P13" s="757"/>
      <c r="Q13" s="760"/>
      <c r="R13" s="759"/>
      <c r="S13" s="111"/>
      <c r="T13" s="111"/>
    </row>
    <row r="14" spans="1:20" s="23" customFormat="1" ht="29.25" customHeight="1">
      <c r="B14" s="33" t="s">
        <v>411</v>
      </c>
      <c r="C14" s="284">
        <f t="shared" ref="C14:I14" si="0">C13-C12</f>
        <v>-2</v>
      </c>
      <c r="D14" s="284">
        <f t="shared" si="0"/>
        <v>-2</v>
      </c>
      <c r="E14" s="284">
        <f t="shared" si="0"/>
        <v>-2</v>
      </c>
      <c r="F14" s="284">
        <f t="shared" si="0"/>
        <v>0</v>
      </c>
      <c r="G14" s="284">
        <f t="shared" si="0"/>
        <v>0</v>
      </c>
      <c r="H14" s="284">
        <f t="shared" si="0"/>
        <v>0</v>
      </c>
      <c r="I14" s="303">
        <f t="shared" si="0"/>
        <v>0</v>
      </c>
      <c r="P14" s="757"/>
      <c r="Q14" s="761"/>
      <c r="R14" s="757"/>
    </row>
    <row r="15" spans="1:20" s="23" customFormat="1" ht="32.25" customHeight="1">
      <c r="B15" s="34" t="s">
        <v>197</v>
      </c>
      <c r="C15" s="172">
        <f t="shared" ref="C15:I15" si="1">C13/C12*100-100</f>
        <v>-3.8461538461538396</v>
      </c>
      <c r="D15" s="172">
        <f t="shared" si="1"/>
        <v>-4.4444444444444429</v>
      </c>
      <c r="E15" s="172">
        <f t="shared" si="1"/>
        <v>-5.1282051282051384</v>
      </c>
      <c r="F15" s="293">
        <f t="shared" si="1"/>
        <v>0</v>
      </c>
      <c r="G15" s="172">
        <f t="shared" si="1"/>
        <v>0</v>
      </c>
      <c r="H15" s="172">
        <f t="shared" si="1"/>
        <v>0</v>
      </c>
      <c r="I15" s="304">
        <f t="shared" si="1"/>
        <v>0</v>
      </c>
      <c r="P15" s="757"/>
      <c r="Q15" s="762"/>
      <c r="R15" s="759"/>
      <c r="S15" s="111"/>
      <c r="T15" s="111"/>
    </row>
    <row r="16" spans="1:20" ht="18" customHeight="1">
      <c r="P16" s="763"/>
      <c r="Q16" s="764"/>
      <c r="R16" s="765"/>
      <c r="S16" s="202"/>
      <c r="T16" s="202"/>
    </row>
    <row r="17" spans="2:21" ht="18" customHeight="1">
      <c r="B17" s="25" t="s">
        <v>40</v>
      </c>
      <c r="C17" s="282"/>
      <c r="D17" s="282"/>
      <c r="E17" s="282"/>
      <c r="F17" s="282"/>
      <c r="G17" s="282"/>
      <c r="H17" s="282"/>
      <c r="I17" s="282"/>
      <c r="J17" s="282"/>
      <c r="K17" s="282"/>
      <c r="L17" s="282"/>
      <c r="M17" s="282"/>
      <c r="N17" s="282"/>
      <c r="O17" s="282"/>
      <c r="P17" s="763"/>
      <c r="Q17" s="766"/>
      <c r="R17" s="763"/>
    </row>
    <row r="18" spans="2:21" ht="18" customHeight="1">
      <c r="B18" s="9" t="s">
        <v>597</v>
      </c>
      <c r="C18" s="282"/>
      <c r="D18" s="282"/>
      <c r="E18" s="282"/>
      <c r="F18" s="282"/>
      <c r="G18" s="282"/>
      <c r="H18" s="282"/>
      <c r="I18" s="282"/>
      <c r="J18" s="282"/>
      <c r="K18" s="282"/>
      <c r="L18" s="282"/>
      <c r="M18" s="282"/>
      <c r="N18" s="282"/>
      <c r="O18" s="282"/>
      <c r="P18" s="763"/>
      <c r="Q18" s="766"/>
      <c r="R18" s="763"/>
    </row>
    <row r="19" spans="2:21" ht="18" customHeight="1">
      <c r="B19" s="9" t="s">
        <v>450</v>
      </c>
      <c r="C19" s="282"/>
      <c r="D19" s="282"/>
      <c r="E19" s="282"/>
      <c r="F19" s="282"/>
      <c r="G19" s="282"/>
      <c r="H19" s="282"/>
      <c r="I19" s="282"/>
      <c r="J19" s="282"/>
      <c r="K19" s="282"/>
      <c r="L19" s="282"/>
      <c r="M19" s="282"/>
      <c r="N19" s="282"/>
      <c r="O19" s="282"/>
      <c r="P19" s="763"/>
      <c r="Q19" s="767"/>
      <c r="R19" s="765"/>
      <c r="S19" s="202"/>
      <c r="T19" s="202"/>
      <c r="U19" s="202"/>
    </row>
    <row r="20" spans="2:21" ht="18" customHeight="1">
      <c r="B20" s="9" t="s">
        <v>598</v>
      </c>
      <c r="C20" s="282"/>
      <c r="D20" s="282"/>
      <c r="E20" s="282"/>
      <c r="F20" s="282"/>
      <c r="G20" s="282"/>
      <c r="H20" s="282"/>
      <c r="I20" s="282"/>
      <c r="J20" s="282"/>
      <c r="K20" s="282"/>
      <c r="L20" s="282"/>
      <c r="M20" s="282"/>
      <c r="N20" s="282"/>
      <c r="O20" s="282"/>
      <c r="P20" s="763"/>
      <c r="Q20" s="768"/>
      <c r="R20" s="769"/>
      <c r="S20" s="282"/>
    </row>
    <row r="21" spans="2:21" ht="18" customHeight="1">
      <c r="B21" s="9" t="s">
        <v>445</v>
      </c>
      <c r="C21" s="282"/>
      <c r="D21" s="282"/>
      <c r="E21" s="282"/>
      <c r="F21" s="282"/>
      <c r="G21" s="282"/>
      <c r="H21" s="282"/>
      <c r="I21" s="282"/>
      <c r="J21" s="282"/>
      <c r="K21" s="282"/>
      <c r="L21" s="282"/>
      <c r="M21" s="282"/>
      <c r="N21" s="282"/>
      <c r="O21" s="282"/>
      <c r="P21" s="763"/>
      <c r="Q21" s="768"/>
      <c r="R21" s="769"/>
      <c r="S21" s="282"/>
    </row>
    <row r="22" spans="2:21" ht="18" customHeight="1">
      <c r="B22" s="9" t="s">
        <v>599</v>
      </c>
      <c r="C22" s="282"/>
      <c r="D22" s="282"/>
      <c r="E22" s="282"/>
      <c r="F22" s="282"/>
      <c r="G22" s="282"/>
      <c r="H22" s="282"/>
      <c r="I22" s="282"/>
      <c r="J22" s="282"/>
      <c r="K22" s="282"/>
      <c r="L22" s="282"/>
      <c r="M22" s="282"/>
      <c r="P22" s="763"/>
      <c r="Q22" s="768"/>
      <c r="R22" s="769"/>
      <c r="S22" s="282"/>
    </row>
    <row r="23" spans="2:21" ht="18" customHeight="1">
      <c r="B23" s="9" t="s">
        <v>600</v>
      </c>
      <c r="C23" s="282"/>
      <c r="D23" s="282"/>
      <c r="E23" s="282"/>
      <c r="F23" s="282"/>
      <c r="G23" s="282"/>
      <c r="H23" s="282"/>
      <c r="I23" s="282"/>
      <c r="J23" s="282"/>
      <c r="K23" s="282"/>
      <c r="L23" s="282"/>
      <c r="M23" s="282"/>
      <c r="P23" s="763"/>
      <c r="Q23" s="768"/>
      <c r="R23" s="769"/>
      <c r="S23" s="282"/>
    </row>
    <row r="24" spans="2:21" ht="18" customHeight="1">
      <c r="B24" s="9" t="s">
        <v>601</v>
      </c>
      <c r="C24" s="282"/>
      <c r="D24" s="282"/>
      <c r="E24" s="282"/>
      <c r="F24" s="282"/>
      <c r="G24" s="282"/>
      <c r="H24" s="282"/>
      <c r="I24" s="282"/>
      <c r="J24" s="282"/>
      <c r="K24" s="282"/>
      <c r="L24" s="282"/>
      <c r="M24" s="282"/>
      <c r="P24" s="763"/>
      <c r="Q24" s="768"/>
      <c r="R24" s="769"/>
      <c r="S24" s="282"/>
    </row>
    <row r="25" spans="2:21" ht="18" customHeight="1">
      <c r="B25" s="9" t="s">
        <v>602</v>
      </c>
      <c r="C25" s="282"/>
      <c r="D25" s="282"/>
      <c r="E25" s="282"/>
      <c r="F25" s="282"/>
      <c r="G25" s="282"/>
      <c r="H25" s="282"/>
      <c r="I25" s="282"/>
      <c r="J25" s="282"/>
      <c r="K25" s="282"/>
      <c r="L25" s="282"/>
      <c r="M25" s="282"/>
      <c r="P25" s="763"/>
      <c r="Q25" s="768"/>
      <c r="R25" s="769"/>
      <c r="S25" s="282"/>
    </row>
    <row r="26" spans="2:21" ht="18" customHeight="1">
      <c r="B26" s="9" t="s">
        <v>603</v>
      </c>
      <c r="C26" s="282"/>
      <c r="D26" s="282"/>
      <c r="E26" s="282"/>
      <c r="F26" s="282"/>
      <c r="G26" s="282"/>
      <c r="H26" s="282"/>
      <c r="I26" s="282"/>
      <c r="J26" s="282"/>
      <c r="K26" s="282"/>
      <c r="L26" s="282"/>
      <c r="M26" s="282"/>
      <c r="P26" s="763"/>
      <c r="Q26" s="763"/>
      <c r="R26" s="763"/>
    </row>
    <row r="27" spans="2:21" ht="18" customHeight="1">
      <c r="C27" s="282"/>
      <c r="D27" s="282"/>
      <c r="E27" s="282"/>
      <c r="F27" s="282"/>
      <c r="G27" s="282"/>
      <c r="H27" s="282"/>
      <c r="I27" s="282"/>
      <c r="J27" s="282"/>
      <c r="K27" s="282"/>
      <c r="L27" s="282"/>
      <c r="M27" s="282"/>
      <c r="P27" s="763"/>
      <c r="Q27" s="763"/>
      <c r="R27" s="763"/>
    </row>
    <row r="28" spans="2:21" ht="18" customHeight="1">
      <c r="B28" s="26" t="s">
        <v>399</v>
      </c>
      <c r="C28" s="36"/>
      <c r="D28" s="36"/>
      <c r="E28" s="36"/>
      <c r="F28" s="36"/>
      <c r="G28" s="36"/>
      <c r="H28" s="36"/>
      <c r="I28" s="36"/>
      <c r="J28" s="36"/>
      <c r="P28" s="763"/>
      <c r="Q28" s="763"/>
      <c r="R28" s="763"/>
    </row>
    <row r="29" spans="2:21" ht="18" customHeight="1">
      <c r="H29" s="299" t="s">
        <v>8</v>
      </c>
      <c r="P29" s="763"/>
      <c r="Q29" s="763"/>
      <c r="R29" s="763"/>
    </row>
    <row r="30" spans="2:21" s="23" customFormat="1" ht="15" customHeight="1">
      <c r="B30" s="845" t="s">
        <v>228</v>
      </c>
      <c r="C30" s="903" t="s">
        <v>384</v>
      </c>
      <c r="D30" s="903" t="s">
        <v>14</v>
      </c>
      <c r="E30" s="869" t="s">
        <v>224</v>
      </c>
      <c r="F30" s="841" t="s">
        <v>59</v>
      </c>
      <c r="G30" s="866"/>
      <c r="H30" s="875" t="s">
        <v>3</v>
      </c>
      <c r="P30" s="757"/>
      <c r="Q30" s="757"/>
      <c r="R30" s="757"/>
    </row>
    <row r="31" spans="2:21" s="23" customFormat="1" ht="15" customHeight="1">
      <c r="B31" s="848"/>
      <c r="C31" s="904"/>
      <c r="D31" s="904"/>
      <c r="E31" s="870"/>
      <c r="F31" s="843"/>
      <c r="G31" s="868"/>
      <c r="H31" s="860"/>
      <c r="P31" s="757"/>
      <c r="Q31" s="757"/>
      <c r="R31" s="757"/>
    </row>
    <row r="32" spans="2:21" s="23" customFormat="1" ht="15" customHeight="1">
      <c r="B32" s="846"/>
      <c r="C32" s="905"/>
      <c r="D32" s="905"/>
      <c r="E32" s="871"/>
      <c r="F32" s="89" t="s">
        <v>53</v>
      </c>
      <c r="G32" s="50" t="s">
        <v>57</v>
      </c>
      <c r="H32" s="53" t="s">
        <v>53</v>
      </c>
      <c r="P32" s="757"/>
      <c r="Q32" s="757"/>
      <c r="R32" s="757"/>
    </row>
    <row r="33" spans="1:18" s="23" customFormat="1" ht="15" customHeight="1">
      <c r="B33" s="30" t="s">
        <v>546</v>
      </c>
      <c r="C33" s="113">
        <v>20416</v>
      </c>
      <c r="D33" s="175">
        <v>10418</v>
      </c>
      <c r="E33" s="115">
        <v>9998</v>
      </c>
      <c r="F33" s="294">
        <v>17628</v>
      </c>
      <c r="G33" s="113">
        <v>661</v>
      </c>
      <c r="H33" s="126">
        <v>2127</v>
      </c>
      <c r="P33" s="757"/>
      <c r="Q33" s="757"/>
      <c r="R33" s="757"/>
    </row>
    <row r="34" spans="1:18" s="23" customFormat="1" ht="15" customHeight="1">
      <c r="B34" s="163" t="s">
        <v>564</v>
      </c>
      <c r="C34" s="173">
        <v>20070</v>
      </c>
      <c r="D34" s="176">
        <v>10235</v>
      </c>
      <c r="E34" s="187">
        <v>9835</v>
      </c>
      <c r="F34" s="295">
        <v>17190</v>
      </c>
      <c r="G34" s="173">
        <v>706</v>
      </c>
      <c r="H34" s="195">
        <v>2174</v>
      </c>
      <c r="P34" s="757"/>
      <c r="Q34" s="757"/>
      <c r="R34" s="757"/>
    </row>
    <row r="35" spans="1:18" s="23" customFormat="1" ht="15" customHeight="1">
      <c r="B35" s="163" t="s">
        <v>2</v>
      </c>
      <c r="C35" s="174">
        <f t="shared" ref="C35:H35" si="2">C34/$C34*100</f>
        <v>100</v>
      </c>
      <c r="D35" s="287">
        <f t="shared" si="2"/>
        <v>50.996512207274534</v>
      </c>
      <c r="E35" s="290">
        <f t="shared" si="2"/>
        <v>49.003487792725458</v>
      </c>
      <c r="F35" s="207">
        <f t="shared" si="2"/>
        <v>85.650224215246638</v>
      </c>
      <c r="G35" s="174">
        <f t="shared" si="2"/>
        <v>3.5176880916791236</v>
      </c>
      <c r="H35" s="214">
        <f t="shared" si="2"/>
        <v>10.832087693074239</v>
      </c>
      <c r="P35" s="757"/>
      <c r="Q35" s="757"/>
      <c r="R35" s="757"/>
    </row>
    <row r="36" spans="1:18" s="23" customFormat="1" ht="30" customHeight="1">
      <c r="B36" s="33" t="s">
        <v>411</v>
      </c>
      <c r="C36" s="226">
        <f t="shared" ref="C36:H36" si="3">C34-C33</f>
        <v>-346</v>
      </c>
      <c r="D36" s="288">
        <f t="shared" si="3"/>
        <v>-183</v>
      </c>
      <c r="E36" s="291">
        <f t="shared" si="3"/>
        <v>-163</v>
      </c>
      <c r="F36" s="296">
        <f t="shared" si="3"/>
        <v>-438</v>
      </c>
      <c r="G36" s="226">
        <f t="shared" si="3"/>
        <v>45</v>
      </c>
      <c r="H36" s="248">
        <f t="shared" si="3"/>
        <v>47</v>
      </c>
      <c r="P36" s="757"/>
      <c r="Q36" s="757"/>
      <c r="R36" s="757"/>
    </row>
    <row r="37" spans="1:18" s="23" customFormat="1" ht="30" customHeight="1">
      <c r="B37" s="34" t="s">
        <v>197</v>
      </c>
      <c r="C37" s="286">
        <f t="shared" ref="C37:H37" si="4">C34/C33*100-100</f>
        <v>-1.6947492163009343</v>
      </c>
      <c r="D37" s="289">
        <f t="shared" si="4"/>
        <v>-1.756575158379718</v>
      </c>
      <c r="E37" s="292">
        <f t="shared" si="4"/>
        <v>-1.6303260652130405</v>
      </c>
      <c r="F37" s="297">
        <f t="shared" si="4"/>
        <v>-2.4846834581347821</v>
      </c>
      <c r="G37" s="286">
        <f t="shared" si="4"/>
        <v>6.8078668683812396</v>
      </c>
      <c r="H37" s="300">
        <f t="shared" si="4"/>
        <v>2.2096850023507244</v>
      </c>
      <c r="P37" s="757"/>
      <c r="Q37" s="757"/>
      <c r="R37" s="757"/>
    </row>
    <row r="38" spans="1:18" ht="21" customHeight="1">
      <c r="P38" s="763"/>
      <c r="Q38" s="763"/>
      <c r="R38" s="763"/>
    </row>
    <row r="39" spans="1:18">
      <c r="P39" s="763"/>
      <c r="Q39" s="763"/>
      <c r="R39" s="763"/>
    </row>
    <row r="45" spans="1:18" ht="15.6">
      <c r="A45" s="282"/>
      <c r="B45" s="282"/>
      <c r="C45" s="282"/>
      <c r="D45" s="282"/>
      <c r="E45" s="282"/>
      <c r="F45" s="282"/>
      <c r="G45" s="282"/>
      <c r="H45" s="282"/>
      <c r="I45" s="282"/>
      <c r="J45" s="282"/>
      <c r="K45" s="282"/>
      <c r="L45" s="282"/>
      <c r="M45" s="282"/>
      <c r="N45" s="282"/>
      <c r="O45" s="282"/>
    </row>
  </sheetData>
  <customSheetViews>
    <customSheetView guid="{F6C015A4-8074-E14B-AA85-10FA5D09D9C2}" showPageBreaks="1" showGridLines="0" printArea="1" view="pageBreakPreview">
      <selection activeCell="B24" sqref="B24"/>
      <pageMargins left="0.55118110236220474" right="0.27559055118110237" top="0.78740157480314965" bottom="0" header="0.51181102362204722" footer="0.51181102362204722"/>
      <printOptions horizontalCentered="1"/>
      <pageSetup paperSize="9" scale="70" firstPageNumber="11" useFirstPageNumber="1" r:id="rId1"/>
      <headerFooter scaleWithDoc="0" alignWithMargins="0">
        <oddFooter>&amp;C&amp;"ＭＳ 明朝,regular"- 11 -</oddFooter>
        <evenFooter>&amp;C&amp;"ＭＳ 明朝,regular"- &amp;P -</evenFooter>
        <firstFooter>&amp;C&amp;"ＭＳ 明朝,regular"- &amp;P -</firstFooter>
      </headerFooter>
    </customSheetView>
  </customSheetViews>
  <mergeCells count="12">
    <mergeCell ref="H30:H31"/>
    <mergeCell ref="B30:B32"/>
    <mergeCell ref="C30:C32"/>
    <mergeCell ref="D30:D32"/>
    <mergeCell ref="E30:E32"/>
    <mergeCell ref="F30:G31"/>
    <mergeCell ref="D9:H9"/>
    <mergeCell ref="D10:G10"/>
    <mergeCell ref="P11:Q11"/>
    <mergeCell ref="P12:Q12"/>
    <mergeCell ref="B9:B11"/>
    <mergeCell ref="I9:I10"/>
  </mergeCells>
  <phoneticPr fontId="2"/>
  <printOptions horizontalCentered="1"/>
  <pageMargins left="0.70866141732283461" right="0.70866141732283461" top="0.74803149606299213" bottom="0.74803149606299213" header="0.31496062992125984" footer="0.31496062992125984"/>
  <pageSetup paperSize="9" scale="97" firstPageNumber="11" orientation="portrait" useFirstPageNumber="1" r:id="rId2"/>
  <headerFooter scaleWithDoc="0" alignWithMargins="0">
    <oddFooter>&amp;C&amp;"ＭＳ 明朝,regular"- 11 -</oddFooter>
    <evenFooter>&amp;C&amp;"ＭＳ 明朝,regular"- &amp;P -</evenFooter>
    <firstFooter>&amp;C&amp;"ＭＳ 明朝,regular"-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S48"/>
  <sheetViews>
    <sheetView view="pageBreakPreview" zoomScale="112" zoomScaleNormal="100" zoomScaleSheetLayoutView="112" workbookViewId="0">
      <selection activeCell="D20" sqref="D20"/>
    </sheetView>
  </sheetViews>
  <sheetFormatPr defaultColWidth="9" defaultRowHeight="13.2"/>
  <cols>
    <col min="1" max="1" width="2" style="9" customWidth="1"/>
    <col min="2" max="2" width="11.5546875" style="9" customWidth="1"/>
    <col min="3" max="15" width="9" style="9" customWidth="1"/>
    <col min="16" max="17" width="4.109375" style="9" customWidth="1"/>
    <col min="18" max="18" width="5.33203125" style="9" customWidth="1"/>
    <col min="19" max="19" width="5.88671875" style="9" customWidth="1"/>
    <col min="20" max="20" width="6.44140625" style="9" customWidth="1"/>
    <col min="21" max="21" width="4.44140625" style="9" customWidth="1"/>
    <col min="22" max="23" width="7.5546875" style="9" customWidth="1"/>
    <col min="24" max="24" width="6.88671875" style="9" customWidth="1"/>
    <col min="25" max="25" width="6.44140625" style="9" customWidth="1"/>
    <col min="26" max="26" width="8.44140625" style="9" customWidth="1"/>
    <col min="27" max="27" width="9" style="9" customWidth="1"/>
    <col min="28" max="16384" width="9" style="9"/>
  </cols>
  <sheetData>
    <row r="1" spans="2:10" ht="21" customHeight="1">
      <c r="B1" s="9" t="s">
        <v>604</v>
      </c>
    </row>
    <row r="2" spans="2:10" ht="21" customHeight="1">
      <c r="B2" s="9" t="s">
        <v>605</v>
      </c>
    </row>
    <row r="3" spans="2:10" ht="21" customHeight="1">
      <c r="B3" s="9" t="s">
        <v>606</v>
      </c>
    </row>
    <row r="4" spans="2:10" ht="21" customHeight="1">
      <c r="B4" s="9" t="s">
        <v>607</v>
      </c>
    </row>
    <row r="5" spans="2:10" ht="21" customHeight="1">
      <c r="B5" s="9" t="s">
        <v>608</v>
      </c>
    </row>
    <row r="6" spans="2:10" ht="21" customHeight="1">
      <c r="B6" s="9" t="s">
        <v>609</v>
      </c>
    </row>
    <row r="7" spans="2:10" ht="21" customHeight="1"/>
    <row r="8" spans="2:10" ht="21" customHeight="1">
      <c r="B8" s="26" t="s">
        <v>68</v>
      </c>
      <c r="C8" s="36"/>
      <c r="D8" s="36"/>
      <c r="E8" s="36"/>
      <c r="F8" s="36"/>
      <c r="G8" s="36"/>
      <c r="H8" s="36"/>
      <c r="I8" s="36"/>
    </row>
    <row r="9" spans="2:10" ht="21" customHeight="1">
      <c r="J9" s="299" t="s">
        <v>8</v>
      </c>
    </row>
    <row r="10" spans="2:10" s="23" customFormat="1" ht="17.100000000000001" customHeight="1">
      <c r="B10" s="35" t="s">
        <v>228</v>
      </c>
      <c r="C10" s="48" t="s">
        <v>1</v>
      </c>
      <c r="D10" s="48" t="s">
        <v>130</v>
      </c>
      <c r="E10" s="48" t="s">
        <v>131</v>
      </c>
      <c r="F10" s="48" t="s">
        <v>132</v>
      </c>
      <c r="G10" s="48" t="s">
        <v>54</v>
      </c>
      <c r="H10" s="48" t="s">
        <v>134</v>
      </c>
      <c r="I10" s="48" t="s">
        <v>38</v>
      </c>
      <c r="J10" s="307" t="s">
        <v>135</v>
      </c>
    </row>
    <row r="11" spans="2:10" s="23" customFormat="1" ht="17.100000000000001" customHeight="1">
      <c r="B11" s="30" t="s">
        <v>546</v>
      </c>
      <c r="C11" s="113">
        <v>20416</v>
      </c>
      <c r="D11" s="113">
        <v>13579</v>
      </c>
      <c r="E11" s="113">
        <v>1370</v>
      </c>
      <c r="F11" s="113">
        <v>2387</v>
      </c>
      <c r="G11" s="113">
        <v>1375</v>
      </c>
      <c r="H11" s="113">
        <v>77</v>
      </c>
      <c r="I11" s="113">
        <v>198</v>
      </c>
      <c r="J11" s="54">
        <v>0</v>
      </c>
    </row>
    <row r="12" spans="2:10" s="23" customFormat="1" ht="17.100000000000001" customHeight="1">
      <c r="B12" s="163" t="s">
        <v>564</v>
      </c>
      <c r="C12" s="173">
        <v>20070</v>
      </c>
      <c r="D12" s="173">
        <v>13310</v>
      </c>
      <c r="E12" s="173">
        <v>1338</v>
      </c>
      <c r="F12" s="173">
        <v>2346</v>
      </c>
      <c r="G12" s="173">
        <v>1379</v>
      </c>
      <c r="H12" s="173">
        <v>77</v>
      </c>
      <c r="I12" s="173">
        <v>211</v>
      </c>
      <c r="J12" s="308">
        <v>0</v>
      </c>
    </row>
    <row r="13" spans="2:10" s="23" customFormat="1" ht="18" customHeight="1">
      <c r="B13" s="306" t="s">
        <v>2</v>
      </c>
      <c r="C13" s="136">
        <f t="shared" ref="C13:J13" si="0">C12/$C12*100</f>
        <v>100</v>
      </c>
      <c r="D13" s="136">
        <f t="shared" si="0"/>
        <v>66.317887394120575</v>
      </c>
      <c r="E13" s="136">
        <f t="shared" si="0"/>
        <v>6.666666666666667</v>
      </c>
      <c r="F13" s="136">
        <f t="shared" si="0"/>
        <v>11.689088191330343</v>
      </c>
      <c r="G13" s="136">
        <f t="shared" si="0"/>
        <v>6.8709516691579475</v>
      </c>
      <c r="H13" s="136">
        <f t="shared" si="0"/>
        <v>0.38365719980069757</v>
      </c>
      <c r="I13" s="136">
        <f t="shared" si="0"/>
        <v>1.0513203786746388</v>
      </c>
      <c r="J13" s="156">
        <f t="shared" si="0"/>
        <v>0</v>
      </c>
    </row>
    <row r="14" spans="2:10" s="23" customFormat="1" ht="24">
      <c r="B14" s="33" t="s">
        <v>411</v>
      </c>
      <c r="C14" s="167">
        <f t="shared" ref="C14:I14" si="1">C12-C11</f>
        <v>-346</v>
      </c>
      <c r="D14" s="167">
        <f t="shared" si="1"/>
        <v>-269</v>
      </c>
      <c r="E14" s="167">
        <f t="shared" si="1"/>
        <v>-32</v>
      </c>
      <c r="F14" s="167">
        <f t="shared" si="1"/>
        <v>-41</v>
      </c>
      <c r="G14" s="167">
        <f t="shared" si="1"/>
        <v>4</v>
      </c>
      <c r="H14" s="167">
        <f t="shared" si="1"/>
        <v>0</v>
      </c>
      <c r="I14" s="167">
        <f t="shared" si="1"/>
        <v>13</v>
      </c>
      <c r="J14" s="196">
        <v>0</v>
      </c>
    </row>
    <row r="15" spans="2:10" s="23" customFormat="1" ht="24">
      <c r="B15" s="34" t="s">
        <v>197</v>
      </c>
      <c r="C15" s="168">
        <f t="shared" ref="C15:I15" si="2">C12/C11*100-100</f>
        <v>-1.6947492163009343</v>
      </c>
      <c r="D15" s="168">
        <f t="shared" si="2"/>
        <v>-1.9810000736431306</v>
      </c>
      <c r="E15" s="168">
        <f t="shared" si="2"/>
        <v>-2.3357664233576685</v>
      </c>
      <c r="F15" s="168">
        <f t="shared" si="2"/>
        <v>-1.7176372015081682</v>
      </c>
      <c r="G15" s="168">
        <f t="shared" si="2"/>
        <v>0.29090909090909634</v>
      </c>
      <c r="H15" s="168">
        <f t="shared" si="2"/>
        <v>0</v>
      </c>
      <c r="I15" s="168">
        <f t="shared" si="2"/>
        <v>6.5656565656565817</v>
      </c>
      <c r="J15" s="179">
        <v>0</v>
      </c>
    </row>
    <row r="16" spans="2:10" s="23" customFormat="1" ht="18" customHeight="1"/>
    <row r="17" spans="2:9" s="23" customFormat="1" ht="17.100000000000001" customHeight="1">
      <c r="B17" s="35" t="s">
        <v>228</v>
      </c>
      <c r="C17" s="48" t="s">
        <v>137</v>
      </c>
      <c r="D17" s="48" t="s">
        <v>90</v>
      </c>
      <c r="E17" s="48" t="s">
        <v>46</v>
      </c>
      <c r="F17" s="307" t="s">
        <v>89</v>
      </c>
    </row>
    <row r="18" spans="2:9" s="23" customFormat="1" ht="17.100000000000001" customHeight="1">
      <c r="B18" s="773" t="s">
        <v>546</v>
      </c>
      <c r="C18" s="774">
        <v>71</v>
      </c>
      <c r="D18" s="774">
        <v>37</v>
      </c>
      <c r="E18" s="774">
        <v>764</v>
      </c>
      <c r="F18" s="775">
        <v>558</v>
      </c>
    </row>
    <row r="19" spans="2:9" s="23" customFormat="1" ht="17.100000000000001" customHeight="1">
      <c r="B19" s="163" t="s">
        <v>564</v>
      </c>
      <c r="C19" s="173">
        <v>60</v>
      </c>
      <c r="D19" s="173">
        <v>35</v>
      </c>
      <c r="E19" s="173">
        <v>775</v>
      </c>
      <c r="F19" s="195">
        <v>539</v>
      </c>
      <c r="I19" s="111"/>
    </row>
    <row r="20" spans="2:9" s="23" customFormat="1" ht="18" customHeight="1">
      <c r="B20" s="306" t="s">
        <v>2</v>
      </c>
      <c r="C20" s="136">
        <f>C19/$C$12*100</f>
        <v>0.29895366218236175</v>
      </c>
      <c r="D20" s="136">
        <f>D19/$C$12*100</f>
        <v>0.17438963627304435</v>
      </c>
      <c r="E20" s="136">
        <f>E19/$C$12*100</f>
        <v>3.8614848031888389</v>
      </c>
      <c r="F20" s="156">
        <f>F19/$C$12*100</f>
        <v>2.6856003986048829</v>
      </c>
    </row>
    <row r="21" spans="2:9" s="23" customFormat="1" ht="24">
      <c r="B21" s="33" t="s">
        <v>411</v>
      </c>
      <c r="C21" s="167">
        <f>C19-C18</f>
        <v>-11</v>
      </c>
      <c r="D21" s="167">
        <f>D19-D18</f>
        <v>-2</v>
      </c>
      <c r="E21" s="167">
        <f>E19-E18</f>
        <v>11</v>
      </c>
      <c r="F21" s="196">
        <f>F19-F18</f>
        <v>-19</v>
      </c>
    </row>
    <row r="22" spans="2:9" s="23" customFormat="1" ht="24">
      <c r="B22" s="34" t="s">
        <v>197</v>
      </c>
      <c r="C22" s="168">
        <f>C19/C18*100-100</f>
        <v>-15.492957746478879</v>
      </c>
      <c r="D22" s="168">
        <f>D19/D18*100-100</f>
        <v>-5.4054054054054035</v>
      </c>
      <c r="E22" s="168">
        <f>E19/E18*100-100</f>
        <v>1.4397905759162342</v>
      </c>
      <c r="F22" s="179">
        <f>F19/F18*100-100</f>
        <v>-3.405017921146964</v>
      </c>
    </row>
    <row r="23" spans="2:9" ht="21.75" customHeight="1"/>
    <row r="36" spans="16:19" ht="15.75" customHeight="1">
      <c r="P36" s="283"/>
      <c r="Q36" s="283"/>
      <c r="R36" s="282"/>
      <c r="S36" s="282"/>
    </row>
    <row r="37" spans="16:19" ht="15.75" customHeight="1">
      <c r="P37" s="283"/>
      <c r="Q37" s="283"/>
      <c r="R37" s="282"/>
      <c r="S37" s="282"/>
    </row>
    <row r="38" spans="16:19" ht="15.75" customHeight="1">
      <c r="P38" s="283"/>
      <c r="Q38" s="283"/>
      <c r="R38" s="282"/>
      <c r="S38" s="282"/>
    </row>
    <row r="39" spans="16:19" ht="15.75" customHeight="1">
      <c r="P39" s="235"/>
      <c r="Q39" s="235"/>
    </row>
    <row r="40" spans="16:19" ht="21" customHeight="1">
      <c r="P40" s="235"/>
      <c r="Q40" s="235"/>
      <c r="R40" s="906"/>
      <c r="S40" s="906"/>
    </row>
    <row r="41" spans="16:19" ht="21" customHeight="1">
      <c r="P41" s="235"/>
      <c r="Q41" s="235"/>
      <c r="R41" s="906"/>
      <c r="S41" s="906"/>
    </row>
    <row r="42" spans="16:19" ht="21" customHeight="1">
      <c r="P42" s="235"/>
      <c r="Q42" s="235"/>
      <c r="R42" s="311"/>
      <c r="S42" s="311"/>
    </row>
    <row r="43" spans="16:19" ht="21" customHeight="1">
      <c r="P43" s="13"/>
      <c r="Q43" s="13"/>
      <c r="R43" s="312"/>
      <c r="S43" s="312"/>
    </row>
    <row r="44" spans="16:19" ht="21" customHeight="1">
      <c r="P44" s="309"/>
      <c r="Q44" s="309"/>
      <c r="R44" s="313"/>
      <c r="S44" s="313"/>
    </row>
    <row r="45" spans="16:19" ht="21" customHeight="1">
      <c r="P45" s="310"/>
      <c r="Q45" s="310"/>
      <c r="R45" s="314"/>
      <c r="S45" s="314"/>
    </row>
    <row r="46" spans="16:19" ht="29.25" customHeight="1">
      <c r="P46" s="13"/>
      <c r="Q46" s="13"/>
    </row>
    <row r="47" spans="16:19" ht="29.25" customHeight="1">
      <c r="P47" s="13"/>
      <c r="Q47" s="13"/>
    </row>
    <row r="48" spans="16:19" ht="15.75" customHeight="1">
      <c r="P48" s="13"/>
      <c r="Q48" s="13"/>
    </row>
  </sheetData>
  <customSheetViews>
    <customSheetView guid="{F6C015A4-8074-E14B-AA85-10FA5D09D9C2}" showPageBreaks="1" showGridLines="0" view="pageBreakPreview">
      <pageMargins left="0.39370078740157483" right="0.31496062992125984" top="0.78740157480314965" bottom="0" header="0.51181102362204722" footer="0.51181102362204722"/>
      <printOptions horizontalCentered="1"/>
      <pageSetup paperSize="9" scale="80" firstPageNumber="12" useFirstPageNumber="1" r:id="rId1"/>
      <headerFooter scaleWithDoc="0" alignWithMargins="0">
        <oddFooter>&amp;C&amp;"ＭＳ 明朝,regular"- 12 -</oddFooter>
        <evenFooter>&amp;C&amp;"ＭＳ 明朝,regular"- &amp;P -</evenFooter>
        <firstFooter>&amp;C&amp;"ＭＳ 明朝,regular"- &amp;P -</firstFooter>
      </headerFooter>
    </customSheetView>
  </customSheetViews>
  <mergeCells count="2">
    <mergeCell ref="R40:S40"/>
    <mergeCell ref="R41:S41"/>
  </mergeCells>
  <phoneticPr fontId="11"/>
  <printOptions horizontalCentered="1"/>
  <pageMargins left="0.70866141732283461" right="0.70866141732283461" top="0.74803149606299213" bottom="0.74803149606299213" header="0.31496062992125984" footer="0.31496062992125984"/>
  <pageSetup paperSize="9" firstPageNumber="12" orientation="portrait" useFirstPageNumber="1" r:id="rId2"/>
  <headerFooter scaleWithDoc="0" alignWithMargins="0">
    <oddFooter>&amp;C&amp;"ＭＳ 明朝,regular"- 12 -</oddFooter>
    <evenFooter>&amp;C&amp;"ＭＳ 明朝,regular"- &amp;P -</evenFooter>
    <firstFooter>&amp;C&amp;"ＭＳ 明朝,regular"-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64"/>
  <sheetViews>
    <sheetView view="pageBreakPreview" topLeftCell="A2" zoomScaleNormal="100" zoomScaleSheetLayoutView="100" workbookViewId="0">
      <selection activeCell="D20" sqref="D20"/>
    </sheetView>
  </sheetViews>
  <sheetFormatPr defaultColWidth="9" defaultRowHeight="13.2"/>
  <cols>
    <col min="1" max="1" width="2.109375" style="9" customWidth="1"/>
    <col min="2" max="2" width="12.33203125" style="9" customWidth="1"/>
    <col min="3" max="15" width="9" style="9" customWidth="1"/>
    <col min="16" max="16" width="8.44140625" style="9" customWidth="1"/>
    <col min="17" max="17" width="9" style="9" customWidth="1"/>
    <col min="18" max="16384" width="9" style="9"/>
  </cols>
  <sheetData>
    <row r="1" spans="2:10" ht="21.75" customHeight="1">
      <c r="B1" s="25" t="s">
        <v>194</v>
      </c>
    </row>
    <row r="2" spans="2:10" ht="21.75" customHeight="1">
      <c r="B2" s="9" t="s">
        <v>610</v>
      </c>
    </row>
    <row r="3" spans="2:10" ht="21.75" customHeight="1">
      <c r="B3" s="9" t="s">
        <v>611</v>
      </c>
    </row>
    <row r="4" spans="2:10" ht="21.75" customHeight="1">
      <c r="B4" s="9" t="s">
        <v>612</v>
      </c>
    </row>
    <row r="5" spans="2:10" ht="21.75" customHeight="1">
      <c r="B5" s="9" t="s">
        <v>613</v>
      </c>
    </row>
    <row r="6" spans="2:10" ht="21.75" customHeight="1">
      <c r="B6" s="9" t="s">
        <v>614</v>
      </c>
    </row>
    <row r="7" spans="2:10" ht="21.75" customHeight="1">
      <c r="B7" s="9" t="s">
        <v>615</v>
      </c>
    </row>
    <row r="8" spans="2:10" ht="21.75" customHeight="1">
      <c r="B8" s="9" t="s">
        <v>718</v>
      </c>
    </row>
    <row r="9" spans="2:10" ht="21.75" customHeight="1">
      <c r="B9" s="9" t="s">
        <v>616</v>
      </c>
    </row>
    <row r="10" spans="2:10" ht="21.75" customHeight="1">
      <c r="B10" s="9" t="s">
        <v>719</v>
      </c>
    </row>
    <row r="11" spans="2:10" ht="21.75" customHeight="1">
      <c r="B11" s="9" t="s">
        <v>617</v>
      </c>
    </row>
    <row r="12" spans="2:10" ht="21.75" customHeight="1">
      <c r="B12" s="9" t="s">
        <v>720</v>
      </c>
    </row>
    <row r="13" spans="2:10" ht="21.75" customHeight="1"/>
    <row r="14" spans="2:10" ht="15.75" customHeight="1">
      <c r="B14" s="26" t="s">
        <v>397</v>
      </c>
      <c r="C14" s="36"/>
      <c r="D14" s="36"/>
      <c r="E14" s="36"/>
      <c r="F14" s="36"/>
      <c r="G14" s="36"/>
      <c r="H14" s="36"/>
      <c r="I14" s="36"/>
      <c r="J14" s="36"/>
    </row>
    <row r="15" spans="2:10" ht="15.75" customHeight="1">
      <c r="J15" s="299" t="s">
        <v>8</v>
      </c>
    </row>
    <row r="16" spans="2:10" s="23" customFormat="1" ht="15" customHeight="1">
      <c r="B16" s="845" t="s">
        <v>79</v>
      </c>
      <c r="C16" s="903" t="s">
        <v>1</v>
      </c>
      <c r="D16" s="866"/>
      <c r="E16" s="834" t="s">
        <v>51</v>
      </c>
      <c r="F16" s="835"/>
      <c r="G16" s="835"/>
      <c r="H16" s="899"/>
      <c r="I16" s="834" t="s">
        <v>70</v>
      </c>
      <c r="J16" s="836"/>
    </row>
    <row r="17" spans="2:14" s="23" customFormat="1" ht="15" customHeight="1">
      <c r="B17" s="848"/>
      <c r="C17" s="905"/>
      <c r="D17" s="868"/>
      <c r="E17" s="837" t="s">
        <v>53</v>
      </c>
      <c r="F17" s="861"/>
      <c r="G17" s="837" t="s">
        <v>57</v>
      </c>
      <c r="H17" s="861"/>
      <c r="I17" s="837" t="s">
        <v>53</v>
      </c>
      <c r="J17" s="838"/>
    </row>
    <row r="18" spans="2:14" s="23" customFormat="1" ht="27.75" customHeight="1">
      <c r="B18" s="846"/>
      <c r="C18" s="315" t="s">
        <v>308</v>
      </c>
      <c r="D18" s="322" t="s">
        <v>414</v>
      </c>
      <c r="E18" s="315" t="s">
        <v>308</v>
      </c>
      <c r="F18" s="322" t="s">
        <v>414</v>
      </c>
      <c r="G18" s="315" t="s">
        <v>308</v>
      </c>
      <c r="H18" s="322" t="s">
        <v>414</v>
      </c>
      <c r="I18" s="315" t="s">
        <v>308</v>
      </c>
      <c r="J18" s="344" t="s">
        <v>414</v>
      </c>
    </row>
    <row r="19" spans="2:14" s="23" customFormat="1" ht="15" customHeight="1">
      <c r="B19" s="30" t="s">
        <v>547</v>
      </c>
      <c r="C19" s="40">
        <v>8701</v>
      </c>
      <c r="D19" s="323">
        <v>6773</v>
      </c>
      <c r="E19" s="175">
        <v>6186</v>
      </c>
      <c r="F19" s="175">
        <v>5822</v>
      </c>
      <c r="G19" s="175">
        <v>211</v>
      </c>
      <c r="H19" s="175">
        <v>187</v>
      </c>
      <c r="I19" s="40">
        <v>2304</v>
      </c>
      <c r="J19" s="54">
        <v>764</v>
      </c>
    </row>
    <row r="20" spans="2:14" s="23" customFormat="1" ht="15" customHeight="1">
      <c r="B20" s="163" t="s">
        <v>593</v>
      </c>
      <c r="C20" s="316">
        <v>8406</v>
      </c>
      <c r="D20" s="324">
        <v>6623</v>
      </c>
      <c r="E20" s="176">
        <v>6018</v>
      </c>
      <c r="F20" s="176">
        <v>5643</v>
      </c>
      <c r="G20" s="176">
        <v>239</v>
      </c>
      <c r="H20" s="176">
        <v>224</v>
      </c>
      <c r="I20" s="316">
        <v>2149</v>
      </c>
      <c r="J20" s="308">
        <v>756</v>
      </c>
    </row>
    <row r="21" spans="2:14" s="23" customFormat="1" ht="30" customHeight="1">
      <c r="B21" s="33" t="s">
        <v>411</v>
      </c>
      <c r="C21" s="167">
        <f t="shared" ref="C21:J21" si="0">C20-C19</f>
        <v>-295</v>
      </c>
      <c r="D21" s="325">
        <f t="shared" si="0"/>
        <v>-150</v>
      </c>
      <c r="E21" s="288">
        <f t="shared" si="0"/>
        <v>-168</v>
      </c>
      <c r="F21" s="288">
        <f t="shared" si="0"/>
        <v>-179</v>
      </c>
      <c r="G21" s="288">
        <f t="shared" si="0"/>
        <v>28</v>
      </c>
      <c r="H21" s="338">
        <f t="shared" si="0"/>
        <v>37</v>
      </c>
      <c r="I21" s="167">
        <f t="shared" si="0"/>
        <v>-155</v>
      </c>
      <c r="J21" s="196">
        <f t="shared" si="0"/>
        <v>-8</v>
      </c>
    </row>
    <row r="22" spans="2:14" s="23" customFormat="1" ht="30" customHeight="1">
      <c r="B22" s="34" t="s">
        <v>197</v>
      </c>
      <c r="C22" s="168">
        <f t="shared" ref="C22:J22" si="1">C20/C19*100-100</f>
        <v>-3.3904148948396795</v>
      </c>
      <c r="D22" s="326">
        <f t="shared" si="1"/>
        <v>-2.2146759190904959</v>
      </c>
      <c r="E22" s="289">
        <f t="shared" si="1"/>
        <v>-2.7158098933074655</v>
      </c>
      <c r="F22" s="333">
        <f t="shared" si="1"/>
        <v>-3.0745448299553431</v>
      </c>
      <c r="G22" s="289">
        <f t="shared" si="1"/>
        <v>13.270142180094794</v>
      </c>
      <c r="H22" s="289">
        <f t="shared" si="1"/>
        <v>19.786096256684488</v>
      </c>
      <c r="I22" s="168">
        <f t="shared" si="1"/>
        <v>-6.7274305555555571</v>
      </c>
      <c r="J22" s="179">
        <f t="shared" si="1"/>
        <v>-1.0471204188481664</v>
      </c>
    </row>
    <row r="23" spans="2:14" ht="14.25" customHeight="1"/>
    <row r="24" spans="2:14" ht="14.25" customHeight="1">
      <c r="B24" s="26" t="s">
        <v>11</v>
      </c>
      <c r="C24" s="36"/>
      <c r="D24" s="36"/>
      <c r="E24" s="36"/>
      <c r="F24" s="36"/>
      <c r="G24" s="36"/>
      <c r="H24" s="36"/>
      <c r="I24" s="36"/>
      <c r="J24" s="36"/>
      <c r="K24" s="36"/>
      <c r="L24" s="36"/>
    </row>
    <row r="25" spans="2:14" ht="14.25" customHeight="1">
      <c r="K25" s="51" t="s">
        <v>8</v>
      </c>
    </row>
    <row r="26" spans="2:14" s="23" customFormat="1" ht="18" customHeight="1">
      <c r="B26" s="845" t="s">
        <v>79</v>
      </c>
      <c r="C26" s="834" t="s">
        <v>1</v>
      </c>
      <c r="D26" s="835"/>
      <c r="E26" s="899"/>
      <c r="F26" s="834" t="s">
        <v>59</v>
      </c>
      <c r="G26" s="835"/>
      <c r="H26" s="899"/>
      <c r="I26" s="834" t="s">
        <v>3</v>
      </c>
      <c r="J26" s="835"/>
      <c r="K26" s="836"/>
    </row>
    <row r="27" spans="2:14" s="23" customFormat="1" ht="54" customHeight="1">
      <c r="B27" s="848"/>
      <c r="C27" s="317" t="s">
        <v>305</v>
      </c>
      <c r="D27" s="317" t="s">
        <v>318</v>
      </c>
      <c r="E27" s="327" t="s">
        <v>307</v>
      </c>
      <c r="F27" s="327" t="s">
        <v>305</v>
      </c>
      <c r="G27" s="327" t="s">
        <v>318</v>
      </c>
      <c r="H27" s="327" t="s">
        <v>307</v>
      </c>
      <c r="I27" s="317" t="s">
        <v>305</v>
      </c>
      <c r="J27" s="317" t="s">
        <v>318</v>
      </c>
      <c r="K27" s="346" t="s">
        <v>307</v>
      </c>
    </row>
    <row r="28" spans="2:14" s="23" customFormat="1" ht="17.25" customHeight="1">
      <c r="B28" s="846"/>
      <c r="C28" s="125" t="s">
        <v>98</v>
      </c>
      <c r="D28" s="125" t="s">
        <v>99</v>
      </c>
      <c r="E28" s="328" t="s">
        <v>321</v>
      </c>
      <c r="F28" s="328" t="s">
        <v>98</v>
      </c>
      <c r="G28" s="328" t="s">
        <v>99</v>
      </c>
      <c r="H28" s="328" t="s">
        <v>321</v>
      </c>
      <c r="I28" s="125" t="s">
        <v>98</v>
      </c>
      <c r="J28" s="125" t="s">
        <v>99</v>
      </c>
      <c r="K28" s="347" t="s">
        <v>321</v>
      </c>
    </row>
    <row r="29" spans="2:14" s="23" customFormat="1" ht="15.9" customHeight="1">
      <c r="B29" s="30" t="s">
        <v>547</v>
      </c>
      <c r="C29" s="318">
        <v>6773</v>
      </c>
      <c r="D29" s="318">
        <v>9</v>
      </c>
      <c r="E29" s="329">
        <v>0.13288055514543037</v>
      </c>
      <c r="F29" s="334">
        <v>6009</v>
      </c>
      <c r="G29" s="334">
        <v>9</v>
      </c>
      <c r="H29" s="329">
        <v>0.14977533699450823</v>
      </c>
      <c r="I29" s="318">
        <v>764</v>
      </c>
      <c r="J29" s="345">
        <v>0</v>
      </c>
      <c r="K29" s="348">
        <v>0</v>
      </c>
    </row>
    <row r="30" spans="2:14" s="23" customFormat="1" ht="15.9" customHeight="1">
      <c r="B30" s="163" t="s">
        <v>593</v>
      </c>
      <c r="C30" s="319">
        <v>6623</v>
      </c>
      <c r="D30" s="319">
        <v>18</v>
      </c>
      <c r="E30" s="330">
        <f>D30/C30*100</f>
        <v>0.27178016004831645</v>
      </c>
      <c r="F30" s="335">
        <v>5867</v>
      </c>
      <c r="G30" s="335">
        <v>18</v>
      </c>
      <c r="H30" s="339">
        <f>G30/F30*100</f>
        <v>0.30680074995738876</v>
      </c>
      <c r="I30" s="319">
        <v>756</v>
      </c>
      <c r="J30" s="318">
        <v>0</v>
      </c>
      <c r="K30" s="349">
        <f>J30/I30*100</f>
        <v>0</v>
      </c>
    </row>
    <row r="31" spans="2:14" s="23" customFormat="1" ht="30" customHeight="1">
      <c r="B31" s="33" t="s">
        <v>411</v>
      </c>
      <c r="C31" s="320">
        <f>C30-C29</f>
        <v>-150</v>
      </c>
      <c r="D31" s="320">
        <f>D30-D29</f>
        <v>9</v>
      </c>
      <c r="E31" s="331"/>
      <c r="F31" s="336">
        <f>F30-F29</f>
        <v>-142</v>
      </c>
      <c r="G31" s="336">
        <f>G30-G29</f>
        <v>9</v>
      </c>
      <c r="H31" s="340"/>
      <c r="I31" s="342">
        <f>I30-I29</f>
        <v>-8</v>
      </c>
      <c r="J31" s="320">
        <v>0</v>
      </c>
      <c r="K31" s="350"/>
      <c r="M31" s="907"/>
      <c r="N31" s="907"/>
    </row>
    <row r="32" spans="2:14" s="23" customFormat="1" ht="30" customHeight="1">
      <c r="B32" s="34" t="s">
        <v>197</v>
      </c>
      <c r="C32" s="321">
        <f>C30/C29*100-100</f>
        <v>-2.2146759190904959</v>
      </c>
      <c r="D32" s="321">
        <f>D30/D29*100-100</f>
        <v>100</v>
      </c>
      <c r="E32" s="332"/>
      <c r="F32" s="337">
        <f>F30/F29*100-100</f>
        <v>-2.3631219836911299</v>
      </c>
      <c r="G32" s="337">
        <f>G30/G29*100-100</f>
        <v>100</v>
      </c>
      <c r="H32" s="341"/>
      <c r="I32" s="343">
        <f>I30/I29*100-100</f>
        <v>-1.0471204188481664</v>
      </c>
      <c r="J32" s="321">
        <v>0</v>
      </c>
      <c r="K32" s="351"/>
      <c r="M32" s="907"/>
      <c r="N32" s="907"/>
    </row>
    <row r="33" spans="16:20" ht="24" customHeight="1"/>
    <row r="34" spans="16:20" ht="14.25" customHeight="1">
      <c r="P34" s="282"/>
      <c r="Q34" s="282"/>
      <c r="R34" s="282"/>
      <c r="S34" s="282"/>
    </row>
    <row r="35" spans="16:20" ht="14.25" customHeight="1">
      <c r="P35" s="282"/>
      <c r="Q35" s="282"/>
      <c r="R35" s="282"/>
      <c r="S35" s="282"/>
    </row>
    <row r="36" spans="16:20" ht="14.25" customHeight="1">
      <c r="P36" s="282"/>
      <c r="Q36" s="282"/>
      <c r="R36" s="282"/>
      <c r="S36" s="282"/>
    </row>
    <row r="37" spans="16:20" ht="14.25" customHeight="1">
      <c r="P37" s="282"/>
      <c r="Q37" s="282"/>
      <c r="R37" s="282"/>
      <c r="S37" s="282"/>
    </row>
    <row r="38" spans="16:20" ht="14.25" customHeight="1">
      <c r="P38" s="282"/>
      <c r="Q38" s="282"/>
      <c r="R38" s="282"/>
      <c r="S38" s="282"/>
    </row>
    <row r="39" spans="16:20" ht="14.25" customHeight="1">
      <c r="P39" s="282"/>
      <c r="Q39" s="282"/>
      <c r="R39" s="282"/>
      <c r="S39" s="282"/>
      <c r="T39" s="282"/>
    </row>
    <row r="40" spans="16:20" ht="14.25" customHeight="1"/>
    <row r="41" spans="16:20" ht="15" customHeight="1">
      <c r="R41" s="311"/>
      <c r="S41" s="311"/>
    </row>
    <row r="42" spans="16:20" ht="15" customHeight="1"/>
    <row r="43" spans="16:20" ht="15" customHeight="1"/>
    <row r="44" spans="16:20" ht="15" customHeight="1"/>
    <row r="45" spans="16:20" ht="15" customHeight="1"/>
    <row r="46" spans="16:20" ht="33.75" customHeight="1"/>
    <row r="47" spans="16:20" ht="33.75" customHeight="1"/>
    <row r="48" spans="16:20" ht="15" customHeight="1"/>
    <row r="49" spans="16:19" ht="15" customHeight="1">
      <c r="P49" s="282"/>
      <c r="Q49" s="282"/>
      <c r="R49" s="282"/>
      <c r="S49" s="282"/>
    </row>
    <row r="50" spans="16:19" ht="15" customHeight="1">
      <c r="P50" s="282"/>
      <c r="Q50" s="282"/>
      <c r="R50" s="282"/>
      <c r="S50" s="282"/>
    </row>
    <row r="51" spans="16:19" ht="15" customHeight="1">
      <c r="P51" s="282"/>
      <c r="Q51" s="282"/>
      <c r="R51" s="282"/>
      <c r="S51" s="282"/>
    </row>
    <row r="52" spans="16:19" ht="15" customHeight="1">
      <c r="P52" s="282"/>
      <c r="Q52" s="282"/>
      <c r="R52" s="282"/>
      <c r="S52" s="282"/>
    </row>
    <row r="53" spans="16:19" ht="15.75" customHeight="1"/>
    <row r="54" spans="16:19" ht="15.75" customHeight="1"/>
    <row r="55" spans="16:19" ht="15.75" customHeight="1"/>
    <row r="56" spans="16:19" ht="15.75" customHeight="1"/>
    <row r="57" spans="16:19" ht="15.75" customHeight="1"/>
    <row r="58" spans="16:19" ht="15" customHeight="1"/>
    <row r="59" spans="16:19" ht="15" customHeight="1"/>
    <row r="60" spans="16:19" ht="15" customHeight="1"/>
    <row r="61" spans="16:19" ht="15" customHeight="1"/>
    <row r="62" spans="16:19" ht="15" customHeight="1"/>
    <row r="63" spans="16:19" ht="15" customHeight="1"/>
    <row r="64" spans="16:19" ht="15" customHeight="1">
      <c r="P64" s="282"/>
      <c r="Q64" s="282"/>
      <c r="R64" s="282"/>
      <c r="S64" s="282"/>
    </row>
  </sheetData>
  <customSheetViews>
    <customSheetView guid="{F6C015A4-8074-E14B-AA85-10FA5D09D9C2}" showPageBreaks="1" showGridLines="0" printArea="1" view="pageBreakPreview" topLeftCell="A25">
      <selection activeCell="O11" sqref="O11"/>
      <pageMargins left="0.59055118110236227" right="0.31496062992125984" top="0.78740157480314965" bottom="0" header="0.51181102362204722" footer="0.51181102362204722"/>
      <printOptions horizontalCentered="1"/>
      <pageSetup paperSize="9" scale="78" firstPageNumber="13" useFirstPageNumber="1" r:id="rId1"/>
      <headerFooter scaleWithDoc="0" alignWithMargins="0">
        <oddFooter>&amp;C&amp;"ＭＳ 明朝,regular"- 13 -</oddFooter>
        <evenFooter>&amp;C&amp;"ＭＳ 明朝,regular"- &amp;P -</evenFooter>
        <firstFooter>&amp;C&amp;"ＭＳ 明朝,regular"- &amp;P -</firstFooter>
      </headerFooter>
    </customSheetView>
  </customSheetViews>
  <mergeCells count="13">
    <mergeCell ref="B16:B18"/>
    <mergeCell ref="C16:D17"/>
    <mergeCell ref="B26:B28"/>
    <mergeCell ref="C26:E26"/>
    <mergeCell ref="F26:H26"/>
    <mergeCell ref="I26:K26"/>
    <mergeCell ref="M31:N31"/>
    <mergeCell ref="M32:N32"/>
    <mergeCell ref="E16:H16"/>
    <mergeCell ref="I16:J16"/>
    <mergeCell ref="E17:F17"/>
    <mergeCell ref="G17:H17"/>
    <mergeCell ref="I17:J17"/>
  </mergeCells>
  <phoneticPr fontId="11"/>
  <printOptions horizontalCentered="1"/>
  <pageMargins left="0.59055118110236227" right="0.31496062992125984" top="0.78740157480314965" bottom="0" header="0.51181102362204722" footer="0.51181102362204722"/>
  <pageSetup paperSize="9" firstPageNumber="13" orientation="portrait" useFirstPageNumber="1" r:id="rId2"/>
  <headerFooter scaleWithDoc="0" alignWithMargins="0">
    <oddFooter>&amp;C&amp;"ＭＳ 明朝,regular"- 13 -</oddFooter>
    <evenFooter>&amp;C&amp;"ＭＳ 明朝,regular"- &amp;P -</evenFooter>
    <firstFooter>&amp;C&amp;"ＭＳ 明朝,regular"-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7"/>
  <sheetViews>
    <sheetView view="pageBreakPreview" zoomScaleNormal="100" zoomScaleSheetLayoutView="100" workbookViewId="0">
      <selection activeCell="D20" sqref="D20"/>
    </sheetView>
  </sheetViews>
  <sheetFormatPr defaultColWidth="9" defaultRowHeight="13.2"/>
  <cols>
    <col min="1" max="1" width="3.5546875" style="9" customWidth="1"/>
    <col min="2" max="2" width="12.6640625" style="9" customWidth="1"/>
    <col min="3" max="9" width="10.6640625" style="9" customWidth="1"/>
    <col min="10" max="10" width="9" style="9" customWidth="1"/>
    <col min="11" max="11" width="8.44140625" style="9" customWidth="1"/>
    <col min="12" max="12" width="9.33203125" style="9" customWidth="1"/>
    <col min="13" max="13" width="9.6640625" style="9" customWidth="1"/>
    <col min="14" max="14" width="10.88671875" style="9" customWidth="1"/>
    <col min="15" max="15" width="4.5546875" style="9" customWidth="1"/>
    <col min="16" max="16" width="6.88671875" style="9" customWidth="1"/>
    <col min="17" max="17" width="6.44140625" style="9" customWidth="1"/>
    <col min="18" max="18" width="8.44140625" style="9" customWidth="1"/>
    <col min="19" max="19" width="9" style="9" customWidth="1"/>
    <col min="20" max="16384" width="9" style="9"/>
  </cols>
  <sheetData>
    <row r="1" spans="2:9" ht="22.5" customHeight="1">
      <c r="B1" s="25" t="s">
        <v>542</v>
      </c>
    </row>
    <row r="2" spans="2:9" ht="22.5" customHeight="1">
      <c r="B2" s="9" t="s">
        <v>618</v>
      </c>
    </row>
    <row r="3" spans="2:9" ht="22.5" customHeight="1">
      <c r="B3" s="9" t="s">
        <v>721</v>
      </c>
    </row>
    <row r="4" spans="2:9" ht="22.5" customHeight="1">
      <c r="B4" s="9" t="s">
        <v>722</v>
      </c>
    </row>
    <row r="5" spans="2:9" ht="22.5" customHeight="1">
      <c r="B5" s="9" t="s">
        <v>619</v>
      </c>
    </row>
    <row r="6" spans="2:9" ht="22.5" customHeight="1">
      <c r="B6" s="9" t="s">
        <v>723</v>
      </c>
    </row>
    <row r="7" spans="2:9" ht="22.5" customHeight="1">
      <c r="B7" s="9" t="s">
        <v>620</v>
      </c>
    </row>
    <row r="8" spans="2:9" ht="22.5" customHeight="1"/>
    <row r="9" spans="2:9" ht="22.5" customHeight="1">
      <c r="B9" s="26" t="s">
        <v>416</v>
      </c>
      <c r="C9" s="36"/>
      <c r="D9" s="36"/>
      <c r="E9" s="36"/>
      <c r="F9" s="36"/>
      <c r="G9" s="36"/>
      <c r="H9" s="36"/>
      <c r="I9" s="36"/>
    </row>
    <row r="10" spans="2:9" ht="22.5" customHeight="1">
      <c r="I10" s="299" t="s">
        <v>8</v>
      </c>
    </row>
    <row r="11" spans="2:9" s="23" customFormat="1" ht="19.5" customHeight="1">
      <c r="B11" s="845" t="s">
        <v>228</v>
      </c>
      <c r="C11" s="211"/>
      <c r="D11" s="354"/>
      <c r="E11" s="355"/>
      <c r="F11" s="872" t="s">
        <v>263</v>
      </c>
      <c r="G11" s="852" t="s">
        <v>512</v>
      </c>
      <c r="H11" s="852" t="s">
        <v>474</v>
      </c>
      <c r="I11" s="858" t="s">
        <v>433</v>
      </c>
    </row>
    <row r="12" spans="2:9" s="23" customFormat="1" ht="19.5" customHeight="1">
      <c r="B12" s="848"/>
      <c r="C12" s="352" t="s">
        <v>1</v>
      </c>
      <c r="D12" s="885" t="s">
        <v>14</v>
      </c>
      <c r="E12" s="910" t="s">
        <v>20</v>
      </c>
      <c r="F12" s="873"/>
      <c r="G12" s="853"/>
      <c r="H12" s="853"/>
      <c r="I12" s="908"/>
    </row>
    <row r="13" spans="2:9" s="23" customFormat="1" ht="19.5" customHeight="1">
      <c r="B13" s="846"/>
      <c r="C13" s="39"/>
      <c r="D13" s="886"/>
      <c r="E13" s="911"/>
      <c r="F13" s="874"/>
      <c r="G13" s="854"/>
      <c r="H13" s="854"/>
      <c r="I13" s="909"/>
    </row>
    <row r="14" spans="2:9" s="23" customFormat="1" ht="15" customHeight="1">
      <c r="B14" s="30" t="s">
        <v>546</v>
      </c>
      <c r="C14" s="113">
        <v>1970</v>
      </c>
      <c r="D14" s="113">
        <v>1316</v>
      </c>
      <c r="E14" s="115">
        <v>654</v>
      </c>
      <c r="F14" s="117">
        <v>49</v>
      </c>
      <c r="G14" s="113">
        <v>82</v>
      </c>
      <c r="H14" s="113">
        <v>1601</v>
      </c>
      <c r="I14" s="126">
        <v>58</v>
      </c>
    </row>
    <row r="15" spans="2:9" s="23" customFormat="1" ht="15" customHeight="1">
      <c r="B15" s="163" t="s">
        <v>564</v>
      </c>
      <c r="C15" s="173">
        <v>1926</v>
      </c>
      <c r="D15" s="173">
        <v>1279</v>
      </c>
      <c r="E15" s="187">
        <v>647</v>
      </c>
      <c r="F15" s="169">
        <v>47</v>
      </c>
      <c r="G15" s="173">
        <v>78</v>
      </c>
      <c r="H15" s="173">
        <v>1559</v>
      </c>
      <c r="I15" s="195">
        <v>57</v>
      </c>
    </row>
    <row r="16" spans="2:9" s="23" customFormat="1" ht="15" customHeight="1">
      <c r="B16" s="32" t="s">
        <v>2</v>
      </c>
      <c r="C16" s="77">
        <f t="shared" ref="C16:I16" si="0">C15/$C15*100</f>
        <v>100</v>
      </c>
      <c r="D16" s="118">
        <f t="shared" si="0"/>
        <v>66.407061266874351</v>
      </c>
      <c r="E16" s="120">
        <f t="shared" si="0"/>
        <v>33.592938733125649</v>
      </c>
      <c r="F16" s="170">
        <f t="shared" si="0"/>
        <v>2.4402907580477673</v>
      </c>
      <c r="G16" s="174">
        <f t="shared" si="0"/>
        <v>4.0498442367601246</v>
      </c>
      <c r="H16" s="174">
        <f t="shared" si="0"/>
        <v>80.944963655244024</v>
      </c>
      <c r="I16" s="214">
        <f t="shared" si="0"/>
        <v>2.9595015576323989</v>
      </c>
    </row>
    <row r="17" spans="1:9" s="23" customFormat="1" ht="30" customHeight="1">
      <c r="B17" s="33" t="s">
        <v>411</v>
      </c>
      <c r="C17" s="167">
        <f t="shared" ref="C17:I17" si="1">C15-C14</f>
        <v>-44</v>
      </c>
      <c r="D17" s="167">
        <f t="shared" si="1"/>
        <v>-37</v>
      </c>
      <c r="E17" s="189">
        <f t="shared" si="1"/>
        <v>-7</v>
      </c>
      <c r="F17" s="205">
        <f t="shared" si="1"/>
        <v>-2</v>
      </c>
      <c r="G17" s="167">
        <f t="shared" si="1"/>
        <v>-4</v>
      </c>
      <c r="H17" s="167">
        <f t="shared" si="1"/>
        <v>-42</v>
      </c>
      <c r="I17" s="196">
        <f t="shared" si="1"/>
        <v>-1</v>
      </c>
    </row>
    <row r="18" spans="1:9" s="23" customFormat="1" ht="30" customHeight="1">
      <c r="B18" s="34" t="s">
        <v>197</v>
      </c>
      <c r="C18" s="168">
        <f t="shared" ref="C18:I18" si="2">C15/C14*100-100</f>
        <v>-2.2335025380710647</v>
      </c>
      <c r="D18" s="168">
        <f t="shared" si="2"/>
        <v>-2.8115501519756805</v>
      </c>
      <c r="E18" s="190">
        <f t="shared" si="2"/>
        <v>-1.0703363914373085</v>
      </c>
      <c r="F18" s="172">
        <f t="shared" si="2"/>
        <v>-4.0816326530612344</v>
      </c>
      <c r="G18" s="168">
        <f t="shared" si="2"/>
        <v>-4.8780487804878021</v>
      </c>
      <c r="H18" s="168">
        <f t="shared" si="2"/>
        <v>-2.6233603997501547</v>
      </c>
      <c r="I18" s="179">
        <f t="shared" si="2"/>
        <v>-1.7241379310344911</v>
      </c>
    </row>
    <row r="19" spans="1:9" s="23" customFormat="1" ht="12"/>
    <row r="20" spans="1:9" s="23" customFormat="1" ht="19.5" customHeight="1">
      <c r="B20" s="845" t="s">
        <v>228</v>
      </c>
      <c r="C20" s="852" t="s">
        <v>358</v>
      </c>
      <c r="D20" s="101"/>
    </row>
    <row r="21" spans="1:9" s="23" customFormat="1" ht="19.5" customHeight="1">
      <c r="B21" s="848"/>
      <c r="C21" s="853"/>
      <c r="D21" s="102" t="s">
        <v>27</v>
      </c>
    </row>
    <row r="22" spans="1:9" s="23" customFormat="1" ht="19.5" customHeight="1">
      <c r="B22" s="846"/>
      <c r="C22" s="854"/>
      <c r="D22" s="103"/>
    </row>
    <row r="23" spans="1:9" s="23" customFormat="1" ht="15" customHeight="1">
      <c r="B23" s="30" t="s">
        <v>546</v>
      </c>
      <c r="C23" s="40">
        <v>2</v>
      </c>
      <c r="D23" s="126">
        <v>178</v>
      </c>
    </row>
    <row r="24" spans="1:9" s="23" customFormat="1" ht="15" customHeight="1">
      <c r="B24" s="163" t="s">
        <v>564</v>
      </c>
      <c r="C24" s="316">
        <v>2</v>
      </c>
      <c r="D24" s="195">
        <v>183</v>
      </c>
    </row>
    <row r="25" spans="1:9" s="23" customFormat="1" ht="15" customHeight="1">
      <c r="B25" s="32" t="s">
        <v>2</v>
      </c>
      <c r="C25" s="353">
        <f>C24/$C$15*100</f>
        <v>0.10384215991692627</v>
      </c>
      <c r="D25" s="214">
        <f>D24/$C$15*100</f>
        <v>9.5015576323987538</v>
      </c>
    </row>
    <row r="26" spans="1:9" s="23" customFormat="1" ht="30" customHeight="1">
      <c r="B26" s="33" t="s">
        <v>411</v>
      </c>
      <c r="C26" s="167">
        <f>C24-C23</f>
        <v>0</v>
      </c>
      <c r="D26" s="196">
        <f>D24-D23</f>
        <v>5</v>
      </c>
    </row>
    <row r="27" spans="1:9" s="23" customFormat="1" ht="30" customHeight="1">
      <c r="B27" s="34" t="s">
        <v>197</v>
      </c>
      <c r="C27" s="168">
        <f>C24/C23*100-100</f>
        <v>0</v>
      </c>
      <c r="D27" s="179">
        <f>D24/D23*100-100</f>
        <v>2.8089887640449405</v>
      </c>
    </row>
    <row r="28" spans="1:9" s="220" customFormat="1" ht="13.8">
      <c r="A28" s="9"/>
    </row>
    <row r="29" spans="1:9" ht="18" customHeight="1">
      <c r="B29" s="26" t="s">
        <v>417</v>
      </c>
      <c r="C29" s="36"/>
      <c r="D29" s="36"/>
      <c r="E29" s="36"/>
      <c r="F29" s="36"/>
      <c r="G29" s="36"/>
      <c r="H29" s="36"/>
    </row>
    <row r="30" spans="1:9">
      <c r="E30" s="199" t="s">
        <v>8</v>
      </c>
    </row>
    <row r="31" spans="1:9" s="23" customFormat="1" ht="15" customHeight="1">
      <c r="B31" s="35" t="s">
        <v>228</v>
      </c>
      <c r="C31" s="48" t="s">
        <v>409</v>
      </c>
      <c r="D31" s="298" t="s">
        <v>434</v>
      </c>
      <c r="E31" s="52" t="s">
        <v>405</v>
      </c>
    </row>
    <row r="32" spans="1:9" s="23" customFormat="1" ht="15" customHeight="1">
      <c r="B32" s="30" t="s">
        <v>546</v>
      </c>
      <c r="C32" s="121">
        <v>10.4</v>
      </c>
      <c r="D32" s="121">
        <v>13.1</v>
      </c>
      <c r="E32" s="106">
        <v>-2.6999999999999993</v>
      </c>
    </row>
    <row r="33" spans="2:7" s="23" customFormat="1" ht="15" customHeight="1">
      <c r="B33" s="163" t="s">
        <v>564</v>
      </c>
      <c r="C33" s="174">
        <v>10.4</v>
      </c>
      <c r="D33" s="174">
        <v>13</v>
      </c>
      <c r="E33" s="106">
        <f>C33-D33</f>
        <v>-2.5999999999999996</v>
      </c>
    </row>
    <row r="34" spans="2:7" s="23" customFormat="1" ht="30" customHeight="1">
      <c r="B34" s="33" t="s">
        <v>411</v>
      </c>
      <c r="C34" s="144">
        <f>C33-C32</f>
        <v>0</v>
      </c>
      <c r="D34" s="144">
        <f>D33-D32</f>
        <v>-9.9999999999999645E-2</v>
      </c>
      <c r="E34" s="151">
        <f>E33-E32</f>
        <v>9.9999999999999645E-2</v>
      </c>
    </row>
    <row r="35" spans="2:7" s="23" customFormat="1" ht="30" customHeight="1">
      <c r="B35" s="34" t="s">
        <v>197</v>
      </c>
      <c r="C35" s="168">
        <f>C33/C32*100-100</f>
        <v>0</v>
      </c>
      <c r="D35" s="168">
        <f>D33/D32*100-100</f>
        <v>-0.7633587786259568</v>
      </c>
      <c r="E35" s="179">
        <f>E33/E32*100-100</f>
        <v>-3.7037037037036811</v>
      </c>
      <c r="G35" s="111"/>
    </row>
    <row r="36" spans="2:7" ht="7.5" customHeight="1">
      <c r="G36" s="202"/>
    </row>
    <row r="37" spans="2:7" ht="9.75" customHeight="1">
      <c r="G37" s="202"/>
    </row>
  </sheetData>
  <customSheetViews>
    <customSheetView guid="{F6C015A4-8074-E14B-AA85-10FA5D09D9C2}" showPageBreaks="1" showGridLines="0" printArea="1" view="pageBreakPreview">
      <selection activeCell="N34" sqref="N34"/>
      <pageMargins left="0.74803149606299213" right="0.27559055118110237" top="0.78740157480314965" bottom="0" header="0.51181102362204722" footer="0.51181102362204722"/>
      <printOptions horizontalCentered="1"/>
      <pageSetup paperSize="9" scale="72" firstPageNumber="14" useFirstPageNumber="1" r:id="rId1"/>
      <headerFooter scaleWithDoc="0" alignWithMargins="0">
        <oddFooter>&amp;C&amp;"ＭＳ 明朝,regular"- 14 -</oddFooter>
        <evenFooter>&amp;C&amp;"ＭＳ 明朝,regular"- &amp;P -</evenFooter>
        <firstFooter>&amp;C&amp;"ＭＳ 明朝,regular"- &amp;P -</firstFooter>
      </headerFooter>
    </customSheetView>
  </customSheetViews>
  <mergeCells count="9">
    <mergeCell ref="H11:H13"/>
    <mergeCell ref="I11:I13"/>
    <mergeCell ref="B20:B22"/>
    <mergeCell ref="C20:C22"/>
    <mergeCell ref="B11:B13"/>
    <mergeCell ref="F11:F13"/>
    <mergeCell ref="G11:G13"/>
    <mergeCell ref="D12:D13"/>
    <mergeCell ref="E12:E13"/>
  </mergeCells>
  <phoneticPr fontId="2"/>
  <printOptions horizontalCentered="1"/>
  <pageMargins left="0.70866141732283461" right="0.70866141732283461" top="0.74803149606299213" bottom="0.74803149606299213" header="0.31496062992125984" footer="0.31496062992125984"/>
  <pageSetup paperSize="9" scale="96" firstPageNumber="14" orientation="portrait" useFirstPageNumber="1" r:id="rId2"/>
  <headerFooter scaleWithDoc="0" alignWithMargins="0">
    <oddFooter>&amp;C&amp;"ＭＳ 明朝,regular"- 14 -</oddFooter>
    <evenFooter>&amp;C&amp;"ＭＳ 明朝,regular"- &amp;P -</evenFooter>
    <firstFooter>&amp;C&amp;"ＭＳ 明朝,regular"-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39"/>
  <sheetViews>
    <sheetView view="pageBreakPreview" zoomScaleNormal="100" zoomScaleSheetLayoutView="100" workbookViewId="0">
      <selection activeCell="D20" sqref="D20"/>
    </sheetView>
  </sheetViews>
  <sheetFormatPr defaultColWidth="9" defaultRowHeight="13.2"/>
  <cols>
    <col min="1" max="1" width="2.44140625" style="1" customWidth="1"/>
    <col min="2" max="2" width="13.6640625" style="1" customWidth="1"/>
    <col min="3" max="4" width="7.5546875" style="1" customWidth="1"/>
    <col min="5" max="5" width="9.44140625" style="1" customWidth="1"/>
    <col min="6" max="6" width="8.5546875" style="1" customWidth="1"/>
    <col min="7" max="7" width="9.109375" style="1" customWidth="1"/>
    <col min="8" max="8" width="9.44140625" style="1" customWidth="1"/>
    <col min="9" max="9" width="11.44140625" style="1" customWidth="1"/>
    <col min="10" max="12" width="11.5546875" style="1" customWidth="1"/>
    <col min="13" max="13" width="1.88671875" style="1" customWidth="1"/>
    <col min="14" max="14" width="7.5546875" style="1" customWidth="1"/>
    <col min="15" max="15" width="6.88671875" style="1" customWidth="1"/>
    <col min="16" max="16" width="6.44140625" style="1" customWidth="1"/>
    <col min="17" max="17" width="8.44140625" style="1" customWidth="1"/>
    <col min="18" max="18" width="9" style="1" customWidth="1"/>
    <col min="19" max="16384" width="9" style="1"/>
  </cols>
  <sheetData>
    <row r="1" spans="2:11" ht="22.5" customHeight="1">
      <c r="B1" s="356" t="s">
        <v>28</v>
      </c>
    </row>
    <row r="2" spans="2:11" ht="18.75" customHeight="1">
      <c r="B2" s="128" t="s">
        <v>174</v>
      </c>
    </row>
    <row r="3" spans="2:11" ht="18.75" customHeight="1">
      <c r="B3" s="1" t="s">
        <v>406</v>
      </c>
    </row>
    <row r="4" spans="2:11" ht="18.75" customHeight="1">
      <c r="B4" s="128" t="s">
        <v>244</v>
      </c>
    </row>
    <row r="5" spans="2:11" ht="18.75" customHeight="1">
      <c r="B5" s="1" t="s">
        <v>724</v>
      </c>
    </row>
    <row r="6" spans="2:11" ht="18.75" customHeight="1">
      <c r="B6" s="128" t="s">
        <v>184</v>
      </c>
    </row>
    <row r="7" spans="2:11" ht="18.75" customHeight="1">
      <c r="B7" s="1" t="s">
        <v>621</v>
      </c>
    </row>
    <row r="8" spans="2:11" ht="18.75" customHeight="1">
      <c r="B8" s="128" t="s">
        <v>513</v>
      </c>
    </row>
    <row r="9" spans="2:11" ht="18.75" customHeight="1">
      <c r="B9" s="1" t="s">
        <v>622</v>
      </c>
    </row>
    <row r="10" spans="2:11" ht="18.75" customHeight="1">
      <c r="B10" s="1" t="s">
        <v>623</v>
      </c>
    </row>
    <row r="11" spans="2:11" ht="18.75" customHeight="1">
      <c r="B11" s="1" t="s">
        <v>725</v>
      </c>
    </row>
    <row r="12" spans="2:11" ht="18.75" customHeight="1">
      <c r="B12" s="1" t="s">
        <v>549</v>
      </c>
    </row>
    <row r="13" spans="2:11" ht="18.75" customHeight="1">
      <c r="B13" s="1" t="s">
        <v>726</v>
      </c>
    </row>
    <row r="14" spans="2:11" ht="18.75" customHeight="1"/>
    <row r="15" spans="2:11" ht="18.75" customHeight="1">
      <c r="B15" s="129" t="s">
        <v>475</v>
      </c>
      <c r="C15" s="133"/>
      <c r="D15" s="133"/>
      <c r="E15" s="133"/>
      <c r="F15" s="133"/>
      <c r="G15" s="133"/>
      <c r="H15" s="133"/>
      <c r="I15" s="133"/>
    </row>
    <row r="16" spans="2:11" ht="18.75" customHeight="1">
      <c r="I16" s="148" t="s">
        <v>106</v>
      </c>
      <c r="K16" s="148"/>
    </row>
    <row r="17" spans="2:12" s="6" customFormat="1" ht="15" customHeight="1">
      <c r="B17" s="845" t="s">
        <v>228</v>
      </c>
      <c r="C17" s="916" t="s">
        <v>313</v>
      </c>
      <c r="D17" s="917"/>
      <c r="E17" s="918"/>
      <c r="F17" s="847" t="s">
        <v>314</v>
      </c>
      <c r="G17" s="365" t="s">
        <v>315</v>
      </c>
      <c r="H17" s="365" t="s">
        <v>169</v>
      </c>
      <c r="I17" s="367" t="s">
        <v>170</v>
      </c>
    </row>
    <row r="18" spans="2:12" s="6" customFormat="1" ht="15" customHeight="1">
      <c r="B18" s="846"/>
      <c r="C18" s="357" t="s">
        <v>1</v>
      </c>
      <c r="D18" s="357" t="s">
        <v>247</v>
      </c>
      <c r="E18" s="357" t="s">
        <v>124</v>
      </c>
      <c r="F18" s="840"/>
      <c r="G18" s="366" t="s">
        <v>48</v>
      </c>
      <c r="H18" s="366" t="s">
        <v>316</v>
      </c>
      <c r="I18" s="368" t="s">
        <v>316</v>
      </c>
    </row>
    <row r="19" spans="2:12" s="6" customFormat="1" ht="15" customHeight="1">
      <c r="B19" s="130" t="s">
        <v>546</v>
      </c>
      <c r="C19" s="134">
        <v>15</v>
      </c>
      <c r="D19" s="134">
        <v>12</v>
      </c>
      <c r="E19" s="134">
        <v>3</v>
      </c>
      <c r="F19" s="134">
        <v>376</v>
      </c>
      <c r="G19" s="134">
        <v>1308</v>
      </c>
      <c r="H19" s="134">
        <v>897</v>
      </c>
      <c r="I19" s="154">
        <v>191</v>
      </c>
    </row>
    <row r="20" spans="2:12" s="6" customFormat="1" ht="15" customHeight="1">
      <c r="B20" s="131" t="s">
        <v>564</v>
      </c>
      <c r="C20" s="135">
        <v>15</v>
      </c>
      <c r="D20" s="135">
        <v>12</v>
      </c>
      <c r="E20" s="135">
        <v>3</v>
      </c>
      <c r="F20" s="135">
        <v>381</v>
      </c>
      <c r="G20" s="135">
        <v>1325</v>
      </c>
      <c r="H20" s="135">
        <v>885</v>
      </c>
      <c r="I20" s="155">
        <v>187</v>
      </c>
    </row>
    <row r="21" spans="2:12" s="6" customFormat="1" ht="30" customHeight="1">
      <c r="B21" s="33" t="s">
        <v>411</v>
      </c>
      <c r="C21" s="137">
        <f t="shared" ref="C21:I21" si="0">C20-C19</f>
        <v>0</v>
      </c>
      <c r="D21" s="137">
        <f t="shared" si="0"/>
        <v>0</v>
      </c>
      <c r="E21" s="137">
        <f t="shared" si="0"/>
        <v>0</v>
      </c>
      <c r="F21" s="137">
        <f t="shared" si="0"/>
        <v>5</v>
      </c>
      <c r="G21" s="137">
        <f t="shared" si="0"/>
        <v>17</v>
      </c>
      <c r="H21" s="137">
        <f t="shared" si="0"/>
        <v>-12</v>
      </c>
      <c r="I21" s="157">
        <f t="shared" si="0"/>
        <v>-4</v>
      </c>
    </row>
    <row r="22" spans="2:12" s="6" customFormat="1" ht="30" customHeight="1">
      <c r="B22" s="34" t="s">
        <v>197</v>
      </c>
      <c r="C22" s="143">
        <f t="shared" ref="C22:I22" si="1">C20/C19*100-100</f>
        <v>0</v>
      </c>
      <c r="D22" s="143">
        <f t="shared" si="1"/>
        <v>0</v>
      </c>
      <c r="E22" s="143">
        <f t="shared" si="1"/>
        <v>0</v>
      </c>
      <c r="F22" s="143">
        <f t="shared" si="1"/>
        <v>1.3297872340425556</v>
      </c>
      <c r="G22" s="143">
        <f>G20/G19*100-100</f>
        <v>1.2996941896024481</v>
      </c>
      <c r="H22" s="143">
        <f t="shared" si="1"/>
        <v>-1.3377926421404709</v>
      </c>
      <c r="I22" s="152">
        <f t="shared" si="1"/>
        <v>-2.0942408376963328</v>
      </c>
    </row>
    <row r="23" spans="2:12" s="6" customFormat="1" ht="12"/>
    <row r="24" spans="2:12" s="6" customFormat="1" ht="15" customHeight="1">
      <c r="B24" s="845" t="s">
        <v>228</v>
      </c>
      <c r="C24" s="916" t="s">
        <v>253</v>
      </c>
      <c r="D24" s="917"/>
      <c r="E24" s="919"/>
    </row>
    <row r="25" spans="2:12" s="6" customFormat="1" ht="15" customHeight="1">
      <c r="B25" s="846"/>
      <c r="C25" s="357" t="s">
        <v>12</v>
      </c>
      <c r="D25" s="357" t="s">
        <v>9</v>
      </c>
      <c r="E25" s="361" t="s">
        <v>382</v>
      </c>
    </row>
    <row r="26" spans="2:12" s="6" customFormat="1" ht="15" customHeight="1">
      <c r="B26" s="130" t="s">
        <v>546</v>
      </c>
      <c r="C26" s="358">
        <v>1.5</v>
      </c>
      <c r="D26" s="358">
        <v>1.7</v>
      </c>
      <c r="E26" s="362">
        <v>-0.19999999999999996</v>
      </c>
    </row>
    <row r="27" spans="2:12" s="6" customFormat="1" ht="15" customHeight="1">
      <c r="B27" s="131" t="s">
        <v>564</v>
      </c>
      <c r="C27" s="359">
        <v>1.5</v>
      </c>
      <c r="D27" s="359">
        <v>1.7</v>
      </c>
      <c r="E27" s="362">
        <f>C27-D27</f>
        <v>-0.19999999999999996</v>
      </c>
    </row>
    <row r="28" spans="2:12" s="6" customFormat="1" ht="30" customHeight="1">
      <c r="B28" s="33" t="s">
        <v>411</v>
      </c>
      <c r="C28" s="360">
        <f>C27-C26</f>
        <v>0</v>
      </c>
      <c r="D28" s="360">
        <f>D27-D26</f>
        <v>0</v>
      </c>
      <c r="E28" s="363">
        <f>E27-E26</f>
        <v>0</v>
      </c>
    </row>
    <row r="29" spans="2:12" s="6" customFormat="1" ht="30" customHeight="1">
      <c r="B29" s="34" t="s">
        <v>197</v>
      </c>
      <c r="C29" s="143">
        <f>C27/C26*100-100</f>
        <v>0</v>
      </c>
      <c r="D29" s="143">
        <f>D27/D26*100-100</f>
        <v>0</v>
      </c>
      <c r="E29" s="152">
        <f>E27/E26*100-100</f>
        <v>0</v>
      </c>
    </row>
    <row r="30" spans="2:12" ht="17.25" customHeight="1"/>
    <row r="31" spans="2:12" ht="17.25" customHeight="1">
      <c r="B31" s="129" t="s">
        <v>277</v>
      </c>
      <c r="C31" s="133"/>
      <c r="D31" s="133"/>
      <c r="E31" s="133"/>
      <c r="F31" s="133"/>
      <c r="G31" s="133"/>
      <c r="H31" s="133"/>
      <c r="I31" s="133"/>
    </row>
    <row r="32" spans="2:12" ht="17.25" customHeight="1">
      <c r="E32" s="364" t="s">
        <v>8</v>
      </c>
      <c r="L32" s="369"/>
    </row>
    <row r="33" spans="2:5" s="6" customFormat="1" ht="15" customHeight="1">
      <c r="B33" s="845" t="s">
        <v>228</v>
      </c>
      <c r="C33" s="847" t="s">
        <v>1</v>
      </c>
      <c r="D33" s="847" t="s">
        <v>173</v>
      </c>
      <c r="E33" s="875" t="s">
        <v>224</v>
      </c>
    </row>
    <row r="34" spans="2:5" s="6" customFormat="1" ht="15" customHeight="1">
      <c r="B34" s="848"/>
      <c r="C34" s="912"/>
      <c r="D34" s="912"/>
      <c r="E34" s="914"/>
    </row>
    <row r="35" spans="2:5" s="6" customFormat="1" ht="15" customHeight="1">
      <c r="B35" s="846"/>
      <c r="C35" s="913"/>
      <c r="D35" s="913"/>
      <c r="E35" s="915"/>
    </row>
    <row r="36" spans="2:5" s="6" customFormat="1" ht="15" customHeight="1">
      <c r="B36" s="803" t="s">
        <v>546</v>
      </c>
      <c r="C36" s="804">
        <v>897</v>
      </c>
      <c r="D36" s="804">
        <v>295</v>
      </c>
      <c r="E36" s="805">
        <v>602</v>
      </c>
    </row>
    <row r="37" spans="2:5" s="6" customFormat="1" ht="15" customHeight="1">
      <c r="B37" s="131" t="s">
        <v>564</v>
      </c>
      <c r="C37" s="135">
        <v>885</v>
      </c>
      <c r="D37" s="135">
        <v>287</v>
      </c>
      <c r="E37" s="155">
        <v>598</v>
      </c>
    </row>
    <row r="38" spans="2:5" s="6" customFormat="1" ht="30" customHeight="1">
      <c r="B38" s="33" t="s">
        <v>411</v>
      </c>
      <c r="C38" s="137">
        <f>C37-C36</f>
        <v>-12</v>
      </c>
      <c r="D38" s="137">
        <f>D37-D36</f>
        <v>-8</v>
      </c>
      <c r="E38" s="157">
        <f>E37-E36</f>
        <v>-4</v>
      </c>
    </row>
    <row r="39" spans="2:5" s="6" customFormat="1" ht="30" customHeight="1">
      <c r="B39" s="34" t="s">
        <v>197</v>
      </c>
      <c r="C39" s="143">
        <f>C37/C36*100-100</f>
        <v>-1.3377926421404709</v>
      </c>
      <c r="D39" s="143">
        <f>D37/D36*100-100</f>
        <v>-2.711864406779668</v>
      </c>
      <c r="E39" s="152">
        <f>E37/E36*100-100</f>
        <v>-0.66445182724253016</v>
      </c>
    </row>
  </sheetData>
  <customSheetViews>
    <customSheetView guid="{F6C015A4-8074-E14B-AA85-10FA5D09D9C2}" showPageBreaks="1" showGridLines="0" printArea="1" view="pageBreakPreview">
      <pageMargins left="0.23622047244094488" right="0.31496062992125984" top="0.78740157480314965" bottom="0" header="0.51181102362204722" footer="0.51181102362204722"/>
      <printOptions horizontalCentered="1"/>
      <pageSetup paperSize="9" scale="80" firstPageNumber="15" useFirstPageNumber="1" r:id="rId1"/>
      <headerFooter scaleWithDoc="0" alignWithMargins="0">
        <oddFooter>&amp;C&amp;"ＭＳ 明朝,regular"- 15 -</oddFooter>
        <evenFooter>&amp;C&amp;"ＭＳ 明朝,regular"- &amp;P -</evenFooter>
        <firstFooter>&amp;C&amp;"ＭＳ 明朝,regular"- &amp;P -</firstFooter>
      </headerFooter>
    </customSheetView>
  </customSheetViews>
  <mergeCells count="9">
    <mergeCell ref="F17:F18"/>
    <mergeCell ref="B24:B25"/>
    <mergeCell ref="B33:B35"/>
    <mergeCell ref="C33:C35"/>
    <mergeCell ref="D33:D35"/>
    <mergeCell ref="E33:E35"/>
    <mergeCell ref="C17:E17"/>
    <mergeCell ref="C24:E24"/>
    <mergeCell ref="B17:B18"/>
  </mergeCells>
  <phoneticPr fontId="11"/>
  <printOptions horizontalCentered="1"/>
  <pageMargins left="0.70866141732283461" right="0.70866141732283461" top="0.74803149606299213" bottom="0.74803149606299213" header="0.31496062992125984" footer="0.31496062992125984"/>
  <pageSetup paperSize="9" scale="96" firstPageNumber="15" orientation="portrait" useFirstPageNumber="1" r:id="rId2"/>
  <headerFooter scaleWithDoc="0" alignWithMargins="0">
    <oddFooter>&amp;C&amp;"ＭＳ 明朝,regular"- 15 -</oddFooter>
    <evenFooter>&amp;C&amp;"ＭＳ 明朝,regular"- &amp;P -</evenFooter>
    <firstFooter>&amp;C&amp;"ＭＳ 明朝,regular"-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42"/>
  <sheetViews>
    <sheetView view="pageBreakPreview" zoomScale="98" zoomScaleNormal="100" zoomScaleSheetLayoutView="98" workbookViewId="0">
      <selection activeCell="B5" sqref="B5"/>
    </sheetView>
  </sheetViews>
  <sheetFormatPr defaultColWidth="9" defaultRowHeight="13.2"/>
  <cols>
    <col min="1" max="1" width="2.44140625" style="1" customWidth="1"/>
    <col min="2" max="2" width="11.6640625" style="1" customWidth="1"/>
    <col min="3" max="3" width="8.109375" style="1" customWidth="1"/>
    <col min="4" max="4" width="8.44140625" style="1" customWidth="1"/>
    <col min="5" max="5" width="9.6640625" style="1" customWidth="1"/>
    <col min="6" max="6" width="11.109375" style="1" customWidth="1"/>
    <col min="7" max="7" width="9.44140625" style="1" customWidth="1"/>
    <col min="8" max="8" width="10.109375" style="1" customWidth="1"/>
    <col min="9" max="9" width="9.88671875" style="1" customWidth="1"/>
    <col min="10" max="10" width="10" style="1" customWidth="1"/>
    <col min="11" max="11" width="7.109375" style="1" customWidth="1"/>
    <col min="12" max="12" width="2.88671875" style="1" customWidth="1"/>
    <col min="13" max="14" width="9" style="1" customWidth="1"/>
    <col min="15" max="15" width="6.44140625" style="1" customWidth="1"/>
    <col min="16" max="16" width="8.44140625" style="1" customWidth="1"/>
    <col min="17" max="17" width="9" style="1" customWidth="1"/>
    <col min="18" max="16384" width="9" style="1"/>
  </cols>
  <sheetData>
    <row r="1" spans="2:10" ht="21" customHeight="1">
      <c r="B1" s="356" t="s">
        <v>368</v>
      </c>
    </row>
    <row r="2" spans="2:10" ht="21" customHeight="1">
      <c r="B2" s="128" t="s">
        <v>301</v>
      </c>
    </row>
    <row r="3" spans="2:10" ht="21" customHeight="1">
      <c r="B3" s="1" t="s">
        <v>727</v>
      </c>
    </row>
    <row r="4" spans="2:10" ht="21" customHeight="1">
      <c r="B4" s="1" t="s">
        <v>754</v>
      </c>
    </row>
    <row r="5" spans="2:10" ht="21" customHeight="1">
      <c r="B5" s="1" t="s">
        <v>451</v>
      </c>
    </row>
    <row r="6" spans="2:10" ht="21" customHeight="1"/>
    <row r="7" spans="2:10" ht="21" customHeight="1">
      <c r="B7" s="129" t="s">
        <v>65</v>
      </c>
      <c r="C7" s="133"/>
      <c r="D7" s="133"/>
      <c r="E7" s="133"/>
      <c r="F7" s="133"/>
      <c r="G7" s="133"/>
      <c r="H7" s="133"/>
      <c r="I7" s="133"/>
      <c r="J7" s="133"/>
    </row>
    <row r="8" spans="2:10" ht="21" customHeight="1" thickBot="1">
      <c r="F8" s="364" t="s">
        <v>236</v>
      </c>
      <c r="G8" s="369"/>
    </row>
    <row r="9" spans="2:10" s="6" customFormat="1" ht="15.9" customHeight="1">
      <c r="B9" s="410" t="s">
        <v>362</v>
      </c>
      <c r="C9" s="373" t="s">
        <v>1</v>
      </c>
      <c r="D9" s="373" t="s">
        <v>88</v>
      </c>
      <c r="E9" s="373" t="s">
        <v>59</v>
      </c>
      <c r="F9" s="376" t="s">
        <v>3</v>
      </c>
    </row>
    <row r="10" spans="2:10" s="6" customFormat="1" ht="15.9" customHeight="1">
      <c r="B10" s="370" t="s">
        <v>546</v>
      </c>
      <c r="C10" s="134">
        <v>32</v>
      </c>
      <c r="D10" s="134">
        <v>1</v>
      </c>
      <c r="E10" s="134">
        <v>1</v>
      </c>
      <c r="F10" s="154">
        <v>30</v>
      </c>
    </row>
    <row r="11" spans="2:10" s="6" customFormat="1" ht="15.9" customHeight="1">
      <c r="B11" s="371" t="s">
        <v>564</v>
      </c>
      <c r="C11" s="374">
        <v>31</v>
      </c>
      <c r="D11" s="374">
        <v>1</v>
      </c>
      <c r="E11" s="374">
        <v>1</v>
      </c>
      <c r="F11" s="377">
        <v>29</v>
      </c>
    </row>
    <row r="12" spans="2:10" s="6" customFormat="1" ht="15.9" customHeight="1">
      <c r="B12" s="372" t="s">
        <v>2</v>
      </c>
      <c r="C12" s="375">
        <f>C11/$C11*100</f>
        <v>100</v>
      </c>
      <c r="D12" s="375">
        <f>D11/$C11*100</f>
        <v>3.225806451612903</v>
      </c>
      <c r="E12" s="375">
        <f>E11/$C11*100</f>
        <v>3.225806451612903</v>
      </c>
      <c r="F12" s="378">
        <f>F11/$C11*100</f>
        <v>93.548387096774192</v>
      </c>
    </row>
    <row r="13" spans="2:10" s="6" customFormat="1" ht="29.25" customHeight="1">
      <c r="B13" s="33" t="s">
        <v>411</v>
      </c>
      <c r="C13" s="137">
        <f>C11-C10</f>
        <v>-1</v>
      </c>
      <c r="D13" s="137">
        <f>D11-D10</f>
        <v>0</v>
      </c>
      <c r="E13" s="137">
        <f>E11-E10</f>
        <v>0</v>
      </c>
      <c r="F13" s="157">
        <f>F11-F10</f>
        <v>-1</v>
      </c>
    </row>
    <row r="14" spans="2:10" s="6" customFormat="1" ht="29.25" customHeight="1">
      <c r="B14" s="34" t="s">
        <v>197</v>
      </c>
      <c r="C14" s="143">
        <f>C11/C10*100-100</f>
        <v>-3.125</v>
      </c>
      <c r="D14" s="143">
        <f>D11/D10*100-100</f>
        <v>0</v>
      </c>
      <c r="E14" s="143">
        <f>E11/E10*100-100</f>
        <v>0</v>
      </c>
      <c r="F14" s="152">
        <f>F11/F10*100-100</f>
        <v>-3.3333333333333286</v>
      </c>
    </row>
    <row r="15" spans="2:10" ht="21.75" customHeight="1"/>
    <row r="41" ht="18" customHeight="1"/>
    <row r="42" ht="28.5" customHeight="1"/>
  </sheetData>
  <customSheetViews>
    <customSheetView guid="{F6C015A4-8074-E14B-AA85-10FA5D09D9C2}" showPageBreaks="1" showGridLines="0" printArea="1" view="pageBreakPreview">
      <selection activeCell="L1" sqref="L1"/>
      <pageMargins left="0.59055118110236227" right="0.31496062992125984" top="0.78740157480314965" bottom="0" header="0.51181102362204722" footer="0.51181102362204722"/>
      <printOptions horizontalCentered="1"/>
      <pageSetup paperSize="9" scale="90" firstPageNumber="16" useFirstPageNumber="1" r:id="rId1"/>
      <headerFooter scaleWithDoc="0" alignWithMargins="0">
        <oddFooter>&amp;C&amp;"ＭＳ 明朝,regular"- 16 -</oddFooter>
        <evenFooter>&amp;C&amp;"ＭＳ 明朝,regular"- &amp;P -</evenFooter>
        <firstFooter>&amp;C&amp;"ＭＳ 明朝,regular"- &amp;P -</firstFooter>
      </headerFooter>
    </customSheetView>
  </customSheetViews>
  <phoneticPr fontId="11"/>
  <printOptions horizontalCentered="1"/>
  <pageMargins left="0.70866141732283461" right="0.70866141732283461" top="0.74803149606299213" bottom="0.74803149606299213" header="0.31496062992125984" footer="0.31496062992125984"/>
  <pageSetup paperSize="9" firstPageNumber="16" orientation="portrait" useFirstPageNumber="1" r:id="rId2"/>
  <headerFooter scaleWithDoc="0" alignWithMargins="0">
    <oddFooter>&amp;C&amp;"ＭＳ 明朝,regular"- 16 -</oddFooter>
    <evenFooter>&amp;C&amp;"ＭＳ 明朝,regular"- &amp;P -</evenFooter>
    <firstFooter>&amp;C&amp;"ＭＳ 明朝,regular"- &amp;P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9"/>
  <sheetViews>
    <sheetView view="pageBreakPreview" zoomScaleNormal="100" zoomScaleSheetLayoutView="100" workbookViewId="0">
      <selection activeCell="D20" sqref="D20"/>
    </sheetView>
  </sheetViews>
  <sheetFormatPr defaultColWidth="9" defaultRowHeight="13.2"/>
  <cols>
    <col min="1" max="1" width="2.88671875" style="1" customWidth="1"/>
    <col min="2" max="2" width="12.33203125" style="1" customWidth="1"/>
    <col min="3" max="3" width="10.44140625" style="1" customWidth="1"/>
    <col min="4" max="4" width="11.5546875" style="1" customWidth="1"/>
    <col min="5" max="5" width="12.44140625" style="1" customWidth="1"/>
    <col min="6" max="6" width="9" style="1" customWidth="1"/>
    <col min="7" max="16384" width="9" style="1"/>
  </cols>
  <sheetData>
    <row r="1" spans="1:8" ht="21.75" customHeight="1">
      <c r="B1" s="128" t="s">
        <v>295</v>
      </c>
    </row>
    <row r="2" spans="1:8" ht="21.75" customHeight="1">
      <c r="B2" s="1" t="s">
        <v>624</v>
      </c>
    </row>
    <row r="3" spans="1:8" ht="21.75" customHeight="1">
      <c r="B3" s="1" t="s">
        <v>514</v>
      </c>
    </row>
    <row r="4" spans="1:8" ht="21.75" customHeight="1">
      <c r="B4" s="1" t="s">
        <v>625</v>
      </c>
    </row>
    <row r="5" spans="1:8" ht="21.75" customHeight="1">
      <c r="B5" s="1" t="s">
        <v>626</v>
      </c>
    </row>
    <row r="6" spans="1:8" ht="18" customHeight="1">
      <c r="B6" s="379"/>
    </row>
    <row r="7" spans="1:8" ht="18" customHeight="1">
      <c r="A7" s="133"/>
      <c r="B7" s="129" t="s">
        <v>373</v>
      </c>
      <c r="C7" s="133"/>
      <c r="D7" s="133"/>
      <c r="E7" s="133"/>
      <c r="F7" s="133"/>
      <c r="G7" s="133"/>
    </row>
    <row r="8" spans="1:8">
      <c r="G8" s="920" t="s">
        <v>8</v>
      </c>
      <c r="H8" s="920"/>
    </row>
    <row r="9" spans="1:8" s="6" customFormat="1" ht="12">
      <c r="B9" s="845" t="s">
        <v>359</v>
      </c>
      <c r="C9" s="847" t="s">
        <v>1</v>
      </c>
      <c r="D9" s="847" t="s">
        <v>14</v>
      </c>
      <c r="E9" s="847" t="s">
        <v>224</v>
      </c>
      <c r="F9" s="834" t="s">
        <v>515</v>
      </c>
      <c r="G9" s="835"/>
      <c r="H9" s="836"/>
    </row>
    <row r="10" spans="1:8" s="6" customFormat="1" ht="12">
      <c r="B10" s="846"/>
      <c r="C10" s="840"/>
      <c r="D10" s="913"/>
      <c r="E10" s="913"/>
      <c r="F10" s="50" t="s">
        <v>276</v>
      </c>
      <c r="G10" s="50" t="s">
        <v>85</v>
      </c>
      <c r="H10" s="53" t="s">
        <v>306</v>
      </c>
    </row>
    <row r="11" spans="1:8" s="6" customFormat="1" ht="15.9" customHeight="1">
      <c r="B11" s="130" t="s">
        <v>547</v>
      </c>
      <c r="C11" s="382">
        <v>1715</v>
      </c>
      <c r="D11" s="382">
        <v>857</v>
      </c>
      <c r="E11" s="382">
        <v>858</v>
      </c>
      <c r="F11" s="382">
        <v>537</v>
      </c>
      <c r="G11" s="382">
        <v>564</v>
      </c>
      <c r="H11" s="393">
        <v>614</v>
      </c>
    </row>
    <row r="12" spans="1:8" s="6" customFormat="1" ht="15.9" customHeight="1">
      <c r="B12" s="380" t="s">
        <v>593</v>
      </c>
      <c r="C12" s="383">
        <v>1559</v>
      </c>
      <c r="D12" s="383">
        <v>788</v>
      </c>
      <c r="E12" s="383">
        <v>771</v>
      </c>
      <c r="F12" s="383">
        <v>468</v>
      </c>
      <c r="G12" s="383">
        <v>526</v>
      </c>
      <c r="H12" s="394">
        <v>565</v>
      </c>
    </row>
    <row r="13" spans="1:8" s="6" customFormat="1" ht="18.75" customHeight="1">
      <c r="B13" s="381" t="s">
        <v>2</v>
      </c>
      <c r="C13" s="384">
        <f t="shared" ref="C13:H13" si="0">C12/$C12*100</f>
        <v>100</v>
      </c>
      <c r="D13" s="384">
        <f t="shared" si="0"/>
        <v>50.545221295702369</v>
      </c>
      <c r="E13" s="384">
        <f t="shared" si="0"/>
        <v>49.454778704297624</v>
      </c>
      <c r="F13" s="384">
        <f t="shared" si="0"/>
        <v>30.019243104554199</v>
      </c>
      <c r="G13" s="384">
        <f t="shared" si="0"/>
        <v>33.739576651699807</v>
      </c>
      <c r="H13" s="395">
        <f t="shared" si="0"/>
        <v>36.241180243745994</v>
      </c>
    </row>
    <row r="14" spans="1:8" s="6" customFormat="1" ht="31.5" customHeight="1">
      <c r="B14" s="33" t="s">
        <v>411</v>
      </c>
      <c r="C14" s="385">
        <f t="shared" ref="C14:H14" si="1">C12-C11</f>
        <v>-156</v>
      </c>
      <c r="D14" s="385">
        <f t="shared" si="1"/>
        <v>-69</v>
      </c>
      <c r="E14" s="385">
        <f t="shared" si="1"/>
        <v>-87</v>
      </c>
      <c r="F14" s="385">
        <f t="shared" si="1"/>
        <v>-69</v>
      </c>
      <c r="G14" s="385">
        <f t="shared" si="1"/>
        <v>-38</v>
      </c>
      <c r="H14" s="396">
        <f t="shared" si="1"/>
        <v>-49</v>
      </c>
    </row>
    <row r="15" spans="1:8" s="6" customFormat="1" ht="30" customHeight="1">
      <c r="B15" s="34" t="s">
        <v>197</v>
      </c>
      <c r="C15" s="386">
        <f t="shared" ref="C15:G15" si="2">C12/C11*100-100</f>
        <v>-9.0962099125364517</v>
      </c>
      <c r="D15" s="386">
        <f t="shared" si="2"/>
        <v>-8.051341890315058</v>
      </c>
      <c r="E15" s="386">
        <f t="shared" si="2"/>
        <v>-10.139860139860133</v>
      </c>
      <c r="F15" s="386">
        <f t="shared" si="2"/>
        <v>-12.849162011173192</v>
      </c>
      <c r="G15" s="386">
        <f t="shared" si="2"/>
        <v>-6.7375886524822732</v>
      </c>
      <c r="H15" s="397">
        <f>H12/H11*100-100</f>
        <v>-7.9804560260586328</v>
      </c>
    </row>
    <row r="17" spans="1:9" ht="18" customHeight="1">
      <c r="B17" s="128" t="s">
        <v>36</v>
      </c>
    </row>
    <row r="18" spans="1:9" ht="18" customHeight="1">
      <c r="A18" s="1" t="s">
        <v>334</v>
      </c>
      <c r="B18" s="1" t="s">
        <v>516</v>
      </c>
    </row>
    <row r="19" spans="1:9" ht="18" customHeight="1">
      <c r="B19" s="1" t="s">
        <v>627</v>
      </c>
    </row>
    <row r="21" spans="1:9">
      <c r="A21" s="133"/>
      <c r="B21" s="129" t="s">
        <v>418</v>
      </c>
      <c r="C21" s="133"/>
      <c r="D21" s="133"/>
      <c r="E21" s="133"/>
      <c r="F21" s="133"/>
    </row>
    <row r="22" spans="1:9">
      <c r="D22" s="920" t="s">
        <v>517</v>
      </c>
      <c r="E22" s="920"/>
      <c r="G22" s="369"/>
      <c r="H22" s="369"/>
      <c r="I22" s="369"/>
    </row>
    <row r="23" spans="1:9" s="6" customFormat="1" ht="15" customHeight="1">
      <c r="B23" s="845" t="s">
        <v>359</v>
      </c>
      <c r="C23" s="852" t="s">
        <v>309</v>
      </c>
      <c r="D23" s="852" t="s">
        <v>43</v>
      </c>
      <c r="E23" s="875" t="s">
        <v>5</v>
      </c>
      <c r="F23" s="186"/>
      <c r="G23" s="111"/>
      <c r="H23" s="111"/>
      <c r="I23" s="398"/>
    </row>
    <row r="24" spans="1:9" s="6" customFormat="1" ht="15" customHeight="1">
      <c r="B24" s="848"/>
      <c r="C24" s="853"/>
      <c r="D24" s="853"/>
      <c r="E24" s="859"/>
      <c r="F24" s="186"/>
      <c r="G24" s="111"/>
      <c r="H24" s="111"/>
      <c r="I24" s="398"/>
    </row>
    <row r="25" spans="1:9" s="6" customFormat="1" ht="15" customHeight="1">
      <c r="B25" s="846"/>
      <c r="C25" s="125" t="s">
        <v>98</v>
      </c>
      <c r="D25" s="285" t="s">
        <v>346</v>
      </c>
      <c r="E25" s="368" t="s">
        <v>259</v>
      </c>
      <c r="F25" s="186"/>
      <c r="G25" s="391"/>
      <c r="H25" s="391"/>
      <c r="I25" s="398"/>
    </row>
    <row r="26" spans="1:9" s="6" customFormat="1" ht="22.5" customHeight="1">
      <c r="B26" s="30" t="s">
        <v>547</v>
      </c>
      <c r="C26" s="334">
        <v>673</v>
      </c>
      <c r="D26" s="334">
        <v>5569</v>
      </c>
      <c r="E26" s="387">
        <v>12.084754893158555</v>
      </c>
      <c r="F26" s="390"/>
      <c r="G26" s="392"/>
      <c r="H26" s="392"/>
      <c r="I26" s="398"/>
    </row>
    <row r="27" spans="1:9" s="6" customFormat="1" ht="22.5" customHeight="1">
      <c r="B27" s="163" t="s">
        <v>593</v>
      </c>
      <c r="C27" s="319">
        <v>628</v>
      </c>
      <c r="D27" s="319">
        <v>5269</v>
      </c>
      <c r="E27" s="388">
        <f>C27/D27*100</f>
        <v>11.918770165116721</v>
      </c>
      <c r="F27" s="390"/>
      <c r="G27" s="392"/>
      <c r="H27" s="392"/>
      <c r="I27" s="398"/>
    </row>
    <row r="28" spans="1:9" s="6" customFormat="1" ht="33" customHeight="1">
      <c r="B28" s="33" t="s">
        <v>411</v>
      </c>
      <c r="C28" s="335">
        <f>C27-C26</f>
        <v>-45</v>
      </c>
      <c r="D28" s="335">
        <f>D27-D26</f>
        <v>-300</v>
      </c>
      <c r="E28" s="389">
        <f>E27-E26</f>
        <v>-0.16598472804183473</v>
      </c>
      <c r="F28" s="390"/>
      <c r="G28" s="392"/>
      <c r="H28" s="392"/>
    </row>
    <row r="29" spans="1:9" s="6" customFormat="1" ht="29.25" customHeight="1">
      <c r="B29" s="34" t="s">
        <v>197</v>
      </c>
      <c r="C29" s="386">
        <f>C27/C26*100-100</f>
        <v>-6.6864784546805396</v>
      </c>
      <c r="D29" s="386">
        <f>D27/D26*100-100</f>
        <v>-5.3869635482133162</v>
      </c>
      <c r="E29" s="386">
        <f>E27/E26*100-100</f>
        <v>-1.3735051269910485</v>
      </c>
      <c r="F29" s="390"/>
      <c r="G29" s="392"/>
      <c r="H29" s="392"/>
    </row>
  </sheetData>
  <customSheetViews>
    <customSheetView guid="{F6C015A4-8074-E14B-AA85-10FA5D09D9C2}" showPageBreaks="1" showGridLines="0" printArea="1" view="pageBreakPreview">
      <selection activeCell="L1" sqref="L1"/>
      <pageMargins left="0.51181102362204722" right="0.31496062992125984" top="0.62992125984251968" bottom="0" header="0.51181102362204722" footer="0.51181102362204722"/>
      <printOptions horizontalCentered="1"/>
      <pageSetup paperSize="9" scale="95" firstPageNumber="17" useFirstPageNumber="1" r:id="rId1"/>
      <headerFooter scaleWithDoc="0" alignWithMargins="0">
        <oddFooter>&amp;C&amp;"ＭＳ 明朝,regular"- 17 -</oddFooter>
        <evenFooter>&amp;C&amp;"ＭＳ 明朝,regular"- &amp;P -</evenFooter>
        <firstFooter>&amp;C&amp;"ＭＳ 明朝,regular"- &amp;P -</firstFooter>
      </headerFooter>
    </customSheetView>
  </customSheetViews>
  <mergeCells count="11">
    <mergeCell ref="B23:B25"/>
    <mergeCell ref="C23:C24"/>
    <mergeCell ref="D23:D24"/>
    <mergeCell ref="E23:E24"/>
    <mergeCell ref="G8:H8"/>
    <mergeCell ref="F9:H9"/>
    <mergeCell ref="D22:E22"/>
    <mergeCell ref="B9:B10"/>
    <mergeCell ref="C9:C10"/>
    <mergeCell ref="D9:D10"/>
    <mergeCell ref="E9:E10"/>
  </mergeCells>
  <phoneticPr fontId="11"/>
  <printOptions horizontalCentered="1"/>
  <pageMargins left="0.70866141732283461" right="0.70866141732283461" top="0.74803149606299213" bottom="0.74803149606299213" header="0.31496062992125984" footer="0.31496062992125984"/>
  <pageSetup paperSize="9" firstPageNumber="17" orientation="portrait" useFirstPageNumber="1" r:id="rId2"/>
  <headerFooter scaleWithDoc="0" alignWithMargins="0">
    <oddFooter>&amp;C&amp;"ＭＳ 明朝,regular"- 17 -</oddFooter>
    <evenFooter>&amp;C&amp;"ＭＳ 明朝,regular"- &amp;P -</evenFooter>
    <firstFooter>&amp;C&amp;"ＭＳ 明朝,regular"- &amp;P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17"/>
  <sheetViews>
    <sheetView view="pageBreakPreview" zoomScale="96" zoomScaleNormal="100" zoomScaleSheetLayoutView="96" workbookViewId="0">
      <selection activeCell="D20" sqref="D20"/>
    </sheetView>
  </sheetViews>
  <sheetFormatPr defaultColWidth="9" defaultRowHeight="13.2"/>
  <cols>
    <col min="1" max="1" width="3.44140625" style="1" customWidth="1"/>
    <col min="2" max="2" width="13.109375" style="1" customWidth="1"/>
    <col min="3" max="7" width="12" style="1" customWidth="1"/>
    <col min="8" max="8" width="11.5546875" style="1" customWidth="1"/>
    <col min="9" max="9" width="13.5546875" style="1" customWidth="1"/>
    <col min="10" max="10" width="7.5546875" style="1" customWidth="1"/>
    <col min="11" max="11" width="9.6640625" style="1" customWidth="1"/>
    <col min="12" max="13" width="7.5546875" style="1" customWidth="1"/>
    <col min="14" max="14" width="6.88671875" style="1" customWidth="1"/>
    <col min="15" max="15" width="6.44140625" style="1" customWidth="1"/>
    <col min="16" max="16" width="8.44140625" style="1" customWidth="1"/>
    <col min="17" max="17" width="9" style="1" customWidth="1"/>
    <col min="18" max="16384" width="9" style="1"/>
  </cols>
  <sheetData>
    <row r="1" spans="1:13" s="9" customFormat="1" ht="21.75" customHeight="1">
      <c r="B1" s="25" t="s">
        <v>518</v>
      </c>
    </row>
    <row r="2" spans="1:13" s="9" customFormat="1" ht="21.75" customHeight="1">
      <c r="B2" s="9" t="s">
        <v>728</v>
      </c>
    </row>
    <row r="3" spans="1:13" s="9" customFormat="1" ht="21.75" customHeight="1">
      <c r="B3" s="9" t="s">
        <v>729</v>
      </c>
    </row>
    <row r="4" spans="1:13" s="9" customFormat="1" ht="21.75" customHeight="1">
      <c r="B4" s="9" t="s">
        <v>519</v>
      </c>
    </row>
    <row r="5" spans="1:13" s="9" customFormat="1" ht="21.75" customHeight="1">
      <c r="B5" s="9" t="s">
        <v>628</v>
      </c>
    </row>
    <row r="6" spans="1:13" s="9" customFormat="1" ht="21.75" customHeight="1">
      <c r="B6" s="9" t="s">
        <v>629</v>
      </c>
    </row>
    <row r="7" spans="1:13" s="9" customFormat="1" ht="21.75" customHeight="1">
      <c r="B7" s="9" t="s">
        <v>480</v>
      </c>
    </row>
    <row r="8" spans="1:13" s="9" customFormat="1" ht="21.75" customHeight="1">
      <c r="A8" s="36"/>
      <c r="B8" s="26" t="s">
        <v>476</v>
      </c>
      <c r="C8" s="36"/>
      <c r="D8" s="36"/>
      <c r="E8" s="36"/>
      <c r="F8" s="36"/>
      <c r="G8" s="36"/>
      <c r="H8" s="36"/>
      <c r="I8" s="36"/>
      <c r="J8" s="36"/>
      <c r="K8" s="36"/>
      <c r="L8" s="36"/>
      <c r="M8" s="36"/>
    </row>
    <row r="9" spans="1:13" s="9" customFormat="1" ht="21.75" customHeight="1">
      <c r="G9" s="51" t="s">
        <v>8</v>
      </c>
    </row>
    <row r="10" spans="1:13" s="23" customFormat="1" ht="15" customHeight="1">
      <c r="B10" s="845" t="s">
        <v>228</v>
      </c>
      <c r="C10" s="921" t="s">
        <v>250</v>
      </c>
      <c r="D10" s="921" t="s">
        <v>407</v>
      </c>
      <c r="E10" s="834" t="s">
        <v>357</v>
      </c>
      <c r="F10" s="835"/>
      <c r="G10" s="836"/>
    </row>
    <row r="11" spans="1:13" s="23" customFormat="1" ht="15" customHeight="1">
      <c r="B11" s="848"/>
      <c r="C11" s="922"/>
      <c r="D11" s="922"/>
      <c r="E11" s="839" t="s">
        <v>409</v>
      </c>
      <c r="F11" s="839" t="s">
        <v>9</v>
      </c>
      <c r="G11" s="863" t="s">
        <v>405</v>
      </c>
    </row>
    <row r="12" spans="1:13" s="23" customFormat="1" ht="15" customHeight="1">
      <c r="B12" s="846"/>
      <c r="C12" s="923"/>
      <c r="D12" s="923"/>
      <c r="E12" s="840"/>
      <c r="F12" s="840"/>
      <c r="G12" s="860"/>
    </row>
    <row r="13" spans="1:13" s="23" customFormat="1" ht="15.9" customHeight="1">
      <c r="B13" s="30" t="s">
        <v>547</v>
      </c>
      <c r="C13" s="318">
        <v>296</v>
      </c>
      <c r="D13" s="318">
        <v>31</v>
      </c>
      <c r="E13" s="402">
        <v>5.8</v>
      </c>
      <c r="F13" s="402">
        <v>9.9</v>
      </c>
      <c r="G13" s="406">
        <v>-4.1000000000000005</v>
      </c>
    </row>
    <row r="14" spans="1:13" s="23" customFormat="1" ht="15.9" customHeight="1">
      <c r="B14" s="163" t="s">
        <v>593</v>
      </c>
      <c r="C14" s="400">
        <v>293</v>
      </c>
      <c r="D14" s="319">
        <v>33</v>
      </c>
      <c r="E14" s="403">
        <v>5.3</v>
      </c>
      <c r="F14" s="405">
        <v>9.1999999999999993</v>
      </c>
      <c r="G14" s="407">
        <f>E14-F14</f>
        <v>-3.8999999999999995</v>
      </c>
    </row>
    <row r="15" spans="1:13" s="23" customFormat="1" ht="30" customHeight="1">
      <c r="B15" s="33" t="s">
        <v>411</v>
      </c>
      <c r="C15" s="342">
        <f>C14-C13</f>
        <v>-3</v>
      </c>
      <c r="D15" s="342">
        <f>D14-D13</f>
        <v>2</v>
      </c>
      <c r="E15" s="404">
        <f>E14-E13</f>
        <v>-0.5</v>
      </c>
      <c r="F15" s="404">
        <f>F14-F13</f>
        <v>-0.70000000000000107</v>
      </c>
      <c r="G15" s="408">
        <f>G14-G13</f>
        <v>0.20000000000000107</v>
      </c>
    </row>
    <row r="16" spans="1:13" s="23" customFormat="1" ht="30" customHeight="1">
      <c r="B16" s="34" t="s">
        <v>197</v>
      </c>
      <c r="C16" s="321">
        <f>C14/C13*100-100</f>
        <v>-1.0135135135135158</v>
      </c>
      <c r="D16" s="321">
        <f>D14/D13*100-100</f>
        <v>6.4516129032257936</v>
      </c>
      <c r="E16" s="321">
        <f>E14/E13*100-100</f>
        <v>-8.6206896551724128</v>
      </c>
      <c r="F16" s="321">
        <f>F14/F13*100-100</f>
        <v>-7.0707070707070869</v>
      </c>
      <c r="G16" s="409">
        <f>G14/G13*100-100</f>
        <v>-4.8780487804878305</v>
      </c>
    </row>
    <row r="17" spans="2:7" s="9" customFormat="1" ht="13.5" customHeight="1">
      <c r="B17" s="399"/>
      <c r="C17" s="401"/>
      <c r="D17" s="401"/>
      <c r="E17" s="401"/>
      <c r="F17" s="401"/>
      <c r="G17" s="401"/>
    </row>
  </sheetData>
  <customSheetViews>
    <customSheetView guid="{F6C015A4-8074-E14B-AA85-10FA5D09D9C2}" showPageBreaks="1" showGridLines="0" printArea="1" view="pageBreakPreview" topLeftCell="A13">
      <selection activeCell="L13" sqref="L13"/>
      <pageMargins left="0.59055118110236227" right="0.31496062992125984" top="0.78740157480314965" bottom="0" header="0.51181102362204722" footer="0.51181102362204722"/>
      <printOptions horizontalCentered="1"/>
      <pageSetup paperSize="9" scale="80" firstPageNumber="18" useFirstPageNumber="1" r:id="rId1"/>
      <headerFooter scaleWithDoc="0" alignWithMargins="0">
        <oddFooter>&amp;C&amp;"ＭＳ 明朝,regular"- 18 -</oddFooter>
        <evenFooter>&amp;C&amp;"ＭＳ 明朝,regular"- &amp;P -</evenFooter>
        <firstFooter>&amp;C&amp;"ＭＳ 明朝,regular"- &amp;P -</firstFooter>
      </headerFooter>
    </customSheetView>
  </customSheetViews>
  <mergeCells count="7">
    <mergeCell ref="E10:G10"/>
    <mergeCell ref="B10:B12"/>
    <mergeCell ref="C10:C12"/>
    <mergeCell ref="D10:D12"/>
    <mergeCell ref="E11:E12"/>
    <mergeCell ref="F11:F12"/>
    <mergeCell ref="G11:G12"/>
  </mergeCells>
  <phoneticPr fontId="11"/>
  <printOptions horizontalCentered="1"/>
  <pageMargins left="0.70866141732283461" right="0.70866141732283461" top="0.74803149606299213" bottom="0.74803149606299213" header="0.31496062992125984" footer="0.31496062992125984"/>
  <pageSetup paperSize="9" firstPageNumber="18" orientation="portrait" useFirstPageNumber="1" r:id="rId2"/>
  <headerFooter scaleWithDoc="0" alignWithMargins="0">
    <oddFooter>&amp;C&amp;"ＭＳ 明朝,regular"- 18 -</oddFooter>
    <evenFooter>&amp;C&amp;"ＭＳ 明朝,regular"- &amp;P -</evenFooter>
    <firstFooter>&amp;C&amp;"ＭＳ 明朝,regular"-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FB46"/>
  <sheetViews>
    <sheetView view="pageBreakPreview" zoomScaleNormal="100" zoomScaleSheetLayoutView="100" workbookViewId="0">
      <selection activeCell="D20" sqref="D20"/>
    </sheetView>
  </sheetViews>
  <sheetFormatPr defaultRowHeight="13.8"/>
  <cols>
    <col min="1" max="1" width="2.5546875" style="1" customWidth="1"/>
    <col min="2" max="2" width="17.109375" style="1" customWidth="1"/>
    <col min="3" max="3" width="9.109375" style="1" customWidth="1"/>
    <col min="4" max="4" width="8.44140625" style="1" customWidth="1"/>
    <col min="5" max="5" width="9" style="1" customWidth="1"/>
    <col min="6" max="8" width="14.109375" style="1" customWidth="1"/>
    <col min="9" max="13" width="9" style="1" customWidth="1"/>
    <col min="14" max="14" width="3.5546875" style="1" customWidth="1"/>
    <col min="15" max="16382" width="9" style="1" customWidth="1"/>
  </cols>
  <sheetData>
    <row r="1" spans="1:16382" s="9" customFormat="1" ht="21.75" customHeight="1">
      <c r="B1" s="356" t="s">
        <v>246</v>
      </c>
      <c r="C1" s="1"/>
      <c r="D1" s="1"/>
      <c r="E1" s="1"/>
      <c r="F1" s="1"/>
      <c r="G1" s="1"/>
      <c r="H1" s="1"/>
      <c r="I1" s="1"/>
      <c r="J1" s="1"/>
      <c r="K1" s="1"/>
      <c r="L1" s="1"/>
    </row>
    <row r="2" spans="1:16382" s="9" customFormat="1" ht="21.75" customHeight="1">
      <c r="A2" s="1"/>
      <c r="B2" s="128" t="s">
        <v>222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row>
    <row r="3" spans="1:16382" s="9" customFormat="1" ht="21.75" customHeight="1">
      <c r="A3" s="1"/>
      <c r="B3" s="1" t="s">
        <v>730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row>
    <row r="4" spans="1:16382" s="9" customFormat="1" ht="21.75" customHeight="1">
      <c r="A4" s="1"/>
      <c r="B4" s="1" t="s">
        <v>631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row>
    <row r="5" spans="1:16382" s="9" customFormat="1" ht="21.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row>
    <row r="6" spans="1:16382" s="9" customFormat="1" ht="21.75" customHeight="1">
      <c r="A6" s="1"/>
      <c r="B6" s="129" t="s">
        <v>419</v>
      </c>
      <c r="C6" s="133"/>
      <c r="D6" s="133"/>
      <c r="E6" s="133"/>
      <c r="F6" s="133"/>
      <c r="G6" s="133"/>
      <c r="H6" s="133"/>
      <c r="I6" s="133"/>
      <c r="J6" s="13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row>
    <row r="7" spans="1:16382" s="9" customFormat="1" ht="21.75" customHeight="1">
      <c r="A7" s="1"/>
      <c r="B7" s="1"/>
      <c r="C7" s="1"/>
      <c r="D7" s="1"/>
      <c r="E7" s="1"/>
      <c r="F7" s="364" t="s">
        <v>236</v>
      </c>
      <c r="G7" s="1"/>
      <c r="H7" s="369"/>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row>
    <row r="8" spans="1:16382" s="23" customFormat="1" ht="12">
      <c r="A8" s="6"/>
      <c r="B8" s="410" t="s">
        <v>359</v>
      </c>
      <c r="C8" s="373" t="s">
        <v>1</v>
      </c>
      <c r="D8" s="373" t="s">
        <v>88</v>
      </c>
      <c r="E8" s="373" t="s">
        <v>59</v>
      </c>
      <c r="F8" s="376" t="s">
        <v>3</v>
      </c>
      <c r="G8" s="6"/>
      <c r="H8" s="430"/>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6"/>
      <c r="XEZ8" s="6"/>
      <c r="XFA8" s="6"/>
      <c r="XFB8" s="6"/>
    </row>
    <row r="9" spans="1:16382" s="23" customFormat="1" ht="12">
      <c r="A9" s="6"/>
      <c r="B9" s="411" t="s">
        <v>547</v>
      </c>
      <c r="C9" s="383">
        <v>87</v>
      </c>
      <c r="D9" s="771">
        <v>0</v>
      </c>
      <c r="E9" s="383">
        <v>11</v>
      </c>
      <c r="F9" s="394">
        <v>76</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6"/>
      <c r="XFB9" s="6"/>
    </row>
    <row r="10" spans="1:16382" s="23" customFormat="1" ht="12">
      <c r="A10" s="6"/>
      <c r="B10" s="411" t="s">
        <v>593</v>
      </c>
      <c r="C10" s="383">
        <v>88</v>
      </c>
      <c r="D10" s="772">
        <v>0</v>
      </c>
      <c r="E10" s="383">
        <v>11</v>
      </c>
      <c r="F10" s="394">
        <v>77</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c r="XDE10" s="6"/>
      <c r="XDF10" s="6"/>
      <c r="XDG10" s="6"/>
      <c r="XDH10" s="6"/>
      <c r="XDI10" s="6"/>
      <c r="XDJ10" s="6"/>
      <c r="XDK10" s="6"/>
      <c r="XDL10" s="6"/>
      <c r="XDM10" s="6"/>
      <c r="XDN10" s="6"/>
      <c r="XDO10" s="6"/>
      <c r="XDP10" s="6"/>
      <c r="XDQ10" s="6"/>
      <c r="XDR10" s="6"/>
      <c r="XDS10" s="6"/>
      <c r="XDT10" s="6"/>
      <c r="XDU10" s="6"/>
      <c r="XDV10" s="6"/>
      <c r="XDW10" s="6"/>
      <c r="XDX10" s="6"/>
      <c r="XDY10" s="6"/>
      <c r="XDZ10" s="6"/>
      <c r="XEA10" s="6"/>
      <c r="XEB10" s="6"/>
      <c r="XEC10" s="6"/>
      <c r="XED10" s="6"/>
      <c r="XEE10" s="6"/>
      <c r="XEF10" s="6"/>
      <c r="XEG10" s="6"/>
      <c r="XEH10" s="6"/>
      <c r="XEI10" s="6"/>
      <c r="XEJ10" s="6"/>
      <c r="XEK10" s="6"/>
      <c r="XEL10" s="6"/>
      <c r="XEM10" s="6"/>
      <c r="XEN10" s="6"/>
      <c r="XEO10" s="6"/>
      <c r="XEP10" s="6"/>
      <c r="XEQ10" s="6"/>
      <c r="XER10" s="6"/>
      <c r="XES10" s="6"/>
      <c r="XET10" s="6"/>
      <c r="XEU10" s="6"/>
      <c r="XEV10" s="6"/>
      <c r="XEW10" s="6"/>
      <c r="XEX10" s="6"/>
      <c r="XEY10" s="6"/>
      <c r="XEZ10" s="6"/>
      <c r="XFA10" s="6"/>
      <c r="XFB10" s="6"/>
    </row>
    <row r="11" spans="1:16382" s="23" customFormat="1" ht="12">
      <c r="A11" s="6"/>
      <c r="B11" s="372" t="s">
        <v>2</v>
      </c>
      <c r="C11" s="375">
        <f>C10/$C10*100</f>
        <v>100</v>
      </c>
      <c r="D11" s="360">
        <f>D10/$C10*100</f>
        <v>0</v>
      </c>
      <c r="E11" s="375">
        <f>E10/$C10*100</f>
        <v>12.5</v>
      </c>
      <c r="F11" s="378">
        <f>F10/$C10*100</f>
        <v>87.5</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6"/>
      <c r="XFB11" s="6"/>
    </row>
    <row r="12" spans="1:16382" s="23" customFormat="1" ht="27.75" customHeight="1">
      <c r="A12" s="6"/>
      <c r="B12" s="33" t="s">
        <v>411</v>
      </c>
      <c r="C12" s="137">
        <f>C10-C9</f>
        <v>1</v>
      </c>
      <c r="D12" s="137">
        <v>0</v>
      </c>
      <c r="E12" s="137">
        <f>E10-E9</f>
        <v>0</v>
      </c>
      <c r="F12" s="157">
        <f>F10-F9</f>
        <v>1</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row>
    <row r="13" spans="1:16382" s="23" customFormat="1" ht="30" customHeight="1" thickBot="1">
      <c r="A13" s="6"/>
      <c r="B13" s="34" t="s">
        <v>197</v>
      </c>
      <c r="C13" s="143">
        <f>C10/C9*100-100</f>
        <v>1.1494252873563369</v>
      </c>
      <c r="D13" s="143">
        <v>0</v>
      </c>
      <c r="E13" s="143">
        <f>E10/E9*100-100</f>
        <v>0</v>
      </c>
      <c r="F13" s="152">
        <f>F10/F9*100-100</f>
        <v>1.3157894736842053</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6"/>
      <c r="XFB13" s="6"/>
    </row>
    <row r="14" spans="1:16382" s="9" customFormat="1" ht="2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row>
    <row r="15" spans="1:16382" s="1" customFormat="1" ht="22.5" customHeight="1">
      <c r="B15" s="128" t="s">
        <v>345</v>
      </c>
    </row>
    <row r="16" spans="1:16382" s="1" customFormat="1" ht="22.5" customHeight="1">
      <c r="B16" s="1" t="s">
        <v>632</v>
      </c>
    </row>
    <row r="17" spans="2:11" s="1" customFormat="1" ht="22.5" customHeight="1">
      <c r="B17" s="1" t="s">
        <v>633</v>
      </c>
    </row>
    <row r="18" spans="2:11" s="1" customFormat="1" ht="22.5" customHeight="1">
      <c r="B18" s="1" t="s">
        <v>634</v>
      </c>
    </row>
    <row r="19" spans="2:11" s="1" customFormat="1" ht="22.5" customHeight="1">
      <c r="B19" s="1" t="s">
        <v>635</v>
      </c>
    </row>
    <row r="20" spans="2:11" s="1" customFormat="1" ht="15.75" customHeight="1"/>
    <row r="21" spans="2:11" s="1" customFormat="1" ht="13.2">
      <c r="B21" s="129" t="s">
        <v>335</v>
      </c>
      <c r="C21" s="133"/>
      <c r="D21" s="133"/>
      <c r="E21" s="133"/>
      <c r="F21" s="133"/>
      <c r="G21" s="133"/>
      <c r="H21" s="133"/>
      <c r="I21" s="133"/>
      <c r="J21" s="133"/>
      <c r="K21" s="133"/>
    </row>
    <row r="22" spans="2:11" s="1" customFormat="1" thickBot="1">
      <c r="H22" s="364" t="s">
        <v>8</v>
      </c>
      <c r="J22" s="437"/>
      <c r="K22" s="437"/>
    </row>
    <row r="23" spans="2:11" s="6" customFormat="1" ht="18.75" customHeight="1">
      <c r="B23" s="845" t="s">
        <v>359</v>
      </c>
      <c r="C23" s="903" t="s">
        <v>343</v>
      </c>
      <c r="D23" s="841"/>
      <c r="E23" s="924"/>
      <c r="F23" s="835" t="s">
        <v>342</v>
      </c>
      <c r="G23" s="835"/>
      <c r="H23" s="836"/>
      <c r="I23" s="111"/>
      <c r="J23" s="111"/>
    </row>
    <row r="24" spans="2:11" s="6" customFormat="1" ht="15" customHeight="1">
      <c r="B24" s="848"/>
      <c r="C24" s="905"/>
      <c r="D24" s="843"/>
      <c r="E24" s="925"/>
      <c r="F24" s="419" t="s">
        <v>278</v>
      </c>
      <c r="G24" s="425" t="s">
        <v>281</v>
      </c>
      <c r="H24" s="153" t="s">
        <v>120</v>
      </c>
      <c r="I24" s="186"/>
    </row>
    <row r="25" spans="2:11" s="6" customFormat="1" ht="15" customHeight="1">
      <c r="B25" s="846"/>
      <c r="C25" s="46" t="s">
        <v>343</v>
      </c>
      <c r="D25" s="366" t="s">
        <v>279</v>
      </c>
      <c r="E25" s="415" t="s">
        <v>344</v>
      </c>
      <c r="F25" s="420" t="s">
        <v>302</v>
      </c>
      <c r="G25" s="426" t="s">
        <v>317</v>
      </c>
      <c r="H25" s="734" t="s">
        <v>101</v>
      </c>
      <c r="I25" s="435"/>
    </row>
    <row r="26" spans="2:11" s="6" customFormat="1" ht="18" customHeight="1">
      <c r="B26" s="809" t="s">
        <v>550</v>
      </c>
      <c r="C26" s="383">
        <v>9188</v>
      </c>
      <c r="D26" s="383">
        <v>4659</v>
      </c>
      <c r="E26" s="416">
        <v>4529</v>
      </c>
      <c r="F26" s="421">
        <v>1340</v>
      </c>
      <c r="G26" s="427">
        <v>4929</v>
      </c>
      <c r="H26" s="432">
        <v>2919</v>
      </c>
      <c r="I26" s="436"/>
    </row>
    <row r="27" spans="2:11" s="6" customFormat="1" ht="18" customHeight="1">
      <c r="B27" s="809" t="s">
        <v>630</v>
      </c>
      <c r="C27" s="383">
        <v>8850</v>
      </c>
      <c r="D27" s="383">
        <v>4517</v>
      </c>
      <c r="E27" s="416">
        <v>4333</v>
      </c>
      <c r="F27" s="421">
        <v>1147</v>
      </c>
      <c r="G27" s="427">
        <v>4808</v>
      </c>
      <c r="H27" s="432">
        <v>2895</v>
      </c>
      <c r="I27" s="436"/>
    </row>
    <row r="28" spans="2:11" s="6" customFormat="1" ht="18" customHeight="1">
      <c r="B28" s="381" t="s">
        <v>2</v>
      </c>
      <c r="C28" s="136">
        <f t="shared" ref="C28:H28" si="0">C27/$C27*100</f>
        <v>100</v>
      </c>
      <c r="D28" s="136">
        <f t="shared" si="0"/>
        <v>51.039548022598865</v>
      </c>
      <c r="E28" s="188">
        <f t="shared" si="0"/>
        <v>48.960451977401135</v>
      </c>
      <c r="F28" s="422">
        <f t="shared" si="0"/>
        <v>12.96045197740113</v>
      </c>
      <c r="G28" s="428">
        <f t="shared" si="0"/>
        <v>54.327683615819211</v>
      </c>
      <c r="H28" s="156">
        <f t="shared" si="0"/>
        <v>32.711864406779661</v>
      </c>
      <c r="I28" s="436"/>
    </row>
    <row r="29" spans="2:11" s="6" customFormat="1" ht="31.5" customHeight="1">
      <c r="B29" s="33" t="s">
        <v>411</v>
      </c>
      <c r="C29" s="413">
        <f t="shared" ref="C29:H29" si="1">C27-C26</f>
        <v>-338</v>
      </c>
      <c r="D29" s="413">
        <f t="shared" si="1"/>
        <v>-142</v>
      </c>
      <c r="E29" s="417">
        <f t="shared" si="1"/>
        <v>-196</v>
      </c>
      <c r="F29" s="423">
        <f t="shared" si="1"/>
        <v>-193</v>
      </c>
      <c r="G29" s="429">
        <f t="shared" si="1"/>
        <v>-121</v>
      </c>
      <c r="H29" s="433">
        <f t="shared" si="1"/>
        <v>-24</v>
      </c>
      <c r="I29" s="436"/>
    </row>
    <row r="30" spans="2:11" s="6" customFormat="1" ht="31.5" customHeight="1">
      <c r="B30" s="34" t="s">
        <v>197</v>
      </c>
      <c r="C30" s="414">
        <f t="shared" ref="C30:H30" si="2">C27/C26*100-100</f>
        <v>-3.6787113626469363</v>
      </c>
      <c r="D30" s="414">
        <f t="shared" si="2"/>
        <v>-3.0478643485726593</v>
      </c>
      <c r="E30" s="418">
        <f t="shared" si="2"/>
        <v>-4.327666151468307</v>
      </c>
      <c r="F30" s="424">
        <f t="shared" si="2"/>
        <v>-14.402985074626855</v>
      </c>
      <c r="G30" s="424">
        <f t="shared" si="2"/>
        <v>-2.4548589977683122</v>
      </c>
      <c r="H30" s="434">
        <f t="shared" si="2"/>
        <v>-0.8221993833504655</v>
      </c>
      <c r="I30" s="436"/>
    </row>
    <row r="31" spans="2:11" s="1" customFormat="1" ht="13.2"/>
    <row r="32" spans="2:11" s="1" customFormat="1" ht="13.2"/>
    <row r="33" s="1" customFormat="1" ht="13.2"/>
    <row r="34" s="1" customFormat="1" ht="17.25" customHeight="1"/>
    <row r="35" s="9" customFormat="1" ht="13.2"/>
    <row r="36" s="9" customFormat="1" ht="13.2"/>
    <row r="37" s="9" customFormat="1" ht="13.2"/>
    <row r="38" s="9" customFormat="1" ht="13.2"/>
    <row r="39" s="9" customFormat="1" ht="13.2"/>
    <row r="40" s="9" customFormat="1" ht="13.2"/>
    <row r="41" s="9" customFormat="1" ht="13.2"/>
    <row r="42" s="9" customFormat="1" ht="13.2"/>
    <row r="43" s="9" customFormat="1" ht="13.2"/>
    <row r="44" s="9" customFormat="1" ht="13.2"/>
    <row r="45" s="9" customFormat="1" ht="13.2"/>
    <row r="46" s="9" customFormat="1" ht="13.2"/>
  </sheetData>
  <customSheetViews>
    <customSheetView guid="{F6C015A4-8074-E14B-AA85-10FA5D09D9C2}" showPageBreaks="1" showGridLines="0" view="pageBreakPreview" topLeftCell="A22">
      <selection activeCell="J1" sqref="J1"/>
      <pageMargins left="0.39370078740157483" right="0.31496062992125984" top="0.78740157480314965" bottom="0" header="0.51181102362204722" footer="0.51181102362204722"/>
      <printOptions horizontalCentered="1"/>
      <pageSetup paperSize="9" scale="90" firstPageNumber="19" useFirstPageNumber="1" r:id="rId1"/>
      <headerFooter scaleWithDoc="0" alignWithMargins="0">
        <oddFooter>&amp;C&amp;"ＭＳ 明朝,regular"- 19 -</oddFooter>
        <evenFooter>&amp;C&amp;"ＭＳ 明朝,regular"- &amp;P -</evenFooter>
        <firstFooter>&amp;C&amp;"ＭＳ 明朝,regular"- &amp;P -</firstFooter>
      </headerFooter>
    </customSheetView>
  </customSheetViews>
  <mergeCells count="3">
    <mergeCell ref="B23:B25"/>
    <mergeCell ref="C23:E24"/>
    <mergeCell ref="F23:H23"/>
  </mergeCells>
  <phoneticPr fontId="2"/>
  <printOptions horizontalCentered="1"/>
  <pageMargins left="0.70866141732283461" right="0.70866141732283461" top="0.74803149606299213" bottom="0.74803149606299213" header="0.31496062992125984" footer="0.31496062992125984"/>
  <pageSetup paperSize="9" firstPageNumber="19" orientation="portrait" useFirstPageNumber="1" r:id="rId2"/>
  <headerFooter scaleWithDoc="0" alignWithMargins="0">
    <oddFooter>&amp;C&amp;"ＭＳ 明朝,regular"- 19 -</oddFooter>
    <evenFooter>&amp;C&amp;"ＭＳ 明朝,regular"- &amp;P -</evenFooter>
    <firstFooter>&amp;C&amp;"ＭＳ 明朝,regular"-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22"/>
  <sheetViews>
    <sheetView view="pageBreakPreview" zoomScaleNormal="100" zoomScaleSheetLayoutView="100" workbookViewId="0">
      <selection activeCell="D20" sqref="D20"/>
    </sheetView>
  </sheetViews>
  <sheetFormatPr defaultColWidth="9" defaultRowHeight="13.2"/>
  <cols>
    <col min="1" max="1" width="2.44140625" style="9" customWidth="1"/>
    <col min="2" max="2" width="16.5546875" style="9" customWidth="1"/>
    <col min="3" max="5" width="11.33203125" style="9" customWidth="1"/>
    <col min="6" max="8" width="10.44140625" style="9" customWidth="1"/>
    <col min="9" max="9" width="9.33203125" style="9" customWidth="1"/>
    <col min="10" max="10" width="10.44140625" style="9" customWidth="1"/>
    <col min="11" max="11" width="9.5546875" style="9" customWidth="1"/>
    <col min="12" max="12" width="8.88671875" style="9" customWidth="1"/>
    <col min="13" max="13" width="9.44140625" style="9" customWidth="1"/>
    <col min="14" max="14" width="8.6640625" style="9" customWidth="1"/>
    <col min="15" max="15" width="6.5546875" style="9" customWidth="1"/>
    <col min="16" max="19" width="7.5546875" style="9" customWidth="1"/>
    <col min="20" max="20" width="7.33203125" style="9" customWidth="1"/>
    <col min="21" max="21" width="9" style="9" customWidth="1"/>
    <col min="22" max="16384" width="9" style="9"/>
  </cols>
  <sheetData>
    <row r="1" spans="1:14" s="1" customFormat="1" ht="22.5" customHeight="1">
      <c r="B1" s="1" t="s">
        <v>637</v>
      </c>
      <c r="D1" s="444"/>
      <c r="E1" s="444"/>
      <c r="F1" s="437"/>
      <c r="G1" s="437"/>
      <c r="H1" s="437"/>
      <c r="I1" s="437"/>
      <c r="J1" s="437"/>
      <c r="K1" s="437"/>
      <c r="L1" s="460"/>
    </row>
    <row r="2" spans="1:14" s="1" customFormat="1" ht="22.5" customHeight="1">
      <c r="B2" s="1" t="s">
        <v>638</v>
      </c>
      <c r="D2" s="444"/>
      <c r="E2" s="444"/>
      <c r="F2" s="437"/>
      <c r="G2" s="437"/>
      <c r="H2" s="437"/>
      <c r="I2" s="437"/>
      <c r="J2" s="437"/>
      <c r="K2" s="437"/>
      <c r="L2" s="460"/>
    </row>
    <row r="3" spans="1:14" s="1" customFormat="1" ht="22.5" customHeight="1">
      <c r="D3" s="445"/>
      <c r="E3" s="445"/>
      <c r="F3" s="148"/>
      <c r="G3" s="148"/>
      <c r="H3" s="148"/>
      <c r="I3" s="148"/>
      <c r="J3" s="148"/>
      <c r="K3" s="148"/>
      <c r="L3" s="461"/>
    </row>
    <row r="4" spans="1:14" s="1" customFormat="1">
      <c r="A4" s="133"/>
      <c r="B4" s="129" t="s">
        <v>25</v>
      </c>
      <c r="C4" s="133"/>
      <c r="D4" s="133"/>
      <c r="E4" s="133"/>
      <c r="F4" s="133"/>
      <c r="G4" s="133"/>
      <c r="H4" s="133"/>
      <c r="I4" s="133"/>
      <c r="J4" s="133"/>
      <c r="K4" s="133"/>
      <c r="L4" s="133"/>
      <c r="M4" s="133"/>
    </row>
    <row r="5" spans="1:14" s="1" customFormat="1">
      <c r="H5" s="364" t="s">
        <v>8</v>
      </c>
      <c r="M5" s="369"/>
      <c r="N5" s="369"/>
    </row>
    <row r="6" spans="1:14" s="6" customFormat="1" ht="12">
      <c r="B6" s="845" t="s">
        <v>359</v>
      </c>
      <c r="C6" s="916" t="s">
        <v>107</v>
      </c>
      <c r="D6" s="917"/>
      <c r="E6" s="917"/>
      <c r="F6" s="917"/>
      <c r="G6" s="917"/>
      <c r="H6" s="919"/>
      <c r="I6" s="926"/>
    </row>
    <row r="7" spans="1:14" s="6" customFormat="1" ht="18" customHeight="1">
      <c r="B7" s="848"/>
      <c r="C7" s="837" t="s">
        <v>1</v>
      </c>
      <c r="D7" s="900"/>
      <c r="E7" s="927"/>
      <c r="F7" s="900" t="s">
        <v>264</v>
      </c>
      <c r="G7" s="900"/>
      <c r="H7" s="838"/>
      <c r="I7" s="926"/>
    </row>
    <row r="8" spans="1:14" s="6" customFormat="1" ht="40.5" customHeight="1">
      <c r="B8" s="846"/>
      <c r="C8" s="46" t="s">
        <v>343</v>
      </c>
      <c r="D8" s="125" t="s">
        <v>278</v>
      </c>
      <c r="E8" s="446" t="s">
        <v>281</v>
      </c>
      <c r="F8" s="442" t="s">
        <v>343</v>
      </c>
      <c r="G8" s="442" t="s">
        <v>278</v>
      </c>
      <c r="H8" s="347" t="s">
        <v>281</v>
      </c>
      <c r="I8" s="435"/>
    </row>
    <row r="9" spans="1:14" s="6" customFormat="1" ht="18" customHeight="1">
      <c r="B9" s="809" t="s">
        <v>550</v>
      </c>
      <c r="C9" s="438">
        <v>6269</v>
      </c>
      <c r="D9" s="438">
        <v>1340</v>
      </c>
      <c r="E9" s="447">
        <v>4929</v>
      </c>
      <c r="F9" s="451">
        <v>1951</v>
      </c>
      <c r="G9" s="451">
        <v>413</v>
      </c>
      <c r="H9" s="455">
        <v>1538</v>
      </c>
      <c r="I9" s="459"/>
    </row>
    <row r="10" spans="1:14" s="6" customFormat="1" ht="18" customHeight="1">
      <c r="B10" s="809" t="s">
        <v>630</v>
      </c>
      <c r="C10" s="438">
        <f>D10+E10</f>
        <v>5955</v>
      </c>
      <c r="D10" s="438">
        <v>1147</v>
      </c>
      <c r="E10" s="447">
        <v>4808</v>
      </c>
      <c r="F10" s="451">
        <f>SUM(G10:H10)</f>
        <v>1871</v>
      </c>
      <c r="G10" s="451">
        <v>310</v>
      </c>
      <c r="H10" s="455">
        <v>1561</v>
      </c>
      <c r="I10" s="459"/>
    </row>
    <row r="11" spans="1:14" s="6" customFormat="1" ht="18" customHeight="1">
      <c r="B11" s="381" t="s">
        <v>2</v>
      </c>
      <c r="C11" s="439">
        <f t="shared" ref="C11:H11" si="0">C10/$C10*100</f>
        <v>100</v>
      </c>
      <c r="D11" s="439">
        <f t="shared" si="0"/>
        <v>19.26112510495382</v>
      </c>
      <c r="E11" s="448">
        <f t="shared" si="0"/>
        <v>80.73887489504618</v>
      </c>
      <c r="F11" s="452">
        <f t="shared" si="0"/>
        <v>31.418975650713687</v>
      </c>
      <c r="G11" s="452">
        <f t="shared" si="0"/>
        <v>5.2057094878253567</v>
      </c>
      <c r="H11" s="456">
        <f t="shared" si="0"/>
        <v>26.213266162888328</v>
      </c>
      <c r="I11" s="459"/>
    </row>
    <row r="12" spans="1:14" s="6" customFormat="1" ht="30" customHeight="1">
      <c r="B12" s="33" t="s">
        <v>411</v>
      </c>
      <c r="C12" s="440">
        <f t="shared" ref="C12:H12" si="1">C10-C9</f>
        <v>-314</v>
      </c>
      <c r="D12" s="440">
        <f t="shared" si="1"/>
        <v>-193</v>
      </c>
      <c r="E12" s="449">
        <f t="shared" si="1"/>
        <v>-121</v>
      </c>
      <c r="F12" s="453">
        <f t="shared" si="1"/>
        <v>-80</v>
      </c>
      <c r="G12" s="453">
        <f t="shared" si="1"/>
        <v>-103</v>
      </c>
      <c r="H12" s="457">
        <f t="shared" si="1"/>
        <v>23</v>
      </c>
      <c r="I12" s="459"/>
    </row>
    <row r="13" spans="1:14" s="6" customFormat="1" ht="30" customHeight="1">
      <c r="B13" s="34" t="s">
        <v>197</v>
      </c>
      <c r="C13" s="441">
        <f t="shared" ref="C13:H13" si="2">C10/C9*100-100</f>
        <v>-5.0087733290796024</v>
      </c>
      <c r="D13" s="441">
        <f t="shared" si="2"/>
        <v>-14.402985074626855</v>
      </c>
      <c r="E13" s="450">
        <f t="shared" si="2"/>
        <v>-2.4548589977683122</v>
      </c>
      <c r="F13" s="454">
        <f t="shared" si="2"/>
        <v>-4.1004613018964591</v>
      </c>
      <c r="G13" s="454">
        <f t="shared" si="2"/>
        <v>-24.939467312348668</v>
      </c>
      <c r="H13" s="458">
        <f t="shared" si="2"/>
        <v>1.4954486345903746</v>
      </c>
      <c r="I13" s="459"/>
    </row>
    <row r="14" spans="1:14" s="23" customFormat="1" ht="12"/>
    <row r="15" spans="1:14" s="6" customFormat="1" ht="12">
      <c r="B15" s="845" t="s">
        <v>359</v>
      </c>
      <c r="C15" s="916" t="s">
        <v>107</v>
      </c>
      <c r="D15" s="917"/>
      <c r="E15" s="917"/>
      <c r="F15" s="917"/>
      <c r="G15" s="917"/>
      <c r="H15" s="919"/>
      <c r="I15" s="926"/>
    </row>
    <row r="16" spans="1:14" s="6" customFormat="1" ht="18" customHeight="1">
      <c r="B16" s="848"/>
      <c r="C16" s="837" t="s">
        <v>181</v>
      </c>
      <c r="D16" s="900"/>
      <c r="E16" s="861"/>
      <c r="F16" s="837" t="s">
        <v>138</v>
      </c>
      <c r="G16" s="900"/>
      <c r="H16" s="838"/>
      <c r="I16" s="926"/>
    </row>
    <row r="17" spans="2:9" s="6" customFormat="1" ht="40.5" customHeight="1">
      <c r="B17" s="846"/>
      <c r="C17" s="442" t="s">
        <v>343</v>
      </c>
      <c r="D17" s="442" t="s">
        <v>278</v>
      </c>
      <c r="E17" s="125" t="s">
        <v>281</v>
      </c>
      <c r="F17" s="442" t="s">
        <v>343</v>
      </c>
      <c r="G17" s="442" t="s">
        <v>278</v>
      </c>
      <c r="H17" s="347" t="s">
        <v>281</v>
      </c>
      <c r="I17" s="435"/>
    </row>
    <row r="18" spans="2:9" s="6" customFormat="1" ht="18" customHeight="1">
      <c r="B18" s="809" t="s">
        <v>550</v>
      </c>
      <c r="C18" s="443">
        <v>2105</v>
      </c>
      <c r="D18" s="443">
        <v>441</v>
      </c>
      <c r="E18" s="451">
        <v>1664</v>
      </c>
      <c r="F18" s="443">
        <v>2213</v>
      </c>
      <c r="G18" s="443">
        <v>486</v>
      </c>
      <c r="H18" s="455">
        <v>1727</v>
      </c>
      <c r="I18" s="459"/>
    </row>
    <row r="19" spans="2:9" s="6" customFormat="1" ht="18" customHeight="1">
      <c r="B19" s="809" t="s">
        <v>636</v>
      </c>
      <c r="C19" s="443">
        <f>SUM(D19:E19)</f>
        <v>1955</v>
      </c>
      <c r="D19" s="443">
        <v>393</v>
      </c>
      <c r="E19" s="451">
        <v>1562</v>
      </c>
      <c r="F19" s="443">
        <f>SUM(G19:H19)</f>
        <v>2129</v>
      </c>
      <c r="G19" s="443">
        <v>444</v>
      </c>
      <c r="H19" s="455">
        <v>1685</v>
      </c>
      <c r="I19" s="459"/>
    </row>
    <row r="20" spans="2:9" s="6" customFormat="1" ht="18" customHeight="1">
      <c r="B20" s="381" t="s">
        <v>2</v>
      </c>
      <c r="C20" s="439">
        <f t="shared" ref="C20:H20" si="3">C19/$C$10*100</f>
        <v>32.829554995801843</v>
      </c>
      <c r="D20" s="439">
        <f t="shared" si="3"/>
        <v>6.5994962216624682</v>
      </c>
      <c r="E20" s="452">
        <f t="shared" si="3"/>
        <v>26.23005877413938</v>
      </c>
      <c r="F20" s="439">
        <f t="shared" si="3"/>
        <v>35.751469353484467</v>
      </c>
      <c r="G20" s="439">
        <f t="shared" si="3"/>
        <v>7.4559193954659948</v>
      </c>
      <c r="H20" s="456">
        <f t="shared" si="3"/>
        <v>28.295549958018473</v>
      </c>
      <c r="I20" s="459"/>
    </row>
    <row r="21" spans="2:9" s="6" customFormat="1" ht="30" customHeight="1">
      <c r="B21" s="33" t="s">
        <v>411</v>
      </c>
      <c r="C21" s="440">
        <f t="shared" ref="C21:H21" si="4">C19-C18</f>
        <v>-150</v>
      </c>
      <c r="D21" s="440">
        <f t="shared" si="4"/>
        <v>-48</v>
      </c>
      <c r="E21" s="440">
        <f t="shared" si="4"/>
        <v>-102</v>
      </c>
      <c r="F21" s="440">
        <f t="shared" si="4"/>
        <v>-84</v>
      </c>
      <c r="G21" s="440">
        <f t="shared" si="4"/>
        <v>-42</v>
      </c>
      <c r="H21" s="457">
        <f t="shared" si="4"/>
        <v>-42</v>
      </c>
      <c r="I21" s="459"/>
    </row>
    <row r="22" spans="2:9" s="6" customFormat="1" ht="30" customHeight="1">
      <c r="B22" s="34" t="s">
        <v>197</v>
      </c>
      <c r="C22" s="441">
        <f t="shared" ref="C22:H22" si="5">C19/C18*100-100</f>
        <v>-7.1258907363420434</v>
      </c>
      <c r="D22" s="441">
        <f t="shared" si="5"/>
        <v>-10.884353741496597</v>
      </c>
      <c r="E22" s="441">
        <f t="shared" si="5"/>
        <v>-6.1298076923076934</v>
      </c>
      <c r="F22" s="441">
        <f t="shared" si="5"/>
        <v>-3.795752372345234</v>
      </c>
      <c r="G22" s="441">
        <f t="shared" si="5"/>
        <v>-8.6419753086419746</v>
      </c>
      <c r="H22" s="458">
        <f t="shared" si="5"/>
        <v>-2.4319629415170851</v>
      </c>
      <c r="I22" s="459"/>
    </row>
  </sheetData>
  <customSheetViews>
    <customSheetView guid="{F6C015A4-8074-E14B-AA85-10FA5D09D9C2}" showPageBreaks="1" showGridLines="0" fitToPage="1" view="pageBreakPreview" topLeftCell="A13">
      <selection activeCell="O34" sqref="O34"/>
      <pageMargins left="0.59055118110236227" right="0.31496062992125984" top="0.78740157480314965" bottom="0" header="0.51181102362204722" footer="0.51181102362204722"/>
      <printOptions horizontalCentered="1"/>
      <pageSetup paperSize="9" firstPageNumber="20" useFirstPageNumber="1" r:id="rId1"/>
      <headerFooter scaleWithDoc="0" alignWithMargins="0">
        <oddFooter>&amp;C&amp;"ＭＳ 明朝,regular"- 20 -</oddFooter>
        <evenFooter>&amp;C&amp;"ＭＳ 明朝,regular"- &amp;P -</evenFooter>
        <firstFooter>&amp;C&amp;"ＭＳ 明朝,regular"- &amp;P -</firstFooter>
      </headerFooter>
    </customSheetView>
  </customSheetViews>
  <mergeCells count="10">
    <mergeCell ref="B6:B8"/>
    <mergeCell ref="I6:I7"/>
    <mergeCell ref="B15:B17"/>
    <mergeCell ref="I15:I16"/>
    <mergeCell ref="C6:H6"/>
    <mergeCell ref="C7:E7"/>
    <mergeCell ref="F7:H7"/>
    <mergeCell ref="C15:H15"/>
    <mergeCell ref="C16:E16"/>
    <mergeCell ref="F16:H16"/>
  </mergeCells>
  <phoneticPr fontId="11"/>
  <printOptions horizontalCentered="1"/>
  <pageMargins left="0.70866141732283461" right="0.70866141732283461" top="0.74803149606299213" bottom="0.74803149606299213" header="0.31496062992125984" footer="0.31496062992125984"/>
  <pageSetup paperSize="9" firstPageNumber="20" orientation="portrait" useFirstPageNumber="1" r:id="rId2"/>
  <headerFooter scaleWithDoc="0" alignWithMargins="0">
    <oddFooter>&amp;C&amp;"ＭＳ 明朝,regular"- 20 -</oddFooter>
    <evenFooter>&amp;C&amp;"ＭＳ 明朝,regular"- &amp;P -</evenFooter>
    <firstFooter>&amp;C&amp;"ＭＳ 明朝,regular"-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4"/>
  <sheetViews>
    <sheetView view="pageBreakPreview" zoomScaleNormal="100" zoomScaleSheetLayoutView="100" workbookViewId="0">
      <selection activeCell="D20" sqref="D20"/>
    </sheetView>
  </sheetViews>
  <sheetFormatPr defaultColWidth="9" defaultRowHeight="13.2"/>
  <cols>
    <col min="1" max="1" width="2.44140625" style="1" customWidth="1"/>
    <col min="2" max="2" width="11.5546875" style="1" customWidth="1"/>
    <col min="3" max="4" width="7.5546875" style="1" customWidth="1"/>
    <col min="5" max="5" width="11.109375" style="1" customWidth="1"/>
    <col min="6" max="6" width="10.44140625" style="1" customWidth="1"/>
    <col min="7" max="7" width="10.109375" style="1" customWidth="1"/>
    <col min="8" max="8" width="7.5546875" style="1" customWidth="1"/>
    <col min="9" max="9" width="9.5546875" style="1" customWidth="1"/>
    <col min="10" max="10" width="8.44140625" style="1" customWidth="1"/>
    <col min="11" max="13" width="9" style="1" customWidth="1"/>
    <col min="14" max="14" width="6.44140625" style="1" customWidth="1"/>
    <col min="15" max="15" width="8.44140625" style="1" customWidth="1"/>
    <col min="16" max="16" width="9" style="1" customWidth="1"/>
    <col min="17" max="16384" width="9" style="1"/>
  </cols>
  <sheetData>
    <row r="1" spans="1:11" ht="22.5" customHeight="1">
      <c r="B1" s="128" t="s">
        <v>520</v>
      </c>
    </row>
    <row r="2" spans="1:11" ht="22.5" customHeight="1">
      <c r="B2" s="1" t="s">
        <v>639</v>
      </c>
    </row>
    <row r="3" spans="1:11" ht="22.5" customHeight="1">
      <c r="B3" s="1" t="s">
        <v>731</v>
      </c>
    </row>
    <row r="4" spans="1:11" ht="22.5" customHeight="1"/>
    <row r="5" spans="1:11" ht="22.5" customHeight="1">
      <c r="A5" s="133"/>
      <c r="B5" s="129" t="s">
        <v>477</v>
      </c>
      <c r="C5" s="133"/>
      <c r="D5" s="133"/>
      <c r="E5" s="133"/>
      <c r="F5" s="133"/>
      <c r="G5" s="133"/>
      <c r="H5" s="133"/>
      <c r="I5" s="133"/>
      <c r="J5" s="133"/>
    </row>
    <row r="6" spans="1:11" ht="22.5" customHeight="1">
      <c r="G6" s="465"/>
      <c r="H6" s="465"/>
      <c r="I6" s="920" t="s">
        <v>8</v>
      </c>
      <c r="J6" s="920"/>
      <c r="K6" s="369"/>
    </row>
    <row r="7" spans="1:11" s="6" customFormat="1" ht="18" customHeight="1">
      <c r="B7" s="845" t="s">
        <v>359</v>
      </c>
      <c r="C7" s="834" t="s">
        <v>478</v>
      </c>
      <c r="D7" s="835"/>
      <c r="E7" s="835"/>
      <c r="F7" s="899"/>
      <c r="G7" s="834" t="s">
        <v>479</v>
      </c>
      <c r="H7" s="835"/>
      <c r="I7" s="835"/>
      <c r="J7" s="836"/>
      <c r="K7" s="186"/>
    </row>
    <row r="8" spans="1:11" s="6" customFormat="1" ht="18" customHeight="1">
      <c r="B8" s="848"/>
      <c r="C8" s="839" t="s">
        <v>1</v>
      </c>
      <c r="D8" s="839" t="s">
        <v>339</v>
      </c>
      <c r="E8" s="839" t="s">
        <v>59</v>
      </c>
      <c r="F8" s="839" t="s">
        <v>3</v>
      </c>
      <c r="G8" s="839" t="s">
        <v>1</v>
      </c>
      <c r="H8" s="839" t="s">
        <v>339</v>
      </c>
      <c r="I8" s="839" t="s">
        <v>59</v>
      </c>
      <c r="J8" s="863" t="s">
        <v>3</v>
      </c>
      <c r="K8" s="186"/>
    </row>
    <row r="9" spans="1:11" s="6" customFormat="1" ht="18" customHeight="1">
      <c r="B9" s="846"/>
      <c r="C9" s="840"/>
      <c r="D9" s="840"/>
      <c r="E9" s="840"/>
      <c r="F9" s="840"/>
      <c r="G9" s="840"/>
      <c r="H9" s="840"/>
      <c r="I9" s="840"/>
      <c r="J9" s="860"/>
      <c r="K9" s="186"/>
    </row>
    <row r="10" spans="1:11" s="6" customFormat="1" ht="18" customHeight="1">
      <c r="B10" s="809" t="s">
        <v>550</v>
      </c>
      <c r="C10" s="438">
        <v>1828</v>
      </c>
      <c r="D10" s="462">
        <v>0</v>
      </c>
      <c r="E10" s="438">
        <v>237</v>
      </c>
      <c r="F10" s="462">
        <v>1591</v>
      </c>
      <c r="G10" s="438">
        <v>446</v>
      </c>
      <c r="H10" s="462">
        <v>0</v>
      </c>
      <c r="I10" s="438">
        <v>40</v>
      </c>
      <c r="J10" s="466">
        <v>406</v>
      </c>
      <c r="K10" s="459"/>
    </row>
    <row r="11" spans="1:11" s="6" customFormat="1" ht="15.75" customHeight="1">
      <c r="B11" s="810" t="s">
        <v>630</v>
      </c>
      <c r="C11" s="440">
        <v>1840</v>
      </c>
      <c r="D11" s="463">
        <v>0</v>
      </c>
      <c r="E11" s="440">
        <v>233</v>
      </c>
      <c r="F11" s="463">
        <v>1607</v>
      </c>
      <c r="G11" s="440">
        <v>449</v>
      </c>
      <c r="H11" s="463">
        <v>0</v>
      </c>
      <c r="I11" s="440">
        <v>34</v>
      </c>
      <c r="J11" s="457">
        <v>415</v>
      </c>
      <c r="K11" s="459"/>
    </row>
    <row r="12" spans="1:11" s="6" customFormat="1" ht="29.25" customHeight="1">
      <c r="B12" s="33" t="s">
        <v>411</v>
      </c>
      <c r="C12" s="440">
        <f t="shared" ref="C12:J12" si="0">C11-C10</f>
        <v>12</v>
      </c>
      <c r="D12" s="463">
        <v>0</v>
      </c>
      <c r="E12" s="440">
        <f t="shared" si="0"/>
        <v>-4</v>
      </c>
      <c r="F12" s="440">
        <f t="shared" si="0"/>
        <v>16</v>
      </c>
      <c r="G12" s="440">
        <f t="shared" si="0"/>
        <v>3</v>
      </c>
      <c r="H12" s="463">
        <v>0</v>
      </c>
      <c r="I12" s="440">
        <f t="shared" si="0"/>
        <v>-6</v>
      </c>
      <c r="J12" s="457">
        <f t="shared" si="0"/>
        <v>9</v>
      </c>
      <c r="K12" s="459"/>
    </row>
    <row r="13" spans="1:11" s="6" customFormat="1" ht="29.25" customHeight="1">
      <c r="B13" s="34" t="s">
        <v>197</v>
      </c>
      <c r="C13" s="441">
        <f>C11/C10*100-100</f>
        <v>0.65645514223193402</v>
      </c>
      <c r="D13" s="464">
        <v>0</v>
      </c>
      <c r="E13" s="441">
        <f>E11/E10*100-100</f>
        <v>-1.687763713080173</v>
      </c>
      <c r="F13" s="441">
        <f>F11/F10*100-100</f>
        <v>1.0056568196103086</v>
      </c>
      <c r="G13" s="441">
        <f>G11/G10*100-100</f>
        <v>0.67264573991030829</v>
      </c>
      <c r="H13" s="464">
        <v>0</v>
      </c>
      <c r="I13" s="441">
        <f>I11/I10*100-100</f>
        <v>-15</v>
      </c>
      <c r="J13" s="458">
        <f>J11/J10*100-100</f>
        <v>2.216748768472911</v>
      </c>
      <c r="K13" s="467"/>
    </row>
    <row r="14" spans="1:11">
      <c r="B14" s="10"/>
      <c r="C14" s="10"/>
      <c r="D14" s="10"/>
      <c r="E14" s="10"/>
      <c r="F14" s="10"/>
      <c r="G14" s="10"/>
      <c r="H14" s="10"/>
      <c r="I14" s="10"/>
      <c r="J14" s="10"/>
    </row>
  </sheetData>
  <customSheetViews>
    <customSheetView guid="{F6C015A4-8074-E14B-AA85-10FA5D09D9C2}" showPageBreaks="1" showGridLines="0" view="pageBreakPreview">
      <selection activeCell="L1" sqref="L1"/>
      <pageMargins left="0.51181102362204722" right="0.31496062992125984" top="0.62992125984251968" bottom="0" header="0.51181102362204722" footer="0.51181102362204722"/>
      <printOptions horizontalCentered="1"/>
      <pageSetup paperSize="9" scale="95" firstPageNumber="21" useFirstPageNumber="1" r:id="rId1"/>
      <headerFooter scaleWithDoc="0" alignWithMargins="0">
        <oddFooter>&amp;C&amp;"ＭＳ 明朝,regular"- 21 -</oddFooter>
        <evenFooter>&amp;C&amp;"ＭＳ 明朝,regular"- &amp;P -</evenFooter>
        <firstFooter>&amp;C&amp;"ＭＳ 明朝,regular"- &amp;P -</firstFooter>
      </headerFooter>
    </customSheetView>
  </customSheetViews>
  <mergeCells count="12">
    <mergeCell ref="I6:J6"/>
    <mergeCell ref="C7:F7"/>
    <mergeCell ref="G7:J7"/>
    <mergeCell ref="B7:B9"/>
    <mergeCell ref="C8:C9"/>
    <mergeCell ref="D8:D9"/>
    <mergeCell ref="E8:E9"/>
    <mergeCell ref="F8:F9"/>
    <mergeCell ref="G8:G9"/>
    <mergeCell ref="H8:H9"/>
    <mergeCell ref="I8:I9"/>
    <mergeCell ref="J8:J9"/>
  </mergeCells>
  <phoneticPr fontId="2"/>
  <printOptions horizontalCentered="1"/>
  <pageMargins left="0.70866141732283461" right="0.70866141732283461" top="0.74803149606299213" bottom="0.74803149606299213" header="0.31496062992125984" footer="0.31496062992125984"/>
  <pageSetup paperSize="9" firstPageNumber="21" orientation="portrait" useFirstPageNumber="1" r:id="rId2"/>
  <headerFooter scaleWithDoc="0" alignWithMargins="0">
    <oddFooter>&amp;C&amp;"ＭＳ 明朝,regular"- 21 -</oddFooter>
    <evenFooter>&amp;C&amp;"ＭＳ 明朝,regular"- &amp;P -</evenFooter>
    <firstFooter>&amp;C&amp;"ＭＳ 明朝,regular"-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32"/>
  <sheetViews>
    <sheetView view="pageBreakPreview" zoomScaleNormal="100" zoomScaleSheetLayoutView="100" workbookViewId="0">
      <selection activeCell="D20" sqref="D20"/>
    </sheetView>
  </sheetViews>
  <sheetFormatPr defaultColWidth="9" defaultRowHeight="13.2"/>
  <cols>
    <col min="1" max="1" width="3.33203125" style="1" customWidth="1"/>
    <col min="2" max="2" width="16.33203125" style="1" customWidth="1"/>
    <col min="3" max="11" width="9.5546875" style="1" customWidth="1"/>
    <col min="12" max="12" width="9.44140625" style="1" customWidth="1"/>
    <col min="13" max="13" width="9" style="1" customWidth="1"/>
    <col min="14" max="16384" width="9" style="1"/>
  </cols>
  <sheetData>
    <row r="1" spans="1:9" ht="22.5" customHeight="1">
      <c r="B1" s="356" t="s">
        <v>323</v>
      </c>
      <c r="C1" s="469"/>
      <c r="D1" s="476"/>
    </row>
    <row r="2" spans="1:9" ht="22.5" customHeight="1">
      <c r="B2" s="128" t="s">
        <v>174</v>
      </c>
      <c r="C2" s="128"/>
    </row>
    <row r="3" spans="1:9" ht="22.5" customHeight="1">
      <c r="B3" s="1" t="s">
        <v>472</v>
      </c>
    </row>
    <row r="4" spans="1:9" ht="22.5" customHeight="1">
      <c r="A4" s="133"/>
      <c r="B4" s="129" t="s">
        <v>420</v>
      </c>
      <c r="D4" s="133"/>
      <c r="E4" s="129"/>
      <c r="F4" s="133"/>
      <c r="G4" s="133"/>
      <c r="H4" s="133"/>
      <c r="I4" s="133"/>
    </row>
    <row r="5" spans="1:9" ht="22.5" customHeight="1">
      <c r="B5" s="468"/>
      <c r="C5" s="468"/>
      <c r="D5" s="468"/>
      <c r="E5" s="468"/>
      <c r="F5" s="364" t="s">
        <v>183</v>
      </c>
    </row>
    <row r="6" spans="1:9" s="6" customFormat="1" ht="18" customHeight="1">
      <c r="B6" s="410" t="s">
        <v>157</v>
      </c>
      <c r="C6" s="373" t="s">
        <v>1</v>
      </c>
      <c r="D6" s="373" t="s">
        <v>88</v>
      </c>
      <c r="E6" s="373" t="s">
        <v>59</v>
      </c>
      <c r="F6" s="376" t="s">
        <v>3</v>
      </c>
    </row>
    <row r="7" spans="1:9" s="6" customFormat="1" ht="13.5" customHeight="1">
      <c r="B7" s="412" t="s">
        <v>550</v>
      </c>
      <c r="C7" s="382">
        <v>16</v>
      </c>
      <c r="D7" s="477">
        <v>0</v>
      </c>
      <c r="E7" s="382">
        <v>2</v>
      </c>
      <c r="F7" s="393">
        <v>14</v>
      </c>
    </row>
    <row r="8" spans="1:9" s="6" customFormat="1" ht="13.5" customHeight="1">
      <c r="B8" s="162" t="s">
        <v>630</v>
      </c>
      <c r="C8" s="440">
        <v>16</v>
      </c>
      <c r="D8" s="463">
        <v>0</v>
      </c>
      <c r="E8" s="440">
        <v>2</v>
      </c>
      <c r="F8" s="457">
        <v>14</v>
      </c>
    </row>
    <row r="9" spans="1:9" s="6" customFormat="1" ht="30.75" customHeight="1">
      <c r="B9" s="33" t="s">
        <v>411</v>
      </c>
      <c r="C9" s="470">
        <f>C8-C7</f>
        <v>0</v>
      </c>
      <c r="D9" s="470">
        <v>0</v>
      </c>
      <c r="E9" s="470">
        <f>E8-E7</f>
        <v>0</v>
      </c>
      <c r="F9" s="481">
        <f>F8-F7</f>
        <v>0</v>
      </c>
    </row>
    <row r="10" spans="1:9" s="6" customFormat="1" ht="30.75" customHeight="1">
      <c r="B10" s="34" t="s">
        <v>197</v>
      </c>
      <c r="C10" s="471">
        <f>C8/C7*100-100</f>
        <v>0</v>
      </c>
      <c r="D10" s="471">
        <v>0</v>
      </c>
      <c r="E10" s="471">
        <f>E8/E7*100-100</f>
        <v>0</v>
      </c>
      <c r="F10" s="482">
        <f>F8/F7*100-100</f>
        <v>0</v>
      </c>
    </row>
    <row r="11" spans="1:9" ht="21" customHeight="1"/>
    <row r="12" spans="1:9" ht="21" customHeight="1">
      <c r="B12" s="128" t="s">
        <v>457</v>
      </c>
      <c r="C12" s="128"/>
    </row>
    <row r="13" spans="1:9" ht="21" customHeight="1">
      <c r="B13" s="1" t="s">
        <v>732</v>
      </c>
    </row>
    <row r="14" spans="1:9" ht="21" customHeight="1">
      <c r="B14" s="1" t="s">
        <v>733</v>
      </c>
    </row>
    <row r="15" spans="1:9" ht="21" customHeight="1">
      <c r="B15" s="1" t="s">
        <v>640</v>
      </c>
    </row>
    <row r="16" spans="1:9" ht="21" customHeight="1">
      <c r="B16" s="1" t="s">
        <v>641</v>
      </c>
    </row>
    <row r="17" spans="1:13" ht="21" customHeight="1">
      <c r="B17" s="1" t="s">
        <v>642</v>
      </c>
    </row>
    <row r="18" spans="1:13" ht="21" customHeight="1">
      <c r="B18" s="1" t="s">
        <v>734</v>
      </c>
    </row>
    <row r="19" spans="1:13" ht="21" customHeight="1">
      <c r="B19" s="1" t="s">
        <v>735</v>
      </c>
    </row>
    <row r="20" spans="1:13" ht="21" customHeight="1"/>
    <row r="21" spans="1:13">
      <c r="A21" s="133"/>
      <c r="B21" s="129" t="s">
        <v>255</v>
      </c>
      <c r="C21" s="133"/>
      <c r="D21" s="133"/>
      <c r="E21" s="133"/>
      <c r="F21" s="133"/>
      <c r="G21" s="133"/>
      <c r="H21" s="133"/>
    </row>
    <row r="22" spans="1:13" ht="15" customHeight="1">
      <c r="H22" s="364" t="s">
        <v>8</v>
      </c>
      <c r="J22" s="437"/>
    </row>
    <row r="23" spans="1:13" s="6" customFormat="1" ht="12">
      <c r="B23" s="845" t="s">
        <v>79</v>
      </c>
      <c r="C23" s="139"/>
      <c r="D23" s="847" t="s">
        <v>14</v>
      </c>
      <c r="E23" s="903" t="s">
        <v>20</v>
      </c>
      <c r="F23" s="928" t="s">
        <v>304</v>
      </c>
      <c r="G23" s="917"/>
      <c r="H23" s="919"/>
    </row>
    <row r="24" spans="1:13" s="6" customFormat="1" ht="12">
      <c r="B24" s="848"/>
      <c r="C24" s="140" t="s">
        <v>1</v>
      </c>
      <c r="D24" s="862"/>
      <c r="E24" s="904"/>
      <c r="F24" s="930" t="s">
        <v>178</v>
      </c>
      <c r="G24" s="839" t="s">
        <v>179</v>
      </c>
      <c r="H24" s="863" t="s">
        <v>182</v>
      </c>
    </row>
    <row r="25" spans="1:13" s="6" customFormat="1" ht="12">
      <c r="B25" s="846"/>
      <c r="C25" s="141"/>
      <c r="D25" s="840"/>
      <c r="E25" s="905"/>
      <c r="F25" s="874"/>
      <c r="G25" s="840"/>
      <c r="H25" s="860"/>
    </row>
    <row r="26" spans="1:13" s="6" customFormat="1" ht="12">
      <c r="B26" s="412" t="s">
        <v>550</v>
      </c>
      <c r="C26" s="472">
        <v>1592</v>
      </c>
      <c r="D26" s="472">
        <v>423</v>
      </c>
      <c r="E26" s="146">
        <v>1169</v>
      </c>
      <c r="F26" s="483">
        <v>152</v>
      </c>
      <c r="G26" s="472">
        <v>1417</v>
      </c>
      <c r="H26" s="488">
        <v>23</v>
      </c>
    </row>
    <row r="27" spans="1:13" s="6" customFormat="1" ht="12">
      <c r="B27" s="412" t="s">
        <v>630</v>
      </c>
      <c r="C27" s="473">
        <v>1548</v>
      </c>
      <c r="D27" s="473">
        <v>417</v>
      </c>
      <c r="E27" s="479">
        <v>1131</v>
      </c>
      <c r="F27" s="484">
        <v>159</v>
      </c>
      <c r="G27" s="473">
        <v>1389</v>
      </c>
      <c r="H27" s="489">
        <v>0</v>
      </c>
    </row>
    <row r="28" spans="1:13" s="6" customFormat="1" ht="12">
      <c r="B28" s="381" t="s">
        <v>2</v>
      </c>
      <c r="C28" s="474">
        <f t="shared" ref="C28:H28" si="0">C27/$C27*100</f>
        <v>100</v>
      </c>
      <c r="D28" s="474">
        <f t="shared" si="0"/>
        <v>26.937984496124027</v>
      </c>
      <c r="E28" s="480">
        <f t="shared" si="0"/>
        <v>73.062015503875969</v>
      </c>
      <c r="F28" s="485">
        <f t="shared" si="0"/>
        <v>10.271317829457365</v>
      </c>
      <c r="G28" s="474">
        <f t="shared" si="0"/>
        <v>89.728682170542641</v>
      </c>
      <c r="H28" s="490">
        <f t="shared" si="0"/>
        <v>0</v>
      </c>
    </row>
    <row r="29" spans="1:13" s="6" customFormat="1" ht="33" customHeight="1">
      <c r="B29" s="33" t="s">
        <v>411</v>
      </c>
      <c r="C29" s="80">
        <f t="shared" ref="C29:H29" si="1">C27-C26</f>
        <v>-44</v>
      </c>
      <c r="D29" s="80">
        <f t="shared" si="1"/>
        <v>-6</v>
      </c>
      <c r="E29" s="271">
        <f t="shared" si="1"/>
        <v>-38</v>
      </c>
      <c r="F29" s="68">
        <f t="shared" si="1"/>
        <v>7</v>
      </c>
      <c r="G29" s="80">
        <f t="shared" si="1"/>
        <v>-28</v>
      </c>
      <c r="H29" s="57">
        <f t="shared" si="1"/>
        <v>-23</v>
      </c>
    </row>
    <row r="30" spans="1:13" s="6" customFormat="1" ht="36.75" customHeight="1">
      <c r="B30" s="34" t="s">
        <v>197</v>
      </c>
      <c r="C30" s="475">
        <f t="shared" ref="C30:G30" si="2">C27/C26*100-100</f>
        <v>-2.7638190954773876</v>
      </c>
      <c r="D30" s="475">
        <f t="shared" si="2"/>
        <v>-1.418439716312065</v>
      </c>
      <c r="E30" s="241">
        <f t="shared" si="2"/>
        <v>-3.2506415739948693</v>
      </c>
      <c r="F30" s="486">
        <f t="shared" si="2"/>
        <v>4.6052631578947398</v>
      </c>
      <c r="G30" s="475">
        <f t="shared" si="2"/>
        <v>-1.9760056457304103</v>
      </c>
      <c r="H30" s="58" t="s">
        <v>681</v>
      </c>
    </row>
    <row r="31" spans="1:13" ht="21" customHeight="1">
      <c r="B31" s="929"/>
      <c r="C31" s="929"/>
      <c r="D31" s="478"/>
      <c r="E31" s="478"/>
      <c r="F31" s="478"/>
      <c r="G31" s="487"/>
      <c r="H31" s="491"/>
      <c r="I31" s="491"/>
      <c r="J31" s="491"/>
      <c r="K31" s="478"/>
    </row>
    <row r="32" spans="1:13" ht="15" customHeight="1">
      <c r="B32" s="379"/>
      <c r="C32" s="379"/>
      <c r="D32" s="379"/>
      <c r="E32" s="379"/>
      <c r="F32" s="379"/>
      <c r="G32" s="379"/>
      <c r="H32" s="379"/>
      <c r="I32" s="379"/>
      <c r="J32" s="379"/>
      <c r="K32" s="379"/>
      <c r="L32" s="379"/>
      <c r="M32" s="379"/>
    </row>
  </sheetData>
  <customSheetViews>
    <customSheetView guid="{F6C015A4-8074-E14B-AA85-10FA5D09D9C2}" showPageBreaks="1" showGridLines="0" view="pageBreakPreview" topLeftCell="A37">
      <selection activeCell="M1" sqref="M1"/>
      <pageMargins left="0.23622047244094488" right="0.31496062992125984" top="0.39370078740157483" bottom="0" header="0.4" footer="0.4"/>
      <printOptions horizontalCentered="1"/>
      <pageSetup paperSize="9" scale="74" firstPageNumber="22" useFirstPageNumber="1" r:id="rId1"/>
      <headerFooter scaleWithDoc="0" alignWithMargins="0">
        <oddFooter>&amp;C&amp;"ＭＳ 明朝,regular"- 22 -</oddFooter>
        <evenFooter>&amp;C&amp;"ＭＳ 明朝,regular"- &amp;P -</evenFooter>
        <firstFooter>&amp;C&amp;"ＭＳ 明朝,regular"- &amp;P -</firstFooter>
      </headerFooter>
    </customSheetView>
  </customSheetViews>
  <mergeCells count="8">
    <mergeCell ref="F23:H23"/>
    <mergeCell ref="B31:C31"/>
    <mergeCell ref="B23:B25"/>
    <mergeCell ref="D23:D25"/>
    <mergeCell ref="E23:E25"/>
    <mergeCell ref="F24:F25"/>
    <mergeCell ref="G24:G25"/>
    <mergeCell ref="H24:H25"/>
  </mergeCells>
  <phoneticPr fontId="2"/>
  <printOptions horizontalCentered="1"/>
  <pageMargins left="0.70866141732283461" right="0.70866141732283461" top="0.74803149606299213" bottom="0.74803149606299213" header="0.31496062992125984" footer="0.31496062992125984"/>
  <pageSetup paperSize="9" firstPageNumber="22" orientation="portrait" useFirstPageNumber="1" r:id="rId2"/>
  <headerFooter scaleWithDoc="0" alignWithMargins="0">
    <oddFooter>&amp;C&amp;"ＭＳ 明朝,regular"- 22 -</oddFooter>
    <evenFooter>&amp;C&amp;"ＭＳ 明朝,regular"- &amp;P -</evenFooter>
    <firstFooter>&amp;C&amp;"ＭＳ 明朝,regular"-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5"/>
  <sheetViews>
    <sheetView view="pageBreakPreview" zoomScaleNormal="100" zoomScaleSheetLayoutView="100" workbookViewId="0">
      <selection activeCell="D20" sqref="D20"/>
    </sheetView>
  </sheetViews>
  <sheetFormatPr defaultColWidth="9" defaultRowHeight="13.2"/>
  <cols>
    <col min="1" max="1" width="2.109375" style="1" customWidth="1"/>
    <col min="2" max="2" width="12.44140625" style="1" customWidth="1"/>
    <col min="3" max="3" width="8.44140625" style="1" customWidth="1"/>
    <col min="4" max="4" width="10.5546875" style="1" customWidth="1"/>
    <col min="5" max="5" width="10.109375" style="1" customWidth="1"/>
    <col min="6" max="6" width="12.44140625" style="1" customWidth="1"/>
    <col min="7" max="8" width="10.5546875" style="1" customWidth="1"/>
    <col min="9" max="11" width="10" style="1" customWidth="1"/>
    <col min="12" max="12" width="7.44140625" style="1" customWidth="1"/>
    <col min="13" max="13" width="6.109375" style="1" customWidth="1"/>
    <col min="14" max="14" width="1.44140625" style="1" customWidth="1"/>
    <col min="15" max="15" width="6.6640625" style="1" customWidth="1"/>
    <col min="16" max="16" width="6.88671875" style="1" customWidth="1"/>
    <col min="17" max="17" width="9" style="1" customWidth="1"/>
    <col min="18" max="16384" width="9" style="1"/>
  </cols>
  <sheetData>
    <row r="1" spans="1:10" ht="21" customHeight="1">
      <c r="B1" s="25" t="s">
        <v>521</v>
      </c>
    </row>
    <row r="2" spans="1:10" ht="21" customHeight="1">
      <c r="B2" s="1" t="s">
        <v>736</v>
      </c>
    </row>
    <row r="3" spans="1:10" ht="21" customHeight="1">
      <c r="B3" s="1" t="s">
        <v>737</v>
      </c>
    </row>
    <row r="4" spans="1:10" ht="21" customHeight="1">
      <c r="B4" s="1" t="s">
        <v>738</v>
      </c>
    </row>
    <row r="5" spans="1:10" ht="21" customHeight="1">
      <c r="B5" s="1" t="s">
        <v>739</v>
      </c>
    </row>
    <row r="6" spans="1:10" ht="21" customHeight="1"/>
    <row r="7" spans="1:10" ht="21" customHeight="1">
      <c r="A7" s="133"/>
      <c r="B7" s="129" t="s">
        <v>422</v>
      </c>
      <c r="C7" s="129"/>
      <c r="D7" s="129"/>
      <c r="E7" s="133"/>
      <c r="F7" s="133"/>
      <c r="G7" s="133"/>
      <c r="H7" s="133"/>
      <c r="I7" s="133"/>
    </row>
    <row r="8" spans="1:10" ht="21" customHeight="1">
      <c r="B8" s="128"/>
      <c r="C8" s="128"/>
      <c r="D8" s="128"/>
      <c r="F8" s="364" t="s">
        <v>8</v>
      </c>
      <c r="J8" s="437"/>
    </row>
    <row r="9" spans="1:10" s="6" customFormat="1" ht="19.5" customHeight="1">
      <c r="B9" s="845" t="s">
        <v>228</v>
      </c>
      <c r="C9" s="834" t="s">
        <v>523</v>
      </c>
      <c r="D9" s="835"/>
      <c r="E9" s="899"/>
      <c r="F9" s="858" t="s">
        <v>524</v>
      </c>
    </row>
    <row r="10" spans="1:10" s="6" customFormat="1" ht="15" customHeight="1">
      <c r="B10" s="848"/>
      <c r="C10" s="862" t="s">
        <v>522</v>
      </c>
      <c r="D10" s="931" t="s">
        <v>14</v>
      </c>
      <c r="E10" s="885" t="s">
        <v>20</v>
      </c>
      <c r="F10" s="859"/>
    </row>
    <row r="11" spans="1:10" s="6" customFormat="1" ht="12">
      <c r="B11" s="846"/>
      <c r="C11" s="840"/>
      <c r="D11" s="905"/>
      <c r="E11" s="886"/>
      <c r="F11" s="860"/>
    </row>
    <row r="12" spans="1:10" s="6" customFormat="1" ht="15" customHeight="1">
      <c r="B12" s="412" t="s">
        <v>550</v>
      </c>
      <c r="C12" s="134">
        <v>137</v>
      </c>
      <c r="D12" s="134">
        <v>36</v>
      </c>
      <c r="E12" s="134">
        <v>101</v>
      </c>
      <c r="F12" s="154">
        <v>52</v>
      </c>
    </row>
    <row r="13" spans="1:10" s="6" customFormat="1" ht="15" customHeight="1">
      <c r="B13" s="412" t="s">
        <v>630</v>
      </c>
      <c r="C13" s="492">
        <v>133</v>
      </c>
      <c r="D13" s="492">
        <v>32</v>
      </c>
      <c r="E13" s="492">
        <v>101</v>
      </c>
      <c r="F13" s="495">
        <v>46</v>
      </c>
    </row>
    <row r="14" spans="1:10" s="6" customFormat="1" ht="30" customHeight="1">
      <c r="B14" s="33" t="s">
        <v>411</v>
      </c>
      <c r="C14" s="493">
        <f>C13-C12</f>
        <v>-4</v>
      </c>
      <c r="D14" s="493">
        <f>D13-D12</f>
        <v>-4</v>
      </c>
      <c r="E14" s="493">
        <f>E13-E12</f>
        <v>0</v>
      </c>
      <c r="F14" s="496">
        <f>F13-F12</f>
        <v>-6</v>
      </c>
    </row>
    <row r="15" spans="1:10" s="6" customFormat="1" ht="30" customHeight="1">
      <c r="B15" s="34" t="s">
        <v>197</v>
      </c>
      <c r="C15" s="494">
        <f>C13/C12*100-100</f>
        <v>-2.9197080291970821</v>
      </c>
      <c r="D15" s="494">
        <f>D13/D12*100-100</f>
        <v>-11.111111111111114</v>
      </c>
      <c r="E15" s="494">
        <f>E13/E12*100-100</f>
        <v>0</v>
      </c>
      <c r="F15" s="497">
        <f>F13/F12*100-100</f>
        <v>-11.538461538461547</v>
      </c>
      <c r="G15" s="459"/>
    </row>
  </sheetData>
  <customSheetViews>
    <customSheetView guid="{F6C015A4-8074-E14B-AA85-10FA5D09D9C2}" showPageBreaks="1" showGridLines="0" view="pageBreakPreview" topLeftCell="A31">
      <selection activeCell="K53" sqref="K53"/>
      <pageMargins left="0.43307086614173207" right="0.31496062992125984" top="0.39370078740157483" bottom="0" header="0.27559055118110237" footer="0.39370078740157483"/>
      <printOptions horizontalCentered="1"/>
      <pageSetup paperSize="9" scale="87" firstPageNumber="23" useFirstPageNumber="1" r:id="rId1"/>
      <headerFooter scaleWithDoc="0" alignWithMargins="0">
        <oddFooter>&amp;C&amp;"ＭＳ 明朝,regular"- 23 -</oddFooter>
        <evenFooter>&amp;C&amp;"ＭＳ 明朝,regular"- &amp;P -</evenFooter>
        <firstFooter>&amp;C&amp;"ＭＳ 明朝,regular"- &amp;P -</firstFooter>
      </headerFooter>
    </customSheetView>
  </customSheetViews>
  <mergeCells count="6">
    <mergeCell ref="C9:E9"/>
    <mergeCell ref="B9:B11"/>
    <mergeCell ref="F9:F11"/>
    <mergeCell ref="C10:C11"/>
    <mergeCell ref="D10:D11"/>
    <mergeCell ref="E10:E11"/>
  </mergeCells>
  <phoneticPr fontId="2"/>
  <printOptions horizontalCentered="1"/>
  <pageMargins left="0.70866141732283461" right="0.70866141732283461" top="0.74803149606299213" bottom="0.74803149606299213" header="0.31496062992125984" footer="0.31496062992125984"/>
  <pageSetup paperSize="9" firstPageNumber="23" orientation="portrait" useFirstPageNumber="1" r:id="rId2"/>
  <headerFooter scaleWithDoc="0" alignWithMargins="0">
    <oddFooter>&amp;C&amp;"ＭＳ 明朝,regular"- 23 -</oddFooter>
    <evenFooter>&amp;C&amp;"ＭＳ 明朝,regular"- &amp;P -</evenFooter>
    <firstFooter>&amp;C&amp;"ＭＳ 明朝,regular"-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24"/>
  <sheetViews>
    <sheetView view="pageBreakPreview" zoomScaleNormal="100" zoomScaleSheetLayoutView="100" workbookViewId="0">
      <selection activeCell="D20" sqref="D20"/>
    </sheetView>
  </sheetViews>
  <sheetFormatPr defaultColWidth="9" defaultRowHeight="13.2"/>
  <cols>
    <col min="1" max="1" width="2.44140625" style="1" customWidth="1"/>
    <col min="2" max="2" width="12" style="1" customWidth="1"/>
    <col min="3" max="3" width="7.88671875" style="1" customWidth="1"/>
    <col min="4" max="4" width="9.44140625" style="1" customWidth="1"/>
    <col min="5" max="5" width="7.5546875" style="1" customWidth="1"/>
    <col min="6" max="6" width="8.44140625" style="1" customWidth="1"/>
    <col min="7" max="7" width="10.44140625" style="1" customWidth="1"/>
    <col min="8" max="8" width="9" style="1" customWidth="1"/>
    <col min="9" max="9" width="10.44140625" style="1" customWidth="1"/>
    <col min="10" max="10" width="9.109375" style="1" customWidth="1"/>
    <col min="11" max="11" width="9.5546875" style="1" customWidth="1"/>
    <col min="12" max="12" width="7.6640625" style="1" customWidth="1"/>
    <col min="13" max="13" width="9" style="1" customWidth="1"/>
    <col min="14" max="14" width="9.109375" style="1" customWidth="1"/>
    <col min="15" max="15" width="6.88671875" style="1" customWidth="1"/>
    <col min="16" max="16" width="6.44140625" style="1" customWidth="1"/>
    <col min="17" max="17" width="8.44140625" style="1" customWidth="1"/>
    <col min="18" max="18" width="9" style="1" customWidth="1"/>
    <col min="19" max="16384" width="9" style="1"/>
  </cols>
  <sheetData>
    <row r="1" spans="1:10" ht="24.75" customHeight="1">
      <c r="B1" s="498" t="s">
        <v>34</v>
      </c>
      <c r="C1" s="500"/>
    </row>
    <row r="2" spans="1:10" ht="16.5" customHeight="1">
      <c r="B2" s="128" t="s">
        <v>174</v>
      </c>
    </row>
    <row r="3" spans="1:10" ht="16.5" customHeight="1">
      <c r="B3" s="1" t="s">
        <v>741</v>
      </c>
    </row>
    <row r="4" spans="1:10" ht="16.5" customHeight="1"/>
    <row r="5" spans="1:10" ht="16.5" customHeight="1">
      <c r="B5" s="128" t="s">
        <v>457</v>
      </c>
    </row>
    <row r="6" spans="1:10" ht="16.5" customHeight="1">
      <c r="B6" s="1" t="s">
        <v>742</v>
      </c>
    </row>
    <row r="7" spans="1:10" ht="16.5" customHeight="1"/>
    <row r="8" spans="1:10" ht="16.5" customHeight="1">
      <c r="B8" s="128" t="s">
        <v>525</v>
      </c>
    </row>
    <row r="9" spans="1:10" ht="16.5" customHeight="1">
      <c r="B9" s="1" t="s">
        <v>740</v>
      </c>
    </row>
    <row r="10" spans="1:10" ht="16.5" customHeight="1">
      <c r="B10" s="1" t="s">
        <v>645</v>
      </c>
    </row>
    <row r="11" spans="1:10" ht="16.5" customHeight="1"/>
    <row r="12" spans="1:10" ht="16.5" customHeight="1">
      <c r="B12" s="128" t="s">
        <v>526</v>
      </c>
    </row>
    <row r="13" spans="1:10" ht="16.5" customHeight="1">
      <c r="B13" s="1" t="s">
        <v>527</v>
      </c>
    </row>
    <row r="14" spans="1:10" ht="16.5" customHeight="1">
      <c r="B14" s="128"/>
    </row>
    <row r="15" spans="1:10" ht="16.5" customHeight="1">
      <c r="A15" s="133"/>
      <c r="B15" s="129" t="s">
        <v>528</v>
      </c>
      <c r="C15" s="133"/>
      <c r="D15" s="133"/>
      <c r="E15" s="133"/>
      <c r="F15" s="133"/>
      <c r="G15" s="133"/>
      <c r="H15" s="133"/>
      <c r="I15" s="133"/>
      <c r="J15" s="133"/>
    </row>
    <row r="16" spans="1:10" ht="18" customHeight="1">
      <c r="J16" s="148" t="s">
        <v>299</v>
      </c>
    </row>
    <row r="17" spans="2:10" s="6" customFormat="1" ht="18" customHeight="1">
      <c r="B17" s="845" t="s">
        <v>359</v>
      </c>
      <c r="C17" s="869" t="s">
        <v>336</v>
      </c>
      <c r="D17" s="864" t="s">
        <v>280</v>
      </c>
      <c r="E17" s="835"/>
      <c r="F17" s="880"/>
      <c r="G17" s="511" t="s">
        <v>169</v>
      </c>
      <c r="H17" s="365" t="s">
        <v>170</v>
      </c>
      <c r="I17" s="365" t="s">
        <v>78</v>
      </c>
      <c r="J17" s="875" t="s">
        <v>13</v>
      </c>
    </row>
    <row r="18" spans="2:10" s="6" customFormat="1" ht="18" customHeight="1">
      <c r="B18" s="848"/>
      <c r="C18" s="870"/>
      <c r="D18" s="930" t="s">
        <v>1</v>
      </c>
      <c r="E18" s="839" t="s">
        <v>173</v>
      </c>
      <c r="F18" s="910" t="s">
        <v>20</v>
      </c>
      <c r="G18" s="512"/>
      <c r="H18" s="514"/>
      <c r="I18" s="140" t="s">
        <v>172</v>
      </c>
      <c r="J18" s="859"/>
    </row>
    <row r="19" spans="2:10" s="6" customFormat="1" ht="18" customHeight="1">
      <c r="B19" s="846"/>
      <c r="C19" s="871"/>
      <c r="D19" s="874"/>
      <c r="E19" s="840"/>
      <c r="F19" s="871"/>
      <c r="G19" s="181" t="s">
        <v>171</v>
      </c>
      <c r="H19" s="46" t="s">
        <v>171</v>
      </c>
      <c r="I19" s="366" t="s">
        <v>168</v>
      </c>
      <c r="J19" s="860"/>
    </row>
    <row r="20" spans="2:10" s="6" customFormat="1" ht="18.75" customHeight="1">
      <c r="B20" s="412" t="s">
        <v>550</v>
      </c>
      <c r="C20" s="507">
        <v>3</v>
      </c>
      <c r="D20" s="483">
        <v>59</v>
      </c>
      <c r="E20" s="472">
        <v>26</v>
      </c>
      <c r="F20" s="507">
        <v>33</v>
      </c>
      <c r="G20" s="483">
        <v>7</v>
      </c>
      <c r="H20" s="472">
        <v>1</v>
      </c>
      <c r="I20" s="515">
        <v>8.4285714285714288</v>
      </c>
      <c r="J20" s="488">
        <v>0</v>
      </c>
    </row>
    <row r="21" spans="2:10" s="6" customFormat="1" ht="18" customHeight="1">
      <c r="B21" s="412" t="s">
        <v>630</v>
      </c>
      <c r="C21" s="508">
        <v>3</v>
      </c>
      <c r="D21" s="484">
        <v>62</v>
      </c>
      <c r="E21" s="473">
        <v>32</v>
      </c>
      <c r="F21" s="508">
        <v>30</v>
      </c>
      <c r="G21" s="513">
        <v>6</v>
      </c>
      <c r="H21" s="473">
        <v>2</v>
      </c>
      <c r="I21" s="516">
        <f>D21/G21</f>
        <v>10.333333333333334</v>
      </c>
      <c r="J21" s="489">
        <v>29</v>
      </c>
    </row>
    <row r="22" spans="2:10" s="6" customFormat="1" ht="30.75" customHeight="1">
      <c r="B22" s="33" t="s">
        <v>411</v>
      </c>
      <c r="C22" s="501">
        <f t="shared" ref="C22:J22" si="0">C21-C20</f>
        <v>0</v>
      </c>
      <c r="D22" s="503">
        <f t="shared" si="0"/>
        <v>3</v>
      </c>
      <c r="E22" s="505">
        <f t="shared" si="0"/>
        <v>6</v>
      </c>
      <c r="F22" s="509">
        <f t="shared" si="0"/>
        <v>-3</v>
      </c>
      <c r="G22" s="503">
        <f t="shared" si="0"/>
        <v>-1</v>
      </c>
      <c r="H22" s="505">
        <f t="shared" si="0"/>
        <v>1</v>
      </c>
      <c r="I22" s="517">
        <f t="shared" si="0"/>
        <v>1.9047619047619051</v>
      </c>
      <c r="J22" s="518">
        <f t="shared" si="0"/>
        <v>29</v>
      </c>
    </row>
    <row r="23" spans="2:10" s="6" customFormat="1" ht="30.75" customHeight="1">
      <c r="B23" s="34" t="s">
        <v>197</v>
      </c>
      <c r="C23" s="502">
        <f t="shared" ref="C23:I23" si="1">C21/C20*100-100</f>
        <v>0</v>
      </c>
      <c r="D23" s="504">
        <f t="shared" si="1"/>
        <v>5.0847457627118757</v>
      </c>
      <c r="E23" s="506">
        <f t="shared" si="1"/>
        <v>23.07692307692308</v>
      </c>
      <c r="F23" s="510">
        <f t="shared" si="1"/>
        <v>-9.0909090909090935</v>
      </c>
      <c r="G23" s="504">
        <f t="shared" si="1"/>
        <v>-14.285714285714292</v>
      </c>
      <c r="H23" s="506">
        <f t="shared" si="1"/>
        <v>100</v>
      </c>
      <c r="I23" s="506">
        <f t="shared" si="1"/>
        <v>22.598870056497191</v>
      </c>
      <c r="J23" s="519" t="s">
        <v>644</v>
      </c>
    </row>
    <row r="24" spans="2:10" ht="18" customHeight="1">
      <c r="B24" s="499"/>
      <c r="C24" s="460"/>
      <c r="D24" s="499"/>
      <c r="E24" s="499"/>
      <c r="F24" s="460"/>
    </row>
  </sheetData>
  <customSheetViews>
    <customSheetView guid="{F6C015A4-8074-E14B-AA85-10FA5D09D9C2}" showPageBreaks="1" showGridLines="0" fitToPage="1" view="pageBreakPreview" topLeftCell="A34">
      <selection activeCell="M24" sqref="M24"/>
      <pageMargins left="0.43307086614173218" right="0.31496062992125984" top="0.78740157480314965" bottom="0" header="0.51181102362204722" footer="0.51181102362204722"/>
      <printOptions horizontalCentered="1"/>
      <pageSetup paperSize="9" firstPageNumber="24" useFirstPageNumber="1" r:id="rId1"/>
      <headerFooter scaleWithDoc="0" alignWithMargins="0">
        <oddFooter>&amp;C&amp;"ＭＳ 明朝,regular"- 24 -</oddFooter>
        <evenFooter>&amp;C&amp;"ＭＳ 明朝,regular"- &amp;P -</evenFooter>
        <firstFooter>&amp;C&amp;"ＭＳ 明朝,regular"- &amp;P -</firstFooter>
      </headerFooter>
    </customSheetView>
  </customSheetViews>
  <mergeCells count="7">
    <mergeCell ref="D17:F17"/>
    <mergeCell ref="B17:B19"/>
    <mergeCell ref="C17:C19"/>
    <mergeCell ref="J17:J19"/>
    <mergeCell ref="D18:D19"/>
    <mergeCell ref="E18:E19"/>
    <mergeCell ref="F18:F19"/>
  </mergeCells>
  <phoneticPr fontId="11"/>
  <printOptions horizontalCentered="1"/>
  <pageMargins left="0.70866141732283461" right="0.70866141732283461" top="0.74803149606299213" bottom="0.74803149606299213" header="0.31496062992125984" footer="0.31496062992125984"/>
  <pageSetup paperSize="9" firstPageNumber="24" orientation="portrait" useFirstPageNumber="1" r:id="rId2"/>
  <headerFooter scaleWithDoc="0" alignWithMargins="0">
    <oddFooter>&amp;C&amp;"ＭＳ 明朝,regular"- 24 -</oddFooter>
    <evenFooter>&amp;C&amp;"ＭＳ 明朝,regular"- &amp;P -</evenFooter>
    <firstFooter>&amp;C&amp;"ＭＳ 明朝,regular"-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16"/>
  <sheetViews>
    <sheetView view="pageBreakPreview" zoomScaleNormal="100" zoomScaleSheetLayoutView="100" workbookViewId="0">
      <selection activeCell="D20" sqref="D20"/>
    </sheetView>
  </sheetViews>
  <sheetFormatPr defaultColWidth="9" defaultRowHeight="13.2"/>
  <cols>
    <col min="1" max="1" width="2" style="1" customWidth="1"/>
    <col min="2" max="2" width="12.44140625" style="1" customWidth="1"/>
    <col min="3" max="4" width="10.5546875" style="1" customWidth="1"/>
    <col min="5" max="5" width="9.6640625" style="1" customWidth="1"/>
    <col min="6" max="6" width="9.44140625" style="1" customWidth="1"/>
    <col min="7" max="8" width="9.5546875" style="1" customWidth="1"/>
    <col min="9" max="9" width="9.88671875" style="1" customWidth="1"/>
    <col min="10" max="10" width="10" style="1" customWidth="1"/>
    <col min="11" max="11" width="5.109375" style="1" customWidth="1"/>
    <col min="12" max="14" width="5" style="1" customWidth="1"/>
    <col min="15" max="15" width="6.6640625" style="1" customWidth="1"/>
    <col min="16" max="16" width="9" style="1" customWidth="1"/>
    <col min="17" max="16384" width="9" style="1"/>
  </cols>
  <sheetData>
    <row r="1" spans="1:18" s="9" customFormat="1" ht="24" customHeight="1">
      <c r="A1" s="520" t="s">
        <v>155</v>
      </c>
    </row>
    <row r="2" spans="1:18" s="9" customFormat="1" ht="24" customHeight="1">
      <c r="A2" s="15"/>
      <c r="B2" s="15" t="s">
        <v>158</v>
      </c>
    </row>
    <row r="3" spans="1:18" s="9" customFormat="1" ht="24" customHeight="1">
      <c r="B3" s="25" t="s">
        <v>156</v>
      </c>
    </row>
    <row r="4" spans="1:18" s="9" customFormat="1" ht="24" customHeight="1">
      <c r="B4" s="9" t="s">
        <v>648</v>
      </c>
    </row>
    <row r="5" spans="1:18" s="9" customFormat="1" ht="24" customHeight="1">
      <c r="B5" s="9" t="s">
        <v>649</v>
      </c>
    </row>
    <row r="6" spans="1:18" s="9" customFormat="1" ht="24" customHeight="1">
      <c r="B6" s="9" t="s">
        <v>650</v>
      </c>
    </row>
    <row r="7" spans="1:18" s="9" customFormat="1" ht="24" customHeight="1">
      <c r="B7" s="9" t="s">
        <v>743</v>
      </c>
    </row>
    <row r="8" spans="1:18" s="9" customFormat="1" ht="24" customHeight="1">
      <c r="B8" s="9" t="s">
        <v>744</v>
      </c>
    </row>
    <row r="9" spans="1:18" s="9" customFormat="1" ht="24" customHeight="1">
      <c r="B9" s="9" t="s">
        <v>651</v>
      </c>
    </row>
    <row r="10" spans="1:18" s="9" customFormat="1" ht="24" customHeight="1">
      <c r="B10" s="9" t="s">
        <v>652</v>
      </c>
    </row>
    <row r="11" spans="1:18" s="9" customFormat="1" ht="24" customHeight="1">
      <c r="B11" s="9" t="s">
        <v>452</v>
      </c>
    </row>
    <row r="12" spans="1:18" s="9" customFormat="1" ht="15.75" customHeight="1">
      <c r="B12" s="221"/>
      <c r="C12" s="282"/>
      <c r="D12" s="282"/>
      <c r="E12" s="282"/>
      <c r="F12" s="282"/>
      <c r="G12" s="282"/>
      <c r="H12" s="282"/>
      <c r="I12" s="282"/>
      <c r="J12" s="282"/>
      <c r="K12" s="282"/>
      <c r="L12" s="282"/>
      <c r="M12" s="282"/>
      <c r="N12" s="282"/>
      <c r="O12" s="282"/>
      <c r="P12" s="282"/>
      <c r="Q12" s="282"/>
      <c r="R12" s="282"/>
    </row>
    <row r="13" spans="1:18" s="379" customFormat="1" ht="14.4"/>
    <row r="14" spans="1:18" s="379" customFormat="1" ht="14.4"/>
    <row r="15" spans="1:18" s="379" customFormat="1" ht="14.4"/>
    <row r="16" spans="1:18" s="379" customFormat="1" ht="14.4"/>
  </sheetData>
  <customSheetViews>
    <customSheetView guid="{F6C015A4-8074-E14B-AA85-10FA5D09D9C2}" showPageBreaks="1" showGridLines="0" printArea="1" view="pageBreakPreview" topLeftCell="A22">
      <selection activeCell="O1" sqref="O1"/>
      <pageMargins left="0.47244094488188976" right="0.31496062992125984" top="0.6692913385826772" bottom="0" header="0.35433070866141736" footer="0.51181102362204722"/>
      <printOptions horizontalCentered="1"/>
      <pageSetup paperSize="9" scale="85" firstPageNumber="25" useFirstPageNumber="1" r:id="rId1"/>
      <headerFooter scaleWithDoc="0" alignWithMargins="0">
        <oddFooter>&amp;C&amp;"ＭＳ 明朝,regular"- 25 -</oddFooter>
        <evenFooter>&amp;C&amp;"ＭＳ 明朝,regular"- &amp;P -</evenFooter>
        <firstFooter>&amp;C&amp;"ＭＳ 明朝,regular"- &amp;P -</firstFooter>
      </headerFooter>
    </customSheetView>
  </customSheetViews>
  <phoneticPr fontId="2"/>
  <printOptions horizontalCentered="1"/>
  <pageMargins left="0.70866141732283461" right="0.70866141732283461" top="0.74803149606299213" bottom="0.74803149606299213" header="0.31496062992125984" footer="0.31496062992125984"/>
  <pageSetup paperSize="9" firstPageNumber="25" orientation="portrait" useFirstPageNumber="1" r:id="rId2"/>
  <headerFooter scaleWithDoc="0" alignWithMargins="0">
    <oddFooter>&amp;C&amp;"ＭＳ 明朝,regular"- 25 -</oddFooter>
    <evenFooter>&amp;C&amp;"ＭＳ 明朝,regular"- &amp;P -</evenFooter>
    <firstFooter>&amp;C&amp;"ＭＳ 明朝,regular"-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30"/>
  <sheetViews>
    <sheetView view="pageBreakPreview" zoomScale="115" zoomScaleNormal="100" zoomScaleSheetLayoutView="115" workbookViewId="0">
      <selection activeCell="D20" sqref="D20"/>
    </sheetView>
  </sheetViews>
  <sheetFormatPr defaultColWidth="9" defaultRowHeight="13.2"/>
  <cols>
    <col min="1" max="1" width="2.44140625" style="9" customWidth="1"/>
    <col min="2" max="2" width="10.44140625" style="9" customWidth="1"/>
    <col min="3" max="6" width="8" style="9" customWidth="1"/>
    <col min="7" max="7" width="10.44140625" style="9" customWidth="1"/>
    <col min="8" max="8" width="9.6640625" style="9" customWidth="1"/>
    <col min="9" max="10" width="8.44140625" style="9" customWidth="1"/>
    <col min="11" max="14" width="8.109375" style="9" customWidth="1"/>
    <col min="15" max="15" width="8.33203125" style="9" customWidth="1"/>
    <col min="16" max="16" width="9.33203125" style="9" customWidth="1"/>
    <col min="17" max="17" width="7.5546875" style="9" customWidth="1"/>
    <col min="18" max="18" width="8.88671875" style="9" customWidth="1"/>
    <col min="19" max="19" width="8.44140625" style="9" customWidth="1"/>
    <col min="20" max="20" width="9" style="9" customWidth="1"/>
    <col min="21" max="16384" width="9" style="9"/>
  </cols>
  <sheetData>
    <row r="1" spans="1:13" ht="15.75" customHeight="1">
      <c r="A1" s="36"/>
      <c r="B1" s="521" t="s">
        <v>10</v>
      </c>
      <c r="C1" s="36"/>
      <c r="D1" s="36"/>
      <c r="E1" s="36"/>
      <c r="F1" s="36"/>
      <c r="G1" s="36"/>
      <c r="H1" s="36"/>
      <c r="I1" s="36"/>
    </row>
    <row r="2" spans="1:13" ht="19.5" customHeight="1">
      <c r="B2" s="521"/>
      <c r="J2" s="51" t="s">
        <v>8</v>
      </c>
    </row>
    <row r="3" spans="1:13" s="23" customFormat="1" ht="34.5" customHeight="1">
      <c r="B3" s="937" t="s">
        <v>228</v>
      </c>
      <c r="C3" s="852" t="s">
        <v>41</v>
      </c>
      <c r="D3" s="852" t="s">
        <v>296</v>
      </c>
      <c r="E3" s="852" t="s">
        <v>162</v>
      </c>
      <c r="F3" s="852" t="s">
        <v>393</v>
      </c>
      <c r="G3" s="939" t="s">
        <v>64</v>
      </c>
      <c r="H3" s="932" t="s">
        <v>392</v>
      </c>
      <c r="I3" s="933"/>
      <c r="J3" s="934"/>
    </row>
    <row r="4" spans="1:13" s="23" customFormat="1" ht="26.25" customHeight="1">
      <c r="B4" s="938"/>
      <c r="C4" s="853"/>
      <c r="D4" s="853"/>
      <c r="E4" s="853"/>
      <c r="F4" s="853"/>
      <c r="G4" s="940"/>
      <c r="H4" s="941" t="s">
        <v>395</v>
      </c>
      <c r="I4" s="935" t="s">
        <v>389</v>
      </c>
      <c r="J4" s="936"/>
    </row>
    <row r="5" spans="1:13" s="23" customFormat="1" ht="34.5" customHeight="1">
      <c r="B5" s="938"/>
      <c r="C5" s="854"/>
      <c r="D5" s="854"/>
      <c r="E5" s="854"/>
      <c r="F5" s="854"/>
      <c r="G5" s="940"/>
      <c r="H5" s="941"/>
      <c r="I5" s="529" t="s">
        <v>239</v>
      </c>
      <c r="J5" s="542" t="s">
        <v>268</v>
      </c>
    </row>
    <row r="6" spans="1:13" s="23" customFormat="1" ht="21.9" customHeight="1">
      <c r="B6" s="522" t="s">
        <v>551</v>
      </c>
      <c r="C6" s="527">
        <v>7282</v>
      </c>
      <c r="D6" s="527">
        <v>7183</v>
      </c>
      <c r="E6" s="527">
        <v>43</v>
      </c>
      <c r="F6" s="527">
        <v>5</v>
      </c>
      <c r="G6" s="536">
        <v>0</v>
      </c>
      <c r="H6" s="527">
        <v>3</v>
      </c>
      <c r="I6" s="527">
        <v>0</v>
      </c>
      <c r="J6" s="543">
        <v>1</v>
      </c>
    </row>
    <row r="7" spans="1:13" s="23" customFormat="1" ht="21.9" customHeight="1">
      <c r="B7" s="29" t="s">
        <v>646</v>
      </c>
      <c r="C7" s="79">
        <v>7096</v>
      </c>
      <c r="D7" s="79">
        <v>6971</v>
      </c>
      <c r="E7" s="79">
        <v>65</v>
      </c>
      <c r="F7" s="79">
        <v>6</v>
      </c>
      <c r="G7" s="79">
        <v>0</v>
      </c>
      <c r="H7" s="79">
        <v>0</v>
      </c>
      <c r="I7" s="79">
        <v>5</v>
      </c>
      <c r="J7" s="105">
        <v>1</v>
      </c>
    </row>
    <row r="8" spans="1:13" s="23" customFormat="1" ht="22.5" customHeight="1">
      <c r="B8" s="523" t="s">
        <v>2</v>
      </c>
      <c r="C8" s="174">
        <f>C7/$C7*100</f>
        <v>100</v>
      </c>
      <c r="D8" s="174">
        <f>D7/$C7*100</f>
        <v>98.238444193912073</v>
      </c>
      <c r="E8" s="174">
        <f t="shared" ref="E8:I8" si="0">E7/$C7*100</f>
        <v>0.91600901916572708</v>
      </c>
      <c r="F8" s="174">
        <f t="shared" si="0"/>
        <v>8.4554678692220969E-2</v>
      </c>
      <c r="G8" s="174">
        <f t="shared" si="0"/>
        <v>0</v>
      </c>
      <c r="H8" s="174">
        <f>H7/$C7*100</f>
        <v>0</v>
      </c>
      <c r="I8" s="174">
        <f t="shared" si="0"/>
        <v>7.046223224351747E-2</v>
      </c>
      <c r="J8" s="214">
        <f>J7/$C7*100</f>
        <v>1.4092446448703494E-2</v>
      </c>
    </row>
    <row r="9" spans="1:13" s="23" customFormat="1" ht="28.5" customHeight="1">
      <c r="B9" s="524" t="s">
        <v>426</v>
      </c>
      <c r="C9" s="80">
        <f t="shared" ref="C9:I9" si="1">C7-C6</f>
        <v>-186</v>
      </c>
      <c r="D9" s="80">
        <f t="shared" si="1"/>
        <v>-212</v>
      </c>
      <c r="E9" s="80">
        <f t="shared" si="1"/>
        <v>22</v>
      </c>
      <c r="F9" s="80">
        <f t="shared" si="1"/>
        <v>1</v>
      </c>
      <c r="G9" s="80">
        <v>0</v>
      </c>
      <c r="H9" s="80">
        <f t="shared" si="1"/>
        <v>-3</v>
      </c>
      <c r="I9" s="80">
        <f t="shared" si="1"/>
        <v>5</v>
      </c>
      <c r="J9" s="57">
        <f t="shared" ref="J9" si="2">J7-J6</f>
        <v>0</v>
      </c>
    </row>
    <row r="10" spans="1:13" s="23" customFormat="1" ht="36" customHeight="1">
      <c r="B10" s="525" t="s">
        <v>427</v>
      </c>
      <c r="C10" s="44">
        <f t="shared" ref="C10:J10" si="3">C7/C6*100-100</f>
        <v>-2.5542433397418307</v>
      </c>
      <c r="D10" s="44">
        <f t="shared" si="3"/>
        <v>-2.951413058610612</v>
      </c>
      <c r="E10" s="44">
        <f t="shared" si="3"/>
        <v>51.16279069767441</v>
      </c>
      <c r="F10" s="44">
        <f t="shared" si="3"/>
        <v>20</v>
      </c>
      <c r="G10" s="44">
        <v>0</v>
      </c>
      <c r="H10" s="44" t="s">
        <v>511</v>
      </c>
      <c r="I10" s="44" t="s">
        <v>548</v>
      </c>
      <c r="J10" s="58">
        <f t="shared" si="3"/>
        <v>0</v>
      </c>
    </row>
    <row r="11" spans="1:13" s="23" customFormat="1" ht="15.75" customHeight="1">
      <c r="B11" s="526"/>
      <c r="C11" s="263"/>
      <c r="D11" s="263"/>
      <c r="E11" s="263"/>
      <c r="F11" s="263"/>
      <c r="G11" s="263"/>
      <c r="H11" s="263"/>
      <c r="I11" s="263"/>
      <c r="J11" s="263"/>
      <c r="K11" s="263"/>
      <c r="L11" s="263"/>
      <c r="M11" s="263"/>
    </row>
    <row r="12" spans="1:13" s="23" customFormat="1" ht="19.5" customHeight="1">
      <c r="B12" s="937" t="s">
        <v>228</v>
      </c>
      <c r="C12" s="528"/>
      <c r="D12" s="852" t="s">
        <v>394</v>
      </c>
      <c r="E12" s="852" t="s">
        <v>122</v>
      </c>
      <c r="F12" s="939" t="s">
        <v>529</v>
      </c>
      <c r="G12" s="939" t="s">
        <v>390</v>
      </c>
      <c r="H12" s="942" t="s">
        <v>454</v>
      </c>
      <c r="I12" s="939" t="s">
        <v>530</v>
      </c>
      <c r="J12" s="944" t="s">
        <v>531</v>
      </c>
    </row>
    <row r="13" spans="1:13" s="23" customFormat="1" ht="26.25" customHeight="1">
      <c r="B13" s="938"/>
      <c r="C13" s="943" t="s">
        <v>388</v>
      </c>
      <c r="D13" s="853"/>
      <c r="E13" s="853"/>
      <c r="F13" s="940"/>
      <c r="G13" s="940"/>
      <c r="H13" s="943"/>
      <c r="I13" s="940"/>
      <c r="J13" s="945"/>
    </row>
    <row r="14" spans="1:13" s="23" customFormat="1" ht="67.5" customHeight="1">
      <c r="B14" s="938"/>
      <c r="C14" s="943"/>
      <c r="D14" s="854"/>
      <c r="E14" s="854"/>
      <c r="F14" s="940"/>
      <c r="G14" s="940"/>
      <c r="H14" s="943"/>
      <c r="I14" s="940"/>
      <c r="J14" s="945"/>
    </row>
    <row r="15" spans="1:13" s="23" customFormat="1" ht="21.9" customHeight="1">
      <c r="B15" s="522" t="s">
        <v>551</v>
      </c>
      <c r="C15" s="527">
        <v>0</v>
      </c>
      <c r="D15" s="527">
        <v>47</v>
      </c>
      <c r="E15" s="536">
        <v>0</v>
      </c>
      <c r="F15" s="527">
        <v>169</v>
      </c>
      <c r="G15" s="536">
        <v>0</v>
      </c>
      <c r="H15" s="527">
        <v>0</v>
      </c>
      <c r="I15" s="527">
        <v>4</v>
      </c>
      <c r="J15" s="543">
        <v>7057</v>
      </c>
    </row>
    <row r="16" spans="1:13" s="23" customFormat="1" ht="21.9" customHeight="1">
      <c r="B16" s="29" t="s">
        <v>646</v>
      </c>
      <c r="C16" s="79">
        <v>1</v>
      </c>
      <c r="D16" s="79">
        <v>47</v>
      </c>
      <c r="E16" s="47">
        <v>0</v>
      </c>
      <c r="F16" s="79">
        <v>195</v>
      </c>
      <c r="G16" s="47">
        <v>0</v>
      </c>
      <c r="H16" s="541">
        <v>1</v>
      </c>
      <c r="I16" s="267">
        <v>6</v>
      </c>
      <c r="J16" s="544">
        <v>6810</v>
      </c>
    </row>
    <row r="17" spans="2:10" s="23" customFormat="1" ht="22.5" customHeight="1">
      <c r="B17" s="523" t="s">
        <v>2</v>
      </c>
      <c r="C17" s="174">
        <f>C16/$C$7*100</f>
        <v>1.4092446448703494E-2</v>
      </c>
      <c r="D17" s="174">
        <f>D16/$C$7*100</f>
        <v>0.66234498308906431</v>
      </c>
      <c r="E17" s="174">
        <f>E16/$C$7*100</f>
        <v>0</v>
      </c>
      <c r="F17" s="174">
        <f>F16/$C7*100</f>
        <v>2.7480270574971812</v>
      </c>
      <c r="G17" s="174">
        <f>G16/$C7*100</f>
        <v>0</v>
      </c>
      <c r="H17" s="174">
        <f>H16/$C7*100</f>
        <v>1.4092446448703494E-2</v>
      </c>
      <c r="I17" s="174">
        <f>I16/$C7*100</f>
        <v>8.4554678692220969E-2</v>
      </c>
      <c r="J17" s="214">
        <f>J16/$C7*100</f>
        <v>95.969560315670805</v>
      </c>
    </row>
    <row r="18" spans="2:10" s="23" customFormat="1" ht="28.5" customHeight="1">
      <c r="B18" s="524" t="s">
        <v>426</v>
      </c>
      <c r="C18" s="80">
        <f t="shared" ref="C18:J18" si="4">C16-C15</f>
        <v>1</v>
      </c>
      <c r="D18" s="80">
        <f t="shared" si="4"/>
        <v>0</v>
      </c>
      <c r="E18" s="80">
        <f t="shared" si="4"/>
        <v>0</v>
      </c>
      <c r="F18" s="80">
        <f t="shared" si="4"/>
        <v>26</v>
      </c>
      <c r="G18" s="80">
        <f t="shared" si="4"/>
        <v>0</v>
      </c>
      <c r="H18" s="80">
        <f t="shared" si="4"/>
        <v>1</v>
      </c>
      <c r="I18" s="80">
        <f t="shared" si="4"/>
        <v>2</v>
      </c>
      <c r="J18" s="57">
        <f t="shared" si="4"/>
        <v>-247</v>
      </c>
    </row>
    <row r="19" spans="2:10" s="23" customFormat="1" ht="36" customHeight="1">
      <c r="B19" s="525" t="s">
        <v>427</v>
      </c>
      <c r="C19" s="44" t="s">
        <v>548</v>
      </c>
      <c r="D19" s="44">
        <f>D16/D15*100-100</f>
        <v>0</v>
      </c>
      <c r="E19" s="44">
        <v>0</v>
      </c>
      <c r="F19" s="44">
        <f>F16/F15*100-100</f>
        <v>15.384615384615373</v>
      </c>
      <c r="G19" s="44">
        <v>0</v>
      </c>
      <c r="H19" s="44" t="s">
        <v>548</v>
      </c>
      <c r="I19" s="44">
        <f>I16/I15*100-100</f>
        <v>50</v>
      </c>
      <c r="J19" s="58">
        <f>J16/J15*100-100</f>
        <v>-3.5000708516366785</v>
      </c>
    </row>
    <row r="20" spans="2:10" s="23" customFormat="1" ht="17.25" customHeight="1"/>
    <row r="21" spans="2:10" s="23" customFormat="1" ht="26.25" customHeight="1">
      <c r="B21" s="937" t="s">
        <v>228</v>
      </c>
      <c r="C21" s="939" t="s">
        <v>322</v>
      </c>
      <c r="D21" s="939" t="s">
        <v>108</v>
      </c>
      <c r="E21" s="944" t="s">
        <v>198</v>
      </c>
      <c r="F21" s="946"/>
      <c r="G21" s="946"/>
    </row>
    <row r="22" spans="2:10" s="23" customFormat="1" ht="26.25" customHeight="1">
      <c r="B22" s="938"/>
      <c r="C22" s="940"/>
      <c r="D22" s="940"/>
      <c r="E22" s="945"/>
      <c r="F22" s="946"/>
      <c r="G22" s="946"/>
    </row>
    <row r="23" spans="2:10" s="23" customFormat="1" ht="17.25" customHeight="1">
      <c r="B23" s="938"/>
      <c r="C23" s="940"/>
      <c r="D23" s="940"/>
      <c r="E23" s="945"/>
      <c r="F23" s="946"/>
      <c r="G23" s="946"/>
    </row>
    <row r="24" spans="2:10" s="23" customFormat="1" ht="21.9" customHeight="1">
      <c r="B24" s="522" t="s">
        <v>551</v>
      </c>
      <c r="C24" s="531">
        <v>98.6</v>
      </c>
      <c r="D24" s="531">
        <v>0.1</v>
      </c>
      <c r="E24" s="537">
        <v>96.9</v>
      </c>
    </row>
    <row r="25" spans="2:10" s="23" customFormat="1" ht="21.9" customHeight="1">
      <c r="B25" s="29" t="s">
        <v>646</v>
      </c>
      <c r="C25" s="532">
        <v>98.2</v>
      </c>
      <c r="D25" s="532">
        <v>0.1</v>
      </c>
      <c r="E25" s="107">
        <v>96</v>
      </c>
    </row>
    <row r="26" spans="2:10" s="23" customFormat="1" ht="22.5" customHeight="1">
      <c r="B26" s="523" t="s">
        <v>2</v>
      </c>
      <c r="C26" s="533"/>
      <c r="D26" s="533"/>
      <c r="E26" s="538"/>
    </row>
    <row r="27" spans="2:10" s="23" customFormat="1" ht="28.5" customHeight="1">
      <c r="B27" s="524" t="s">
        <v>426</v>
      </c>
      <c r="C27" s="534"/>
      <c r="D27" s="534"/>
      <c r="E27" s="539"/>
    </row>
    <row r="28" spans="2:10" s="23" customFormat="1" ht="36" customHeight="1">
      <c r="B28" s="525" t="s">
        <v>427</v>
      </c>
      <c r="C28" s="535"/>
      <c r="D28" s="535"/>
      <c r="E28" s="540"/>
    </row>
    <row r="29" spans="2:10" ht="17.25" customHeight="1">
      <c r="B29" s="9" t="s">
        <v>647</v>
      </c>
    </row>
    <row r="30" spans="2:10" ht="17.25" customHeight="1"/>
  </sheetData>
  <customSheetViews>
    <customSheetView guid="{F6C015A4-8074-E14B-AA85-10FA5D09D9C2}" showPageBreaks="1" showGridLines="0" printArea="1" view="pageBreakPreview" topLeftCell="A19">
      <selection activeCell="P1" sqref="P1"/>
      <pageMargins left="0.39370078740157483" right="0.31496062992125984" top="0.39370078740157483" bottom="0" header="0.51181102362204722" footer="0.51181102362204722"/>
      <printOptions horizontalCentered="1"/>
      <pageSetup paperSize="9" scale="79" firstPageNumber="26" useFirstPageNumber="1" r:id="rId1"/>
      <headerFooter scaleWithDoc="0" alignWithMargins="0">
        <oddFooter>&amp;C&amp;"ＭＳ 明朝,regular"- 26 -</oddFooter>
        <evenFooter>&amp;C&amp;"ＭＳ 明朝,regular"- &amp;P -</evenFooter>
        <firstFooter>&amp;C&amp;"ＭＳ 明朝,regular"- &amp;P -</firstFooter>
      </headerFooter>
    </customSheetView>
  </customSheetViews>
  <mergeCells count="24">
    <mergeCell ref="H12:H14"/>
    <mergeCell ref="I12:I14"/>
    <mergeCell ref="J12:J14"/>
    <mergeCell ref="C13:C14"/>
    <mergeCell ref="B21:B23"/>
    <mergeCell ref="C21:C23"/>
    <mergeCell ref="D21:D23"/>
    <mergeCell ref="E21:E23"/>
    <mergeCell ref="F21:F23"/>
    <mergeCell ref="G21:G23"/>
    <mergeCell ref="B12:B14"/>
    <mergeCell ref="D12:D14"/>
    <mergeCell ref="E12:E14"/>
    <mergeCell ref="F12:F14"/>
    <mergeCell ref="G12:G14"/>
    <mergeCell ref="H3:J3"/>
    <mergeCell ref="I4:J4"/>
    <mergeCell ref="B3:B5"/>
    <mergeCell ref="C3:C5"/>
    <mergeCell ref="D3:D5"/>
    <mergeCell ref="E3:E5"/>
    <mergeCell ref="F3:F5"/>
    <mergeCell ref="G3:G5"/>
    <mergeCell ref="H4:H5"/>
  </mergeCells>
  <phoneticPr fontId="11"/>
  <printOptions horizontalCentered="1"/>
  <pageMargins left="0.70866141732283461" right="0.70866141732283461" top="0.74803149606299213" bottom="0.74803149606299213" header="0.31496062992125984" footer="0.31496062992125984"/>
  <pageSetup paperSize="9" scale="94" firstPageNumber="26" orientation="portrait" useFirstPageNumber="1" r:id="rId2"/>
  <headerFooter scaleWithDoc="0" alignWithMargins="0">
    <oddFooter>&amp;C&amp;"ＭＳ 明朝,regular"- 26 -</oddFooter>
    <evenFooter>&amp;C&amp;"ＭＳ 明朝,regular"- &amp;P -</evenFooter>
    <firstFooter>&amp;C&amp;"ＭＳ 明朝,regular"-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1"/>
  <sheetViews>
    <sheetView view="pageBreakPreview" zoomScaleNormal="100" zoomScaleSheetLayoutView="100" workbookViewId="0">
      <selection activeCell="J33" sqref="J33"/>
    </sheetView>
  </sheetViews>
  <sheetFormatPr defaultColWidth="9" defaultRowHeight="13.2"/>
  <cols>
    <col min="1" max="1" width="2.33203125" style="1" customWidth="1"/>
    <col min="2" max="2" width="9.44140625" style="1" customWidth="1"/>
    <col min="3" max="9" width="9.109375" style="1" customWidth="1"/>
    <col min="10" max="10" width="9.88671875" style="1" customWidth="1"/>
    <col min="11" max="12" width="8.5546875" style="1" customWidth="1"/>
    <col min="13" max="13" width="7.5546875" style="1" customWidth="1"/>
    <col min="14" max="14" width="7.6640625" style="1" customWidth="1"/>
    <col min="15" max="15" width="6.44140625" style="1" customWidth="1"/>
    <col min="16" max="16" width="11.109375" style="1" customWidth="1"/>
    <col min="17" max="17" width="7.5546875" style="1" customWidth="1"/>
    <col min="18" max="18" width="8.44140625" style="1" customWidth="1"/>
    <col min="19" max="19" width="9" style="1" customWidth="1"/>
    <col min="20" max="16384" width="9" style="1"/>
  </cols>
  <sheetData>
    <row r="1" spans="2:14" ht="17.25" customHeight="1">
      <c r="B1" s="25" t="s">
        <v>160</v>
      </c>
    </row>
    <row r="2" spans="2:14" ht="17.25" customHeight="1">
      <c r="B2" s="9" t="s">
        <v>453</v>
      </c>
    </row>
    <row r="3" spans="2:14" ht="17.25" customHeight="1">
      <c r="B3" s="1" t="s">
        <v>655</v>
      </c>
    </row>
    <row r="4" spans="2:14" ht="17.25" customHeight="1"/>
    <row r="5" spans="2:14" ht="17.25" customHeight="1">
      <c r="B5" s="129" t="s">
        <v>400</v>
      </c>
      <c r="C5" s="36"/>
      <c r="D5" s="133"/>
      <c r="E5" s="133"/>
      <c r="F5" s="133"/>
      <c r="G5" s="133"/>
      <c r="H5" s="133"/>
    </row>
    <row r="6" spans="2:14" ht="17.25" customHeight="1">
      <c r="C6" s="9"/>
      <c r="J6" s="148" t="s">
        <v>8</v>
      </c>
    </row>
    <row r="7" spans="2:14" s="6" customFormat="1" ht="18" customHeight="1">
      <c r="B7" s="845" t="s">
        <v>228</v>
      </c>
      <c r="C7" s="834" t="s">
        <v>13</v>
      </c>
      <c r="D7" s="949"/>
      <c r="E7" s="950"/>
      <c r="F7" s="834" t="s">
        <v>72</v>
      </c>
      <c r="G7" s="835"/>
      <c r="H7" s="835"/>
      <c r="I7" s="835"/>
      <c r="J7" s="836"/>
    </row>
    <row r="8" spans="2:14" s="6" customFormat="1" ht="18" customHeight="1">
      <c r="B8" s="848"/>
      <c r="C8" s="839" t="s">
        <v>1</v>
      </c>
      <c r="D8" s="839" t="s">
        <v>14</v>
      </c>
      <c r="E8" s="839" t="s">
        <v>20</v>
      </c>
      <c r="F8" s="839" t="s">
        <v>1</v>
      </c>
      <c r="G8" s="947" t="s">
        <v>31</v>
      </c>
      <c r="H8" s="948"/>
      <c r="I8" s="839" t="s">
        <v>14</v>
      </c>
      <c r="J8" s="863" t="s">
        <v>20</v>
      </c>
    </row>
    <row r="9" spans="2:14" s="6" customFormat="1" ht="18" customHeight="1">
      <c r="B9" s="846"/>
      <c r="C9" s="913"/>
      <c r="D9" s="913"/>
      <c r="E9" s="913"/>
      <c r="F9" s="913"/>
      <c r="G9" s="50" t="s">
        <v>7</v>
      </c>
      <c r="H9" s="50" t="s">
        <v>42</v>
      </c>
      <c r="I9" s="913"/>
      <c r="J9" s="915"/>
    </row>
    <row r="10" spans="2:14" s="6" customFormat="1" ht="15" customHeight="1">
      <c r="B10" s="130" t="s">
        <v>552</v>
      </c>
      <c r="C10" s="551">
        <v>7282</v>
      </c>
      <c r="D10" s="551">
        <v>3745</v>
      </c>
      <c r="E10" s="551">
        <v>3537</v>
      </c>
      <c r="F10" s="551">
        <v>7183</v>
      </c>
      <c r="G10" s="41">
        <v>-236</v>
      </c>
      <c r="H10" s="585">
        <v>-3.1810217010378778</v>
      </c>
      <c r="I10" s="551">
        <v>3698</v>
      </c>
      <c r="J10" s="593">
        <v>3485</v>
      </c>
    </row>
    <row r="11" spans="2:14" s="545" customFormat="1" ht="15" customHeight="1">
      <c r="B11" s="547"/>
      <c r="C11" s="552"/>
      <c r="D11" s="551"/>
      <c r="E11" s="551"/>
      <c r="F11" s="574">
        <v>7057</v>
      </c>
      <c r="G11" s="579">
        <v>-249</v>
      </c>
      <c r="H11" s="586">
        <v>-3.4081576786203129</v>
      </c>
      <c r="I11" s="574">
        <v>3651</v>
      </c>
      <c r="J11" s="594">
        <v>3406</v>
      </c>
    </row>
    <row r="12" spans="2:14" s="545" customFormat="1" ht="15" customHeight="1">
      <c r="B12" s="130" t="s">
        <v>653</v>
      </c>
      <c r="C12" s="553">
        <v>7096</v>
      </c>
      <c r="D12" s="553">
        <v>3605</v>
      </c>
      <c r="E12" s="553">
        <v>3491</v>
      </c>
      <c r="F12" s="553">
        <v>6971</v>
      </c>
      <c r="G12" s="41">
        <f>F12-F10</f>
        <v>-212</v>
      </c>
      <c r="H12" s="585">
        <f>F12/F10*100-100</f>
        <v>-2.951413058610612</v>
      </c>
      <c r="I12" s="553">
        <v>3552</v>
      </c>
      <c r="J12" s="595">
        <v>3419</v>
      </c>
      <c r="K12" s="577"/>
    </row>
    <row r="13" spans="2:14" s="545" customFormat="1" ht="15" customHeight="1">
      <c r="B13" s="548"/>
      <c r="C13" s="554"/>
      <c r="D13" s="565"/>
      <c r="E13" s="565"/>
      <c r="F13" s="575">
        <v>6810</v>
      </c>
      <c r="G13" s="580">
        <f>F13-F11</f>
        <v>-247</v>
      </c>
      <c r="H13" s="587">
        <f>F13/F11*100-100</f>
        <v>-3.5000708516366785</v>
      </c>
      <c r="I13" s="575">
        <v>3483</v>
      </c>
      <c r="J13" s="596">
        <v>3327</v>
      </c>
      <c r="K13" s="577"/>
    </row>
    <row r="14" spans="2:14" s="545" customFormat="1" ht="15" customHeight="1">
      <c r="C14" s="555"/>
      <c r="D14" s="566"/>
      <c r="E14" s="566"/>
      <c r="F14" s="576"/>
      <c r="G14" s="581"/>
      <c r="H14" s="588"/>
      <c r="I14" s="576"/>
      <c r="J14" s="576"/>
      <c r="K14" s="598"/>
      <c r="L14" s="598"/>
      <c r="M14" s="598"/>
      <c r="N14" s="577"/>
    </row>
    <row r="15" spans="2:14" s="6" customFormat="1" ht="18" customHeight="1">
      <c r="B15" s="845" t="s">
        <v>228</v>
      </c>
      <c r="C15" s="834" t="s">
        <v>74</v>
      </c>
      <c r="D15" s="835"/>
      <c r="E15" s="836"/>
    </row>
    <row r="16" spans="2:14" s="6" customFormat="1" ht="18" customHeight="1">
      <c r="B16" s="848"/>
      <c r="C16" s="839" t="s">
        <v>1</v>
      </c>
      <c r="D16" s="839" t="s">
        <v>14</v>
      </c>
      <c r="E16" s="863" t="s">
        <v>20</v>
      </c>
    </row>
    <row r="17" spans="2:13" s="6" customFormat="1" ht="18" customHeight="1">
      <c r="B17" s="846"/>
      <c r="C17" s="913"/>
      <c r="D17" s="913"/>
      <c r="E17" s="915"/>
    </row>
    <row r="18" spans="2:13" s="6" customFormat="1" ht="15" customHeight="1">
      <c r="B18" s="130" t="s">
        <v>552</v>
      </c>
      <c r="C18" s="556">
        <v>98.6</v>
      </c>
      <c r="D18" s="556">
        <v>98.7</v>
      </c>
      <c r="E18" s="570">
        <v>98.5</v>
      </c>
    </row>
    <row r="19" spans="2:13" s="545" customFormat="1" ht="15" customHeight="1">
      <c r="B19" s="547"/>
      <c r="C19" s="557">
        <v>96.9</v>
      </c>
      <c r="D19" s="557">
        <v>97.5</v>
      </c>
      <c r="E19" s="571">
        <v>96.3</v>
      </c>
    </row>
    <row r="20" spans="2:13" s="545" customFormat="1" ht="15" customHeight="1">
      <c r="B20" s="130" t="s">
        <v>653</v>
      </c>
      <c r="C20" s="556">
        <v>98.2</v>
      </c>
      <c r="D20" s="556">
        <v>98.5</v>
      </c>
      <c r="E20" s="570">
        <v>97.9</v>
      </c>
      <c r="F20" s="577"/>
    </row>
    <row r="21" spans="2:13" s="545" customFormat="1" ht="15" customHeight="1">
      <c r="B21" s="548"/>
      <c r="C21" s="558">
        <v>96</v>
      </c>
      <c r="D21" s="558">
        <v>96.6</v>
      </c>
      <c r="E21" s="572">
        <v>95.3</v>
      </c>
      <c r="F21" s="577"/>
    </row>
    <row r="22" spans="2:13" s="546" customFormat="1" ht="15.75" customHeight="1">
      <c r="B22" s="549" t="s">
        <v>75</v>
      </c>
      <c r="C22" s="559"/>
      <c r="D22" s="567"/>
      <c r="E22" s="567"/>
      <c r="F22" s="567"/>
      <c r="G22" s="567"/>
      <c r="H22" s="567"/>
      <c r="I22" s="567"/>
      <c r="J22" s="567"/>
      <c r="K22" s="567"/>
      <c r="L22" s="567"/>
      <c r="M22" s="600"/>
    </row>
    <row r="23" spans="2:13" s="546" customFormat="1" ht="15.75" customHeight="1">
      <c r="B23" s="1"/>
      <c r="C23" s="560"/>
      <c r="D23" s="568"/>
      <c r="E23" s="568"/>
      <c r="F23" s="568"/>
      <c r="G23" s="568"/>
      <c r="H23" s="568"/>
      <c r="I23" s="568"/>
      <c r="J23" s="568"/>
      <c r="K23" s="568"/>
      <c r="L23" s="568"/>
      <c r="M23" s="601"/>
    </row>
    <row r="24" spans="2:13" ht="15.75" customHeight="1">
      <c r="B24" s="128" t="s">
        <v>424</v>
      </c>
      <c r="C24" s="561"/>
      <c r="D24" s="569"/>
      <c r="E24" s="569"/>
      <c r="F24" s="569"/>
      <c r="G24" s="569"/>
      <c r="H24" s="589"/>
      <c r="I24" s="592"/>
      <c r="J24" s="592"/>
    </row>
    <row r="25" spans="2:13" ht="15.75" customHeight="1">
      <c r="B25" s="9" t="s">
        <v>745</v>
      </c>
      <c r="C25" s="561"/>
      <c r="D25" s="569"/>
      <c r="E25" s="569"/>
      <c r="F25" s="569"/>
      <c r="G25" s="569"/>
      <c r="H25" s="589"/>
      <c r="I25" s="592"/>
      <c r="J25" s="592"/>
    </row>
    <row r="26" spans="2:13" ht="15.75" customHeight="1">
      <c r="B26" s="9" t="s">
        <v>554</v>
      </c>
      <c r="C26" s="561"/>
      <c r="D26" s="569"/>
      <c r="E26" s="569"/>
      <c r="F26" s="569"/>
      <c r="G26" s="569"/>
      <c r="H26" s="589"/>
      <c r="I26" s="592"/>
      <c r="J26" s="592"/>
    </row>
    <row r="27" spans="2:13" ht="15.75" customHeight="1">
      <c r="B27" s="549" t="s">
        <v>425</v>
      </c>
      <c r="C27" s="561"/>
      <c r="D27" s="569"/>
      <c r="E27" s="569"/>
      <c r="F27" s="569"/>
      <c r="G27" s="569"/>
      <c r="H27" s="589"/>
      <c r="I27" s="592"/>
      <c r="J27" s="592"/>
    </row>
    <row r="28" spans="2:13" ht="15.75" customHeight="1">
      <c r="B28" s="129" t="s">
        <v>105</v>
      </c>
      <c r="C28" s="133"/>
      <c r="D28" s="133"/>
      <c r="E28" s="133"/>
      <c r="F28" s="133"/>
      <c r="G28" s="133"/>
      <c r="H28" s="133"/>
      <c r="I28" s="133"/>
    </row>
    <row r="29" spans="2:13" ht="15.75" customHeight="1">
      <c r="J29" s="148" t="s">
        <v>8</v>
      </c>
    </row>
    <row r="30" spans="2:13" s="6" customFormat="1" ht="20.25" customHeight="1">
      <c r="B30" s="845" t="s">
        <v>228</v>
      </c>
      <c r="C30" s="903" t="s">
        <v>13</v>
      </c>
      <c r="D30" s="841"/>
      <c r="E30" s="866"/>
      <c r="F30" s="834" t="s">
        <v>532</v>
      </c>
      <c r="G30" s="835"/>
      <c r="H30" s="835"/>
      <c r="I30" s="835"/>
      <c r="J30" s="836"/>
    </row>
    <row r="31" spans="2:13" s="6" customFormat="1" ht="15" customHeight="1">
      <c r="B31" s="848"/>
      <c r="C31" s="905"/>
      <c r="D31" s="843"/>
      <c r="E31" s="868"/>
      <c r="F31" s="839" t="s">
        <v>1</v>
      </c>
      <c r="G31" s="900" t="s">
        <v>31</v>
      </c>
      <c r="H31" s="861"/>
      <c r="I31" s="839" t="s">
        <v>14</v>
      </c>
      <c r="J31" s="863" t="s">
        <v>20</v>
      </c>
    </row>
    <row r="32" spans="2:13" s="6" customFormat="1" ht="15" customHeight="1">
      <c r="B32" s="846"/>
      <c r="C32" s="357" t="s">
        <v>1</v>
      </c>
      <c r="D32" s="357" t="s">
        <v>14</v>
      </c>
      <c r="E32" s="573" t="s">
        <v>20</v>
      </c>
      <c r="F32" s="840"/>
      <c r="G32" s="70" t="s">
        <v>7</v>
      </c>
      <c r="H32" s="49" t="s">
        <v>4</v>
      </c>
      <c r="I32" s="840"/>
      <c r="J32" s="915"/>
    </row>
    <row r="33" spans="2:20" s="6" customFormat="1" ht="15" customHeight="1">
      <c r="B33" s="130" t="s">
        <v>553</v>
      </c>
      <c r="C33" s="438">
        <v>7282</v>
      </c>
      <c r="D33" s="438">
        <v>3745</v>
      </c>
      <c r="E33" s="438">
        <v>3537</v>
      </c>
      <c r="F33" s="438">
        <v>4</v>
      </c>
      <c r="G33" s="462">
        <v>-1</v>
      </c>
      <c r="H33" s="590">
        <v>-20</v>
      </c>
      <c r="I33" s="438">
        <v>4</v>
      </c>
      <c r="J33" s="812">
        <v>0</v>
      </c>
      <c r="K33" s="12"/>
      <c r="L33" s="12"/>
      <c r="M33" s="12"/>
      <c r="N33" s="12"/>
      <c r="O33" s="12"/>
      <c r="P33" s="12"/>
    </row>
    <row r="34" spans="2:20" s="6" customFormat="1" ht="15" customHeight="1">
      <c r="B34" s="550" t="s">
        <v>654</v>
      </c>
      <c r="C34" s="562">
        <v>7096</v>
      </c>
      <c r="D34" s="562">
        <v>3605</v>
      </c>
      <c r="E34" s="562">
        <v>3491</v>
      </c>
      <c r="F34" s="562">
        <v>6</v>
      </c>
      <c r="G34" s="582">
        <f>F34-F33</f>
        <v>2</v>
      </c>
      <c r="H34" s="464">
        <f>F34/F33*100-100</f>
        <v>50</v>
      </c>
      <c r="I34" s="562">
        <v>5</v>
      </c>
      <c r="J34" s="597">
        <v>1</v>
      </c>
      <c r="K34" s="12"/>
      <c r="L34" s="12"/>
      <c r="M34" s="12"/>
      <c r="N34" s="12"/>
      <c r="O34" s="12"/>
      <c r="P34" s="12"/>
    </row>
    <row r="35" spans="2:20" s="6" customFormat="1" ht="15" customHeight="1">
      <c r="C35" s="563"/>
      <c r="D35" s="563"/>
      <c r="E35" s="563"/>
      <c r="F35" s="563"/>
      <c r="G35" s="583"/>
      <c r="H35" s="591"/>
      <c r="I35" s="563"/>
      <c r="J35" s="583"/>
      <c r="K35" s="599"/>
      <c r="L35" s="599"/>
      <c r="M35" s="591"/>
      <c r="N35" s="599"/>
      <c r="O35" s="12"/>
      <c r="P35" s="12"/>
      <c r="Q35" s="12"/>
      <c r="R35" s="12"/>
      <c r="S35" s="12"/>
      <c r="T35" s="12"/>
    </row>
    <row r="36" spans="2:20" s="6" customFormat="1" ht="20.25" customHeight="1">
      <c r="B36" s="845" t="s">
        <v>228</v>
      </c>
      <c r="C36" s="834" t="s">
        <v>108</v>
      </c>
      <c r="D36" s="835"/>
      <c r="E36" s="835"/>
      <c r="F36" s="836"/>
    </row>
    <row r="37" spans="2:20" s="6" customFormat="1" ht="15" customHeight="1">
      <c r="B37" s="848"/>
      <c r="C37" s="839" t="s">
        <v>1</v>
      </c>
      <c r="D37" s="839" t="s">
        <v>14</v>
      </c>
      <c r="E37" s="839" t="s">
        <v>20</v>
      </c>
      <c r="F37" s="863" t="s">
        <v>9</v>
      </c>
    </row>
    <row r="38" spans="2:20" s="6" customFormat="1" ht="15" customHeight="1">
      <c r="B38" s="846"/>
      <c r="C38" s="840"/>
      <c r="D38" s="840"/>
      <c r="E38" s="913"/>
      <c r="F38" s="860"/>
    </row>
    <row r="39" spans="2:20" s="6" customFormat="1" ht="15" customHeight="1">
      <c r="B39" s="130" t="s">
        <v>553</v>
      </c>
      <c r="C39" s="564">
        <v>5.4929964295523208E-2</v>
      </c>
      <c r="D39" s="564">
        <v>0.1068090787716956</v>
      </c>
      <c r="E39" s="770">
        <v>0</v>
      </c>
      <c r="F39" s="578">
        <v>0.2</v>
      </c>
      <c r="G39" s="12"/>
      <c r="H39" s="12"/>
      <c r="I39" s="12"/>
      <c r="J39" s="12"/>
      <c r="K39" s="12"/>
      <c r="L39" s="12"/>
    </row>
    <row r="40" spans="2:20" s="6" customFormat="1" ht="15" customHeight="1">
      <c r="B40" s="550" t="s">
        <v>654</v>
      </c>
      <c r="C40" s="441">
        <f>F34/C34*100</f>
        <v>8.4554678692220969E-2</v>
      </c>
      <c r="D40" s="441">
        <f>I34/D34*100</f>
        <v>0.13869625520110956</v>
      </c>
      <c r="E40" s="441">
        <f>J34/E34*100</f>
        <v>2.8645087367516472E-2</v>
      </c>
      <c r="F40" s="458">
        <v>0.2</v>
      </c>
      <c r="G40" s="12"/>
      <c r="H40" s="12"/>
      <c r="I40" s="12"/>
      <c r="J40" s="12"/>
      <c r="K40" s="12"/>
      <c r="L40" s="12"/>
    </row>
    <row r="41" spans="2:20" ht="15" customHeight="1">
      <c r="B41" s="1" t="s">
        <v>533</v>
      </c>
    </row>
  </sheetData>
  <customSheetViews>
    <customSheetView guid="{F6C015A4-8074-E14B-AA85-10FA5D09D9C2}" showPageBreaks="1" showGridLines="0" view="pageBreakPreview">
      <selection activeCell="N1" sqref="N1"/>
      <pageMargins left="0.78740157480314965" right="0.31496062992125984" top="0.78740157480314965" bottom="0" header="0.51181102362204722" footer="0.51181102362204722"/>
      <printOptions horizontalCentered="1"/>
      <pageSetup paperSize="9" scale="80" firstPageNumber="27" useFirstPageNumber="1" r:id="rId1"/>
      <headerFooter scaleWithDoc="0" alignWithMargins="0">
        <oddFooter>&amp;C&amp;"ＭＳ 明朝,regular"- 27 -</oddFooter>
        <evenFooter>&amp;C&amp;"ＭＳ 明朝,regular"- &amp;P -</evenFooter>
        <firstFooter>&amp;C&amp;"ＭＳ 明朝,regular"- &amp;P -</firstFooter>
      </headerFooter>
    </customSheetView>
  </customSheetViews>
  <mergeCells count="28">
    <mergeCell ref="F30:J30"/>
    <mergeCell ref="I8:I9"/>
    <mergeCell ref="J8:J9"/>
    <mergeCell ref="B15:B17"/>
    <mergeCell ref="I31:I32"/>
    <mergeCell ref="J31:J32"/>
    <mergeCell ref="G31:H31"/>
    <mergeCell ref="F31:F32"/>
    <mergeCell ref="C16:C17"/>
    <mergeCell ref="D16:D17"/>
    <mergeCell ref="E16:E17"/>
    <mergeCell ref="B30:B32"/>
    <mergeCell ref="C30:E31"/>
    <mergeCell ref="F8:F9"/>
    <mergeCell ref="B36:B38"/>
    <mergeCell ref="C37:C38"/>
    <mergeCell ref="D37:D38"/>
    <mergeCell ref="E37:E38"/>
    <mergeCell ref="F37:F38"/>
    <mergeCell ref="C36:F36"/>
    <mergeCell ref="F7:J7"/>
    <mergeCell ref="G8:H8"/>
    <mergeCell ref="C7:E7"/>
    <mergeCell ref="C15:E15"/>
    <mergeCell ref="B7:B9"/>
    <mergeCell ref="C8:C9"/>
    <mergeCell ref="D8:D9"/>
    <mergeCell ref="E8:E9"/>
  </mergeCells>
  <phoneticPr fontId="11"/>
  <printOptions horizontalCentered="1"/>
  <pageMargins left="0.70866141732283461" right="0.70866141732283461" top="0.74803149606299213" bottom="0.74803149606299213" header="0.31496062992125984" footer="0.31496062992125984"/>
  <pageSetup paperSize="9" firstPageNumber="27" orientation="portrait" useFirstPageNumber="1" r:id="rId2"/>
  <headerFooter scaleWithDoc="0" alignWithMargins="0">
    <oddFooter>&amp;C&amp;"ＭＳ 明朝,regular"- 27 -</oddFooter>
    <evenFooter>&amp;C&amp;"ＭＳ 明朝,regular"- &amp;P -</evenFooter>
    <firstFooter>&amp;C&amp;"ＭＳ 明朝,regular"-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14"/>
  <sheetViews>
    <sheetView view="pageBreakPreview" zoomScale="115" zoomScaleNormal="100" zoomScaleSheetLayoutView="115" workbookViewId="0">
      <selection activeCell="I11" sqref="I11"/>
    </sheetView>
  </sheetViews>
  <sheetFormatPr defaultColWidth="9" defaultRowHeight="13.2"/>
  <cols>
    <col min="1" max="1" width="2.33203125" style="1" customWidth="1"/>
    <col min="2" max="2" width="10.109375" style="1" customWidth="1"/>
    <col min="3" max="7" width="9.109375" style="1" customWidth="1"/>
    <col min="8" max="8" width="10.6640625" style="1" customWidth="1"/>
    <col min="9" max="9" width="13.33203125" style="1" customWidth="1"/>
    <col min="10" max="10" width="11.33203125" style="1" customWidth="1"/>
    <col min="11" max="11" width="10.5546875" style="1" customWidth="1"/>
    <col min="12" max="12" width="8.5546875" style="1" customWidth="1"/>
    <col min="13" max="13" width="2.44140625" style="1" customWidth="1"/>
    <col min="14" max="14" width="9" style="1" customWidth="1"/>
    <col min="15" max="16384" width="9" style="1"/>
  </cols>
  <sheetData>
    <row r="1" spans="2:9" ht="17.25" customHeight="1">
      <c r="B1" s="9" t="s">
        <v>746</v>
      </c>
    </row>
    <row r="2" spans="2:9" ht="17.25" customHeight="1">
      <c r="B2" s="9" t="s">
        <v>747</v>
      </c>
    </row>
    <row r="3" spans="2:9" ht="17.25" customHeight="1">
      <c r="B3" s="9"/>
    </row>
    <row r="4" spans="2:9" ht="17.25" customHeight="1">
      <c r="B4" s="602" t="s">
        <v>385</v>
      </c>
      <c r="C4" s="604"/>
      <c r="D4" s="604"/>
      <c r="E4" s="604"/>
      <c r="F4" s="133"/>
      <c r="G4" s="133"/>
      <c r="H4" s="133"/>
      <c r="I4" s="133"/>
    </row>
    <row r="5" spans="2:9" ht="18" customHeight="1">
      <c r="E5" s="364" t="s">
        <v>8</v>
      </c>
      <c r="F5" s="369"/>
    </row>
    <row r="6" spans="2:9" s="6" customFormat="1" ht="18" customHeight="1">
      <c r="B6" s="845" t="s">
        <v>228</v>
      </c>
      <c r="C6" s="903" t="s">
        <v>44</v>
      </c>
      <c r="D6" s="841"/>
      <c r="E6" s="842"/>
    </row>
    <row r="7" spans="2:9" s="6" customFormat="1" ht="18" customHeight="1">
      <c r="B7" s="846"/>
      <c r="C7" s="50" t="s">
        <v>1</v>
      </c>
      <c r="D7" s="50" t="s">
        <v>114</v>
      </c>
      <c r="E7" s="53" t="s">
        <v>116</v>
      </c>
    </row>
    <row r="8" spans="2:9" s="6" customFormat="1" ht="18" customHeight="1">
      <c r="B8" s="130" t="s">
        <v>553</v>
      </c>
      <c r="C8" s="382">
        <v>4</v>
      </c>
      <c r="D8" s="382">
        <v>3</v>
      </c>
      <c r="E8" s="393">
        <v>1</v>
      </c>
    </row>
    <row r="9" spans="2:9" s="6" customFormat="1" ht="18" customHeight="1">
      <c r="B9" s="130" t="s">
        <v>654</v>
      </c>
      <c r="C9" s="438">
        <v>6</v>
      </c>
      <c r="D9" s="438">
        <v>5</v>
      </c>
      <c r="E9" s="466">
        <v>1</v>
      </c>
    </row>
    <row r="10" spans="2:9" s="6" customFormat="1" ht="23.25" customHeight="1">
      <c r="B10" s="32" t="s">
        <v>2</v>
      </c>
      <c r="C10" s="605">
        <f>C9/$C9*100</f>
        <v>100</v>
      </c>
      <c r="D10" s="605">
        <f>D9/$C9*100</f>
        <v>83.333333333333343</v>
      </c>
      <c r="E10" s="609">
        <f>E9/$C9*100</f>
        <v>16.666666666666664</v>
      </c>
    </row>
    <row r="11" spans="2:9" s="6" customFormat="1" ht="40.5" customHeight="1">
      <c r="B11" s="524" t="s">
        <v>426</v>
      </c>
      <c r="C11" s="606">
        <f>C9-C8</f>
        <v>2</v>
      </c>
      <c r="D11" s="606">
        <f>D9-D8</f>
        <v>2</v>
      </c>
      <c r="E11" s="814">
        <f>E9-E8</f>
        <v>0</v>
      </c>
    </row>
    <row r="12" spans="2:9" s="6" customFormat="1" ht="40.5" customHeight="1">
      <c r="B12" s="524" t="s">
        <v>427</v>
      </c>
      <c r="C12" s="607">
        <f>C9/C8*100-100</f>
        <v>50</v>
      </c>
      <c r="D12" s="607">
        <f>D9/D8*100-100</f>
        <v>66.666666666666686</v>
      </c>
      <c r="E12" s="814">
        <f>E9/E8*100-100</f>
        <v>0</v>
      </c>
    </row>
    <row r="13" spans="2:9" s="6" customFormat="1" ht="20.100000000000001" customHeight="1">
      <c r="B13" s="603" t="s">
        <v>14</v>
      </c>
      <c r="C13" s="608">
        <v>5</v>
      </c>
      <c r="D13" s="608">
        <v>4</v>
      </c>
      <c r="E13" s="611">
        <v>1</v>
      </c>
    </row>
    <row r="14" spans="2:9" s="6" customFormat="1" ht="20.100000000000001" customHeight="1" thickBot="1">
      <c r="B14" s="550" t="s">
        <v>20</v>
      </c>
      <c r="C14" s="582">
        <v>1</v>
      </c>
      <c r="D14" s="582">
        <v>1</v>
      </c>
      <c r="E14" s="813">
        <v>0</v>
      </c>
    </row>
  </sheetData>
  <customSheetViews>
    <customSheetView guid="{F6C015A4-8074-E14B-AA85-10FA5D09D9C2}" showPageBreaks="1" showGridLines="0" printArea="1" view="pageBreakPreview" topLeftCell="A25">
      <selection activeCell="G37" sqref="G37:G38"/>
      <pageMargins left="0.59055118110236227" right="0" top="0.78740157480314965" bottom="0" header="0.51181102362204722" footer="0.51181102362204722"/>
      <printOptions horizontalCentered="1"/>
      <pageSetup paperSize="9" scale="80" firstPageNumber="28" useFirstPageNumber="1" r:id="rId1"/>
      <headerFooter scaleWithDoc="0" alignWithMargins="0">
        <oddFooter>&amp;C&amp;"ＭＳ 明朝,regular"- 28 -</oddFooter>
        <evenFooter>&amp;C&amp;"ＭＳ 明朝,regular"- &amp;P -</evenFooter>
        <firstFooter>&amp;C&amp;"ＭＳ 明朝,regular"- &amp;P -</firstFooter>
      </headerFooter>
    </customSheetView>
  </customSheetViews>
  <mergeCells count="2">
    <mergeCell ref="C6:E6"/>
    <mergeCell ref="B6:B7"/>
  </mergeCells>
  <phoneticPr fontId="11"/>
  <printOptions horizontalCentered="1"/>
  <pageMargins left="0.70866141732283461" right="0.70866141732283461" top="0.74803149606299213" bottom="0.74803149606299213" header="0.31496062992125984" footer="0.31496062992125984"/>
  <pageSetup paperSize="9" firstPageNumber="28" orientation="portrait" useFirstPageNumber="1" r:id="rId2"/>
  <headerFooter scaleWithDoc="0" alignWithMargins="0">
    <oddFooter>&amp;C&amp;"ＭＳ 明朝,regular"- 28 -</oddFooter>
    <evenFooter>&amp;C&amp;"ＭＳ 明朝,regular"- &amp;P -</evenFooter>
    <firstFooter>&amp;C&amp;"ＭＳ 明朝,regular"-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O10"/>
  <sheetViews>
    <sheetView view="pageBreakPreview" zoomScaleNormal="100" zoomScaleSheetLayoutView="100" workbookViewId="0">
      <selection activeCell="D20" sqref="D20"/>
    </sheetView>
  </sheetViews>
  <sheetFormatPr defaultColWidth="9" defaultRowHeight="13.2"/>
  <cols>
    <col min="1" max="1" width="2.5546875" style="1" customWidth="1"/>
    <col min="2" max="2" width="9.88671875" style="1" customWidth="1"/>
    <col min="3" max="3" width="9.6640625" style="1" customWidth="1"/>
    <col min="4" max="4" width="8.5546875" style="1" customWidth="1"/>
    <col min="5" max="5" width="10.109375" style="1" customWidth="1"/>
    <col min="6" max="6" width="12.109375" style="1" customWidth="1"/>
    <col min="7" max="7" width="12.5546875" style="1" customWidth="1"/>
    <col min="8" max="8" width="9.33203125" style="1" customWidth="1"/>
    <col min="9" max="9" width="7.88671875" style="1" customWidth="1"/>
    <col min="10" max="10" width="6.33203125" style="1" customWidth="1"/>
    <col min="11" max="11" width="8.33203125" style="1" customWidth="1"/>
    <col min="12" max="12" width="6.6640625" style="1" customWidth="1"/>
    <col min="13" max="13" width="6.88671875" style="1" customWidth="1"/>
    <col min="14" max="14" width="8.88671875" style="1" customWidth="1"/>
    <col min="15" max="15" width="6.44140625" style="1" customWidth="1"/>
    <col min="16" max="16" width="9.88671875" style="1" customWidth="1"/>
    <col min="17" max="17" width="9.6640625" style="1" customWidth="1"/>
    <col min="18" max="18" width="10.33203125" style="1" customWidth="1"/>
    <col min="19" max="19" width="3.6640625" style="1" customWidth="1"/>
    <col min="20" max="20" width="9" style="1" customWidth="1"/>
    <col min="21" max="16384" width="9" style="1"/>
  </cols>
  <sheetData>
    <row r="1" spans="2:15" s="9" customFormat="1" ht="27" customHeight="1">
      <c r="B1" s="15" t="s">
        <v>163</v>
      </c>
    </row>
    <row r="2" spans="2:15" s="9" customFormat="1" ht="24" customHeight="1">
      <c r="B2" s="25" t="s">
        <v>156</v>
      </c>
    </row>
    <row r="3" spans="2:15" s="9" customFormat="1" ht="24" customHeight="1">
      <c r="B3" s="9" t="s">
        <v>656</v>
      </c>
    </row>
    <row r="4" spans="2:15" s="9" customFormat="1" ht="24" customHeight="1">
      <c r="B4" s="9" t="s">
        <v>657</v>
      </c>
    </row>
    <row r="5" spans="2:15" s="9" customFormat="1" ht="24" customHeight="1">
      <c r="B5" s="9" t="s">
        <v>658</v>
      </c>
    </row>
    <row r="6" spans="2:15" s="9" customFormat="1" ht="24" customHeight="1">
      <c r="B6" s="9" t="s">
        <v>659</v>
      </c>
    </row>
    <row r="7" spans="2:15" s="9" customFormat="1" ht="24" customHeight="1">
      <c r="B7" s="9" t="s">
        <v>660</v>
      </c>
    </row>
    <row r="8" spans="2:15" s="9" customFormat="1" ht="24" customHeight="1">
      <c r="B8" s="9" t="s">
        <v>661</v>
      </c>
    </row>
    <row r="9" spans="2:15" s="9" customFormat="1" ht="24" customHeight="1">
      <c r="B9" s="9" t="s">
        <v>24</v>
      </c>
    </row>
    <row r="10" spans="2:15" s="9" customFormat="1" ht="16.5" customHeight="1">
      <c r="B10" s="221"/>
      <c r="C10" s="282"/>
      <c r="D10" s="282"/>
      <c r="E10" s="282"/>
      <c r="F10" s="282"/>
      <c r="G10" s="282"/>
      <c r="H10" s="282"/>
      <c r="I10" s="282"/>
      <c r="J10" s="282"/>
      <c r="K10" s="282"/>
      <c r="L10" s="282"/>
      <c r="M10" s="282"/>
      <c r="N10" s="282"/>
      <c r="O10" s="282"/>
    </row>
  </sheetData>
  <customSheetViews>
    <customSheetView guid="{F6C015A4-8074-E14B-AA85-10FA5D09D9C2}" showPageBreaks="1" showGridLines="0" fitToPage="1" printArea="1" view="pageBreakPreview" topLeftCell="A7">
      <selection activeCell="N1" sqref="N1"/>
      <pageMargins left="0.78740157480314965" right="0" top="0.82677165354330706" bottom="0" header="0.51181102362204722" footer="0.51181102362204722"/>
      <printOptions horizontalCentered="1"/>
      <pageSetup paperSize="9" firstPageNumber="29" useFirstPageNumber="1" r:id="rId1"/>
      <headerFooter scaleWithDoc="0" alignWithMargins="0">
        <oddFooter>&amp;C&amp;"ＭＳ 明朝,regular"- 29 -</oddFooter>
        <evenFooter>&amp;C&amp;"ＭＳ 明朝,regular"- &amp;P -</evenFooter>
        <firstFooter>&amp;C&amp;"ＭＳ 明朝,regular"- &amp;P -</firstFooter>
      </headerFooter>
    </customSheetView>
  </customSheetViews>
  <phoneticPr fontId="11"/>
  <printOptions horizontalCentered="1"/>
  <pageMargins left="0.70866141732283461" right="0.70866141732283461" top="0.74803149606299213" bottom="0.74803149606299213" header="0.31496062992125984" footer="0.31496062992125984"/>
  <pageSetup paperSize="9" firstPageNumber="29" orientation="portrait" useFirstPageNumber="1" r:id="rId2"/>
  <headerFooter scaleWithDoc="0" alignWithMargins="0">
    <oddFooter>&amp;C&amp;"ＭＳ 明朝,regular"- 29 -</oddFooter>
    <evenFooter>&amp;C&amp;"ＭＳ 明朝,regular"- &amp;P -</evenFooter>
    <firstFooter>&amp;C&amp;"ＭＳ 明朝,regular"-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O29"/>
  <sheetViews>
    <sheetView view="pageBreakPreview" zoomScaleNormal="100" zoomScaleSheetLayoutView="100" workbookViewId="0">
      <selection activeCell="D20" sqref="D20"/>
    </sheetView>
  </sheetViews>
  <sheetFormatPr defaultColWidth="9" defaultRowHeight="13.2"/>
  <cols>
    <col min="1" max="1" width="2.6640625" style="1" customWidth="1"/>
    <col min="2" max="10" width="10" style="1" customWidth="1"/>
    <col min="11" max="11" width="9.109375" style="1" bestFit="1" customWidth="1"/>
    <col min="12" max="12" width="9.44140625" style="1" bestFit="1" customWidth="1"/>
    <col min="13" max="13" width="9" style="1" customWidth="1"/>
    <col min="14" max="14" width="2.44140625" style="1" customWidth="1"/>
    <col min="15" max="15" width="9" style="1" customWidth="1"/>
    <col min="16" max="16384" width="9" style="1"/>
  </cols>
  <sheetData>
    <row r="1" spans="2:15" s="9" customFormat="1" ht="16.5" customHeight="1">
      <c r="B1" s="521" t="s">
        <v>190</v>
      </c>
      <c r="C1" s="612"/>
      <c r="D1" s="612"/>
      <c r="E1" s="612"/>
      <c r="F1" s="612"/>
      <c r="G1" s="612"/>
      <c r="H1" s="612"/>
      <c r="I1" s="612"/>
      <c r="J1" s="612"/>
      <c r="K1" s="612"/>
      <c r="L1" s="620"/>
      <c r="M1" s="620"/>
      <c r="N1" s="620"/>
      <c r="O1" s="620"/>
    </row>
    <row r="2" spans="2:15" s="9" customFormat="1" ht="15" customHeight="1">
      <c r="J2" s="51" t="s">
        <v>8</v>
      </c>
    </row>
    <row r="3" spans="2:15" s="23" customFormat="1" ht="27" customHeight="1">
      <c r="B3" s="937" t="s">
        <v>228</v>
      </c>
      <c r="C3" s="852" t="s">
        <v>41</v>
      </c>
      <c r="D3" s="852" t="s">
        <v>387</v>
      </c>
      <c r="E3" s="852" t="s">
        <v>360</v>
      </c>
      <c r="F3" s="852" t="s">
        <v>393</v>
      </c>
      <c r="G3" s="939" t="s">
        <v>64</v>
      </c>
      <c r="H3" s="932" t="s">
        <v>392</v>
      </c>
      <c r="I3" s="933"/>
      <c r="J3" s="934"/>
    </row>
    <row r="4" spans="2:15" s="23" customFormat="1" ht="12">
      <c r="B4" s="938"/>
      <c r="C4" s="853"/>
      <c r="D4" s="853"/>
      <c r="E4" s="853"/>
      <c r="F4" s="853"/>
      <c r="G4" s="940"/>
      <c r="H4" s="941" t="s">
        <v>395</v>
      </c>
      <c r="I4" s="935" t="s">
        <v>389</v>
      </c>
      <c r="J4" s="936"/>
    </row>
    <row r="5" spans="2:15" s="23" customFormat="1" ht="36.75" customHeight="1">
      <c r="B5" s="938"/>
      <c r="C5" s="854"/>
      <c r="D5" s="854"/>
      <c r="E5" s="854"/>
      <c r="F5" s="854"/>
      <c r="G5" s="940"/>
      <c r="H5" s="941"/>
      <c r="I5" s="529" t="s">
        <v>239</v>
      </c>
      <c r="J5" s="542" t="s">
        <v>268</v>
      </c>
    </row>
    <row r="6" spans="2:15" s="23" customFormat="1" ht="12">
      <c r="B6" s="522" t="s">
        <v>551</v>
      </c>
      <c r="C6" s="613">
        <v>6991</v>
      </c>
      <c r="D6" s="613">
        <v>3324</v>
      </c>
      <c r="E6" s="613">
        <v>1306</v>
      </c>
      <c r="F6" s="613">
        <v>137</v>
      </c>
      <c r="G6" s="613">
        <v>45</v>
      </c>
      <c r="H6" s="613">
        <v>22</v>
      </c>
      <c r="I6" s="613">
        <v>1714</v>
      </c>
      <c r="J6" s="619">
        <v>158</v>
      </c>
    </row>
    <row r="7" spans="2:15" s="23" customFormat="1" ht="12">
      <c r="B7" s="29" t="s">
        <v>646</v>
      </c>
      <c r="C7" s="79">
        <v>6553</v>
      </c>
      <c r="D7" s="79">
        <v>3240</v>
      </c>
      <c r="E7" s="79">
        <v>1174</v>
      </c>
      <c r="F7" s="79">
        <v>105</v>
      </c>
      <c r="G7" s="79">
        <v>38</v>
      </c>
      <c r="H7" s="79">
        <v>14</v>
      </c>
      <c r="I7" s="79">
        <v>1677</v>
      </c>
      <c r="J7" s="105">
        <v>82</v>
      </c>
    </row>
    <row r="8" spans="2:15" s="23" customFormat="1" ht="12">
      <c r="B8" s="523" t="s">
        <v>2</v>
      </c>
      <c r="C8" s="174">
        <f t="shared" ref="C8:J8" si="0">C7/$C7*100</f>
        <v>100</v>
      </c>
      <c r="D8" s="174">
        <f t="shared" si="0"/>
        <v>49.443003204639098</v>
      </c>
      <c r="E8" s="174">
        <f t="shared" si="0"/>
        <v>17.915458568594538</v>
      </c>
      <c r="F8" s="174">
        <f t="shared" si="0"/>
        <v>1.6023195482984893</v>
      </c>
      <c r="G8" s="174">
        <f t="shared" si="0"/>
        <v>0.57988707462231037</v>
      </c>
      <c r="H8" s="174">
        <f t="shared" si="0"/>
        <v>0.21364260643979854</v>
      </c>
      <c r="I8" s="174">
        <f t="shared" si="0"/>
        <v>25.591332214253015</v>
      </c>
      <c r="J8" s="214">
        <f t="shared" si="0"/>
        <v>1.2513352662902488</v>
      </c>
    </row>
    <row r="9" spans="2:15" s="23" customFormat="1" ht="24">
      <c r="B9" s="524" t="s">
        <v>426</v>
      </c>
      <c r="C9" s="80">
        <f t="shared" ref="C9:J9" si="1">C7-C6</f>
        <v>-438</v>
      </c>
      <c r="D9" s="80">
        <f t="shared" si="1"/>
        <v>-84</v>
      </c>
      <c r="E9" s="80">
        <f t="shared" si="1"/>
        <v>-132</v>
      </c>
      <c r="F9" s="80">
        <f t="shared" si="1"/>
        <v>-32</v>
      </c>
      <c r="G9" s="80">
        <f t="shared" si="1"/>
        <v>-7</v>
      </c>
      <c r="H9" s="80">
        <f t="shared" si="1"/>
        <v>-8</v>
      </c>
      <c r="I9" s="80">
        <f t="shared" si="1"/>
        <v>-37</v>
      </c>
      <c r="J9" s="57">
        <f t="shared" si="1"/>
        <v>-76</v>
      </c>
    </row>
    <row r="10" spans="2:15" s="23" customFormat="1" ht="24">
      <c r="B10" s="525" t="s">
        <v>427</v>
      </c>
      <c r="C10" s="44">
        <f t="shared" ref="C10:J10" si="2">C7/C6*100-100</f>
        <v>-6.2651981118581119</v>
      </c>
      <c r="D10" s="44">
        <f t="shared" si="2"/>
        <v>-2.5270758122743757</v>
      </c>
      <c r="E10" s="44">
        <f t="shared" si="2"/>
        <v>-10.107197549770291</v>
      </c>
      <c r="F10" s="44">
        <f t="shared" si="2"/>
        <v>-23.357664233576642</v>
      </c>
      <c r="G10" s="44">
        <f t="shared" si="2"/>
        <v>-15.555555555555557</v>
      </c>
      <c r="H10" s="44">
        <f t="shared" si="2"/>
        <v>-36.363636363636367</v>
      </c>
      <c r="I10" s="44">
        <f t="shared" si="2"/>
        <v>-2.1586931155192559</v>
      </c>
      <c r="J10" s="58">
        <f t="shared" si="2"/>
        <v>-48.101265822784811</v>
      </c>
    </row>
    <row r="11" spans="2:15" s="23" customFormat="1" ht="12"/>
    <row r="12" spans="2:15" s="23" customFormat="1" ht="35.25" customHeight="1">
      <c r="B12" s="937" t="s">
        <v>228</v>
      </c>
      <c r="C12" s="528"/>
      <c r="D12" s="852" t="s">
        <v>394</v>
      </c>
      <c r="E12" s="852" t="s">
        <v>122</v>
      </c>
      <c r="F12" s="939" t="s">
        <v>390</v>
      </c>
      <c r="G12" s="951" t="s">
        <v>454</v>
      </c>
      <c r="H12" s="939" t="s">
        <v>530</v>
      </c>
      <c r="I12" s="944" t="s">
        <v>534</v>
      </c>
    </row>
    <row r="13" spans="2:15" s="23" customFormat="1" ht="35.25" customHeight="1">
      <c r="B13" s="938"/>
      <c r="C13" s="941" t="s">
        <v>388</v>
      </c>
      <c r="D13" s="853"/>
      <c r="E13" s="853"/>
      <c r="F13" s="940"/>
      <c r="G13" s="941"/>
      <c r="H13" s="940"/>
      <c r="I13" s="945"/>
    </row>
    <row r="14" spans="2:15" s="23" customFormat="1" ht="35.25" customHeight="1">
      <c r="B14" s="938"/>
      <c r="C14" s="941"/>
      <c r="D14" s="854"/>
      <c r="E14" s="854"/>
      <c r="F14" s="940"/>
      <c r="G14" s="941"/>
      <c r="H14" s="940"/>
      <c r="I14" s="945"/>
    </row>
    <row r="15" spans="2:15" s="23" customFormat="1" ht="12">
      <c r="B15" s="522" t="s">
        <v>551</v>
      </c>
      <c r="C15" s="613">
        <v>1</v>
      </c>
      <c r="D15" s="613">
        <v>284</v>
      </c>
      <c r="E15" s="616">
        <v>0</v>
      </c>
      <c r="F15" s="536">
        <v>0</v>
      </c>
      <c r="G15" s="536">
        <v>154</v>
      </c>
      <c r="H15" s="536">
        <v>1890</v>
      </c>
      <c r="I15" s="543">
        <v>3322</v>
      </c>
    </row>
    <row r="16" spans="2:15" s="23" customFormat="1" ht="12">
      <c r="B16" s="29" t="s">
        <v>646</v>
      </c>
      <c r="C16" s="79">
        <v>2</v>
      </c>
      <c r="D16" s="79">
        <v>220</v>
      </c>
      <c r="E16" s="47">
        <v>1</v>
      </c>
      <c r="F16" s="47">
        <v>1</v>
      </c>
      <c r="G16" s="541">
        <v>82</v>
      </c>
      <c r="H16" s="267">
        <v>1774</v>
      </c>
      <c r="I16" s="544">
        <v>3236</v>
      </c>
    </row>
    <row r="17" spans="2:9" s="23" customFormat="1" ht="12">
      <c r="B17" s="523" t="s">
        <v>2</v>
      </c>
      <c r="C17" s="174">
        <f>C16/$C$7*100</f>
        <v>3.052037234854265E-2</v>
      </c>
      <c r="D17" s="174">
        <f>D16/$C$7*100</f>
        <v>3.357240958339692</v>
      </c>
      <c r="E17" s="174">
        <f>E16/$C$7*100</f>
        <v>1.5260186174271325E-2</v>
      </c>
      <c r="F17" s="174">
        <f>F16/$C7*100</f>
        <v>1.5260186174271325E-2</v>
      </c>
      <c r="G17" s="174">
        <f>G16/$C7*100</f>
        <v>1.2513352662902488</v>
      </c>
      <c r="H17" s="174">
        <f>H16/$C7*100</f>
        <v>27.071570273157331</v>
      </c>
      <c r="I17" s="214">
        <f>I16/$C7*100</f>
        <v>49.381962459942017</v>
      </c>
    </row>
    <row r="18" spans="2:9" s="23" customFormat="1" ht="24">
      <c r="B18" s="524" t="s">
        <v>426</v>
      </c>
      <c r="C18" s="80">
        <f t="shared" ref="C18:I18" si="3">C16-C15</f>
        <v>1</v>
      </c>
      <c r="D18" s="80">
        <f t="shared" si="3"/>
        <v>-64</v>
      </c>
      <c r="E18" s="80">
        <v>0</v>
      </c>
      <c r="F18" s="80">
        <f t="shared" si="3"/>
        <v>1</v>
      </c>
      <c r="G18" s="80">
        <f t="shared" si="3"/>
        <v>-72</v>
      </c>
      <c r="H18" s="80">
        <f t="shared" si="3"/>
        <v>-116</v>
      </c>
      <c r="I18" s="57">
        <f t="shared" si="3"/>
        <v>-86</v>
      </c>
    </row>
    <row r="19" spans="2:9" s="23" customFormat="1" ht="24">
      <c r="B19" s="525" t="s">
        <v>427</v>
      </c>
      <c r="C19" s="44">
        <f>C16/C15*100-100</f>
        <v>100</v>
      </c>
      <c r="D19" s="44">
        <f>D16/D15*100-100</f>
        <v>-22.535211267605632</v>
      </c>
      <c r="E19" s="44">
        <v>0</v>
      </c>
      <c r="F19" s="44" t="s">
        <v>548</v>
      </c>
      <c r="G19" s="44">
        <f>G16/G15*100-100</f>
        <v>-46.753246753246756</v>
      </c>
      <c r="H19" s="44">
        <f>H16/H15*100-100</f>
        <v>-6.1375661375661394</v>
      </c>
      <c r="I19" s="58">
        <f>I16/I15*100-100</f>
        <v>-2.5888019265502606</v>
      </c>
    </row>
    <row r="20" spans="2:9" s="23" customFormat="1" ht="12"/>
    <row r="21" spans="2:9" s="23" customFormat="1" ht="12">
      <c r="B21" s="937" t="s">
        <v>228</v>
      </c>
      <c r="C21" s="939" t="s">
        <v>96</v>
      </c>
      <c r="D21" s="939" t="s">
        <v>108</v>
      </c>
      <c r="E21" s="944" t="s">
        <v>198</v>
      </c>
      <c r="F21" s="946"/>
      <c r="G21" s="946"/>
    </row>
    <row r="22" spans="2:9" s="23" customFormat="1" ht="12">
      <c r="B22" s="938"/>
      <c r="C22" s="940"/>
      <c r="D22" s="940"/>
      <c r="E22" s="945"/>
      <c r="F22" s="946"/>
      <c r="G22" s="946"/>
    </row>
    <row r="23" spans="2:9" s="23" customFormat="1" ht="46.5" customHeight="1">
      <c r="B23" s="938"/>
      <c r="C23" s="940"/>
      <c r="D23" s="940"/>
      <c r="E23" s="945"/>
      <c r="F23" s="946"/>
      <c r="G23" s="946"/>
    </row>
    <row r="24" spans="2:9" s="23" customFormat="1" ht="12">
      <c r="B24" s="522" t="s">
        <v>551</v>
      </c>
      <c r="C24" s="531">
        <v>47.5</v>
      </c>
      <c r="D24" s="531">
        <v>27</v>
      </c>
      <c r="E24" s="537">
        <v>47.5</v>
      </c>
    </row>
    <row r="25" spans="2:9" s="23" customFormat="1" ht="12">
      <c r="B25" s="29" t="s">
        <v>646</v>
      </c>
      <c r="C25" s="532">
        <v>49.4</v>
      </c>
      <c r="D25" s="532">
        <v>27.1</v>
      </c>
      <c r="E25" s="107">
        <v>49.4</v>
      </c>
    </row>
    <row r="26" spans="2:9" s="23" customFormat="1" ht="12">
      <c r="B26" s="523" t="s">
        <v>2</v>
      </c>
      <c r="C26" s="614"/>
      <c r="D26" s="614"/>
      <c r="E26" s="617"/>
    </row>
    <row r="27" spans="2:9" s="23" customFormat="1" ht="24">
      <c r="B27" s="524" t="s">
        <v>426</v>
      </c>
      <c r="C27" s="615"/>
      <c r="D27" s="615"/>
      <c r="E27" s="618"/>
    </row>
    <row r="28" spans="2:9" s="23" customFormat="1" ht="24">
      <c r="B28" s="525" t="s">
        <v>427</v>
      </c>
      <c r="C28" s="535"/>
      <c r="D28" s="535"/>
      <c r="E28" s="540"/>
    </row>
    <row r="29" spans="2:9" s="9" customFormat="1" ht="21.75" customHeight="1">
      <c r="B29" s="9" t="s">
        <v>647</v>
      </c>
    </row>
  </sheetData>
  <customSheetViews>
    <customSheetView guid="{F6C015A4-8074-E14B-AA85-10FA5D09D9C2}" showPageBreaks="1" showGridLines="0" printArea="1" view="pageBreakPreview">
      <selection activeCell="N1" sqref="N1"/>
      <pageMargins left="0.55118110236220474" right="0.51181102362204722" top="0.78740157480314965" bottom="0" header="0.51181102362204722" footer="0.51181102362204722"/>
      <printOptions horizontalCentered="1"/>
      <pageSetup paperSize="9" scale="80" firstPageNumber="30" useFirstPageNumber="1" r:id="rId1"/>
      <headerFooter scaleWithDoc="0" alignWithMargins="0">
        <oddFooter>&amp;C&amp;"ＭＳ 明朝,regular"- 30 -</oddFooter>
        <evenFooter>&amp;C&amp;"ＭＳ 明朝,regular"- &amp;P -</evenFooter>
        <firstFooter>&amp;C&amp;"ＭＳ 明朝,regular"- &amp;P -</firstFooter>
      </headerFooter>
    </customSheetView>
  </customSheetViews>
  <mergeCells count="23">
    <mergeCell ref="H12:H14"/>
    <mergeCell ref="I12:I14"/>
    <mergeCell ref="C13:C14"/>
    <mergeCell ref="B21:B23"/>
    <mergeCell ref="C21:C23"/>
    <mergeCell ref="D21:D23"/>
    <mergeCell ref="E21:E23"/>
    <mergeCell ref="F21:F23"/>
    <mergeCell ref="G21:G23"/>
    <mergeCell ref="B12:B14"/>
    <mergeCell ref="D12:D14"/>
    <mergeCell ref="E12:E14"/>
    <mergeCell ref="F12:F14"/>
    <mergeCell ref="G12:G14"/>
    <mergeCell ref="H3:J3"/>
    <mergeCell ref="I4:J4"/>
    <mergeCell ref="B3:B5"/>
    <mergeCell ref="C3:C5"/>
    <mergeCell ref="D3:D5"/>
    <mergeCell ref="E3:E5"/>
    <mergeCell ref="F3:F5"/>
    <mergeCell ref="G3:G5"/>
    <mergeCell ref="H4:H5"/>
  </mergeCells>
  <phoneticPr fontId="11"/>
  <printOptions horizontalCentered="1"/>
  <pageMargins left="0.70866141732283461" right="0.70866141732283461" top="0.74803149606299213" bottom="0.74803149606299213" header="0.31496062992125984" footer="0.31496062992125984"/>
  <pageSetup paperSize="9" scale="96" firstPageNumber="30" orientation="portrait" useFirstPageNumber="1" r:id="rId2"/>
  <headerFooter scaleWithDoc="0" alignWithMargins="0">
    <oddFooter>&amp;C&amp;"ＭＳ 明朝,regular"- 30 -</oddFooter>
    <evenFooter>&amp;C&amp;"ＭＳ 明朝,regular"- &amp;P -</evenFooter>
    <firstFooter>&amp;C&amp;"ＭＳ 明朝,regular"-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30"/>
  <sheetViews>
    <sheetView view="pageBreakPreview" zoomScaleNormal="100" zoomScaleSheetLayoutView="100" workbookViewId="0">
      <selection activeCell="D20" sqref="D20"/>
    </sheetView>
  </sheetViews>
  <sheetFormatPr defaultColWidth="9" defaultRowHeight="13.2"/>
  <cols>
    <col min="1" max="1" width="1.88671875" style="9" customWidth="1"/>
    <col min="2" max="2" width="9.5546875" style="9" customWidth="1"/>
    <col min="3" max="5" width="8.6640625" style="9" customWidth="1"/>
    <col min="6" max="8" width="9.44140625" style="9" customWidth="1"/>
    <col min="9" max="15" width="8.44140625" style="9" customWidth="1"/>
    <col min="16" max="16" width="9" style="9" customWidth="1"/>
    <col min="17" max="16384" width="9" style="9"/>
  </cols>
  <sheetData>
    <row r="1" spans="2:15" s="1" customFormat="1" ht="26.25" customHeight="1">
      <c r="B1" s="128" t="s">
        <v>160</v>
      </c>
    </row>
    <row r="2" spans="2:15" s="1" customFormat="1" ht="26.25" customHeight="1">
      <c r="B2" s="9" t="s">
        <v>662</v>
      </c>
    </row>
    <row r="3" spans="2:15" s="1" customFormat="1" ht="26.25" customHeight="1">
      <c r="B3" s="9" t="s">
        <v>663</v>
      </c>
    </row>
    <row r="4" spans="2:15" s="1" customFormat="1" ht="26.25" customHeight="1">
      <c r="B4" s="9" t="s">
        <v>664</v>
      </c>
    </row>
    <row r="5" spans="2:15" s="1" customFormat="1" ht="24" customHeight="1"/>
    <row r="6" spans="2:15" s="1" customFormat="1" ht="15" customHeight="1">
      <c r="B6" s="602" t="s">
        <v>83</v>
      </c>
      <c r="C6" s="604"/>
      <c r="D6" s="604"/>
      <c r="E6" s="604"/>
      <c r="F6" s="604"/>
      <c r="G6" s="604"/>
      <c r="H6" s="604"/>
      <c r="I6" s="604"/>
      <c r="J6" s="604"/>
      <c r="K6" s="604"/>
      <c r="L6" s="647"/>
      <c r="M6" s="647"/>
      <c r="N6" s="647"/>
      <c r="O6" s="647"/>
    </row>
    <row r="7" spans="2:15" s="1" customFormat="1">
      <c r="H7" s="148" t="s">
        <v>8</v>
      </c>
    </row>
    <row r="8" spans="2:15" s="6" customFormat="1" ht="15" customHeight="1">
      <c r="B8" s="845" t="s">
        <v>228</v>
      </c>
      <c r="C8" s="916" t="s">
        <v>13</v>
      </c>
      <c r="D8" s="917"/>
      <c r="E8" s="918"/>
      <c r="F8" s="916" t="s">
        <v>117</v>
      </c>
      <c r="G8" s="917"/>
      <c r="H8" s="919"/>
    </row>
    <row r="9" spans="2:15" s="6" customFormat="1" ht="15" customHeight="1">
      <c r="B9" s="846"/>
      <c r="C9" s="357" t="s">
        <v>1</v>
      </c>
      <c r="D9" s="357" t="s">
        <v>14</v>
      </c>
      <c r="E9" s="357" t="s">
        <v>20</v>
      </c>
      <c r="F9" s="357" t="s">
        <v>1</v>
      </c>
      <c r="G9" s="357" t="s">
        <v>14</v>
      </c>
      <c r="H9" s="361" t="s">
        <v>20</v>
      </c>
    </row>
    <row r="10" spans="2:15" s="6" customFormat="1" ht="15" customHeight="1">
      <c r="B10" s="130" t="s">
        <v>553</v>
      </c>
      <c r="C10" s="134">
        <v>6991</v>
      </c>
      <c r="D10" s="134">
        <v>3584</v>
      </c>
      <c r="E10" s="134">
        <v>3407</v>
      </c>
      <c r="F10" s="134">
        <v>3324</v>
      </c>
      <c r="G10" s="134">
        <v>1615</v>
      </c>
      <c r="H10" s="154">
        <v>1709</v>
      </c>
    </row>
    <row r="11" spans="2:15" s="6" customFormat="1" ht="15" customHeight="1">
      <c r="B11" s="130"/>
      <c r="C11" s="624"/>
      <c r="D11" s="624"/>
      <c r="E11" s="624"/>
      <c r="F11" s="637">
        <v>3322</v>
      </c>
      <c r="G11" s="637">
        <v>1614</v>
      </c>
      <c r="H11" s="642">
        <v>1708</v>
      </c>
    </row>
    <row r="12" spans="2:15" s="6" customFormat="1" ht="15" customHeight="1">
      <c r="B12" s="130" t="s">
        <v>654</v>
      </c>
      <c r="C12" s="625">
        <v>6553</v>
      </c>
      <c r="D12" s="625">
        <v>3333</v>
      </c>
      <c r="E12" s="625">
        <v>3220</v>
      </c>
      <c r="F12" s="625">
        <v>3240</v>
      </c>
      <c r="G12" s="625">
        <v>1553</v>
      </c>
      <c r="H12" s="643">
        <v>1687</v>
      </c>
    </row>
    <row r="13" spans="2:15" s="6" customFormat="1" ht="15" customHeight="1">
      <c r="B13" s="621"/>
      <c r="C13" s="626"/>
      <c r="D13" s="626"/>
      <c r="E13" s="626"/>
      <c r="F13" s="638">
        <v>3236</v>
      </c>
      <c r="G13" s="638">
        <v>1553</v>
      </c>
      <c r="H13" s="644">
        <v>1683</v>
      </c>
    </row>
    <row r="14" spans="2:15" s="6" customFormat="1" ht="15" customHeight="1">
      <c r="B14" s="130" t="s">
        <v>53</v>
      </c>
      <c r="C14" s="625">
        <v>6395</v>
      </c>
      <c r="D14" s="625">
        <v>3251</v>
      </c>
      <c r="E14" s="625">
        <v>3144</v>
      </c>
      <c r="F14" s="625">
        <v>3211</v>
      </c>
      <c r="G14" s="625">
        <v>1542</v>
      </c>
      <c r="H14" s="643">
        <v>1669</v>
      </c>
    </row>
    <row r="15" spans="2:15" s="6" customFormat="1" ht="15" customHeight="1">
      <c r="B15" s="130"/>
      <c r="C15" s="627"/>
      <c r="D15" s="627"/>
      <c r="E15" s="627"/>
      <c r="F15" s="639">
        <v>3209</v>
      </c>
      <c r="G15" s="639">
        <v>1542</v>
      </c>
      <c r="H15" s="645">
        <v>1667</v>
      </c>
    </row>
    <row r="16" spans="2:15" s="6" customFormat="1" ht="15" customHeight="1">
      <c r="B16" s="130" t="s">
        <v>57</v>
      </c>
      <c r="C16" s="625">
        <v>158</v>
      </c>
      <c r="D16" s="625">
        <v>82</v>
      </c>
      <c r="E16" s="625">
        <v>76</v>
      </c>
      <c r="F16" s="625">
        <v>29</v>
      </c>
      <c r="G16" s="625">
        <v>11</v>
      </c>
      <c r="H16" s="643">
        <v>18</v>
      </c>
    </row>
    <row r="17" spans="2:14" s="6" customFormat="1" ht="15" customHeight="1">
      <c r="B17" s="622"/>
      <c r="C17" s="628"/>
      <c r="D17" s="628"/>
      <c r="E17" s="628"/>
      <c r="F17" s="640">
        <v>27</v>
      </c>
      <c r="G17" s="640">
        <v>11</v>
      </c>
      <c r="H17" s="646">
        <v>16</v>
      </c>
    </row>
    <row r="18" spans="2:14" s="6" customFormat="1" ht="15" customHeight="1">
      <c r="B18" s="623"/>
      <c r="C18" s="629"/>
      <c r="D18" s="629"/>
      <c r="E18" s="629"/>
      <c r="F18" s="641"/>
      <c r="G18" s="641"/>
      <c r="H18" s="641"/>
      <c r="I18" s="629"/>
      <c r="J18" s="629"/>
      <c r="K18" s="629"/>
      <c r="L18" s="629"/>
      <c r="M18" s="629"/>
      <c r="N18" s="629"/>
    </row>
    <row r="19" spans="2:14" s="6" customFormat="1" ht="15" customHeight="1">
      <c r="B19" s="845" t="s">
        <v>228</v>
      </c>
      <c r="C19" s="916" t="s">
        <v>74</v>
      </c>
      <c r="D19" s="917"/>
      <c r="E19" s="919"/>
    </row>
    <row r="20" spans="2:14" s="6" customFormat="1" ht="15" customHeight="1">
      <c r="B20" s="846"/>
      <c r="C20" s="357" t="s">
        <v>1</v>
      </c>
      <c r="D20" s="357" t="s">
        <v>14</v>
      </c>
      <c r="E20" s="361" t="s">
        <v>20</v>
      </c>
    </row>
    <row r="21" spans="2:14" s="6" customFormat="1" ht="15" customHeight="1">
      <c r="B21" s="130" t="s">
        <v>553</v>
      </c>
      <c r="C21" s="358">
        <v>47.546845944786156</v>
      </c>
      <c r="D21" s="358">
        <v>45.061383928571431</v>
      </c>
      <c r="E21" s="362">
        <v>50.161432345171711</v>
      </c>
    </row>
    <row r="22" spans="2:14" s="6" customFormat="1" ht="15" customHeight="1">
      <c r="B22" s="130"/>
      <c r="C22" s="624">
        <v>47.518237734229722</v>
      </c>
      <c r="D22" s="624">
        <v>45.033482142857146</v>
      </c>
      <c r="E22" s="632">
        <v>50.132081009685933</v>
      </c>
    </row>
    <row r="23" spans="2:14" s="6" customFormat="1" ht="15" customHeight="1">
      <c r="B23" s="130" t="s">
        <v>654</v>
      </c>
      <c r="C23" s="630">
        <f>F12/C12*100</f>
        <v>49.443003204639098</v>
      </c>
      <c r="D23" s="630">
        <f>G12/D12*100</f>
        <v>46.594659465946599</v>
      </c>
      <c r="E23" s="633">
        <f>H12/E12*100</f>
        <v>52.391304347826086</v>
      </c>
    </row>
    <row r="24" spans="2:14" s="6" customFormat="1" ht="15" customHeight="1">
      <c r="B24" s="621"/>
      <c r="C24" s="627">
        <f>F13/C12*100</f>
        <v>49.381962459942017</v>
      </c>
      <c r="D24" s="627">
        <f>G13/D12*100</f>
        <v>46.594659465946599</v>
      </c>
      <c r="E24" s="634">
        <f>H13/E12*100</f>
        <v>52.267080745341609</v>
      </c>
    </row>
    <row r="25" spans="2:14" s="6" customFormat="1" ht="15" customHeight="1">
      <c r="B25" s="130" t="s">
        <v>53</v>
      </c>
      <c r="C25" s="631">
        <f>F14/$C$14*100</f>
        <v>50.211102423768573</v>
      </c>
      <c r="D25" s="631">
        <f>G14/$D$14*100</f>
        <v>47.431559520147651</v>
      </c>
      <c r="E25" s="635">
        <f>H14/$E$14*100</f>
        <v>53.085241730279897</v>
      </c>
    </row>
    <row r="26" spans="2:14" s="6" customFormat="1" ht="15" customHeight="1">
      <c r="B26" s="130"/>
      <c r="C26" s="627">
        <f>F15/$C$14*100</f>
        <v>50.179827990617667</v>
      </c>
      <c r="D26" s="627">
        <f>G15/$D$14*100</f>
        <v>47.431559520147651</v>
      </c>
      <c r="E26" s="634">
        <f>H15/$E$14*100</f>
        <v>53.021628498727736</v>
      </c>
    </row>
    <row r="27" spans="2:14" s="6" customFormat="1" ht="15" customHeight="1">
      <c r="B27" s="130" t="s">
        <v>57</v>
      </c>
      <c r="C27" s="630">
        <f>F16/$C$16*100</f>
        <v>18.354430379746837</v>
      </c>
      <c r="D27" s="630">
        <f>G16/$D$16*100</f>
        <v>13.414634146341465</v>
      </c>
      <c r="E27" s="633">
        <f>H16/$E$16*100</f>
        <v>23.684210526315788</v>
      </c>
    </row>
    <row r="28" spans="2:14" s="6" customFormat="1" ht="15" customHeight="1">
      <c r="B28" s="622"/>
      <c r="C28" s="628">
        <f>F17/$C$16*100</f>
        <v>17.088607594936708</v>
      </c>
      <c r="D28" s="628">
        <f>G17/$D$16*100</f>
        <v>13.414634146341465</v>
      </c>
      <c r="E28" s="636">
        <f>H17/$E$16*100</f>
        <v>21.052631578947366</v>
      </c>
    </row>
    <row r="29" spans="2:14" s="1" customFormat="1" ht="18" customHeight="1">
      <c r="B29" s="1" t="s">
        <v>455</v>
      </c>
    </row>
    <row r="30" spans="2:14" s="1" customFormat="1"/>
  </sheetData>
  <customSheetViews>
    <customSheetView guid="{F6C015A4-8074-E14B-AA85-10FA5D09D9C2}" showPageBreaks="1" showGridLines="0" printArea="1" view="pageBreakPreview">
      <selection activeCell="N1" sqref="N1"/>
      <pageMargins left="0.59055118110236227" right="0.19685039370078741" top="0.78740157480314965" bottom="0" header="0.51181102362204722" footer="0.51181102362204722"/>
      <printOptions horizontalCentered="1"/>
      <pageSetup paperSize="9" scale="80" firstPageNumber="31" useFirstPageNumber="1" r:id="rId1"/>
      <headerFooter scaleWithDoc="0" alignWithMargins="0">
        <oddFooter>&amp;C&amp;"ＭＳ 明朝,regular"- 31 -</oddFooter>
        <evenFooter>&amp;C&amp;"ＭＳ 明朝,regular"- &amp;P -</evenFooter>
        <firstFooter>&amp;C&amp;"ＭＳ 明朝,regular"- &amp;P -</firstFooter>
      </headerFooter>
    </customSheetView>
  </customSheetViews>
  <mergeCells count="5">
    <mergeCell ref="C8:E8"/>
    <mergeCell ref="F8:H8"/>
    <mergeCell ref="C19:E19"/>
    <mergeCell ref="B8:B9"/>
    <mergeCell ref="B19:B20"/>
  </mergeCells>
  <phoneticPr fontId="11"/>
  <printOptions horizontalCentered="1"/>
  <pageMargins left="0.70866141732283461" right="0.70866141732283461" top="0.74803149606299213" bottom="0.74803149606299213" header="0.31496062992125984" footer="0.31496062992125984"/>
  <pageSetup paperSize="9" firstPageNumber="31" orientation="portrait" useFirstPageNumber="1" r:id="rId2"/>
  <headerFooter scaleWithDoc="0" alignWithMargins="0">
    <oddFooter>&amp;C&amp;"ＭＳ 明朝,regular"- 31 -</oddFooter>
    <evenFooter>&amp;C&amp;"ＭＳ 明朝,regular"- &amp;P -</evenFooter>
    <firstFooter>&amp;C&amp;"ＭＳ 明朝,regular"-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K28"/>
  <sheetViews>
    <sheetView view="pageBreakPreview" zoomScaleNormal="100" zoomScaleSheetLayoutView="100" workbookViewId="0">
      <selection activeCell="D20" sqref="D20"/>
    </sheetView>
  </sheetViews>
  <sheetFormatPr defaultColWidth="9" defaultRowHeight="13.2"/>
  <cols>
    <col min="1" max="1" width="2.44140625" style="1" customWidth="1"/>
    <col min="2" max="2" width="11.44140625" style="1" customWidth="1"/>
    <col min="3" max="5" width="8.5546875" style="1" customWidth="1"/>
    <col min="6" max="8" width="8.6640625" style="1" customWidth="1"/>
    <col min="9" max="9" width="8.5546875" style="1" customWidth="1"/>
    <col min="10" max="10" width="9" style="1" customWidth="1"/>
    <col min="11" max="11" width="8.5546875" style="1" customWidth="1"/>
    <col min="12" max="12" width="9.44140625" style="1" customWidth="1"/>
    <col min="13" max="13" width="8.88671875" style="1" customWidth="1"/>
    <col min="14" max="14" width="9" style="1" customWidth="1"/>
    <col min="15" max="15" width="6.6640625" style="1" customWidth="1"/>
    <col min="16" max="16" width="9" style="1" customWidth="1"/>
    <col min="17" max="16384" width="9" style="1"/>
  </cols>
  <sheetData>
    <row r="1" spans="2:10" ht="21.75" customHeight="1">
      <c r="B1" s="9" t="s">
        <v>748</v>
      </c>
    </row>
    <row r="2" spans="2:10" ht="21.75" customHeight="1">
      <c r="B2" s="9" t="s">
        <v>749</v>
      </c>
    </row>
    <row r="3" spans="2:10" ht="21.75" customHeight="1">
      <c r="B3" s="9" t="s">
        <v>665</v>
      </c>
    </row>
    <row r="4" spans="2:10" ht="21.75" customHeight="1">
      <c r="B4" s="9" t="s">
        <v>666</v>
      </c>
    </row>
    <row r="5" spans="2:10" ht="21.75" customHeight="1">
      <c r="B5" s="9" t="s">
        <v>750</v>
      </c>
    </row>
    <row r="6" spans="2:10" ht="21.75" customHeight="1">
      <c r="B6" s="9" t="s">
        <v>751</v>
      </c>
    </row>
    <row r="7" spans="2:10" ht="21.75" customHeight="1">
      <c r="B7" s="9" t="s">
        <v>667</v>
      </c>
    </row>
    <row r="8" spans="2:10" ht="21.75" customHeight="1">
      <c r="B8" s="9" t="s">
        <v>668</v>
      </c>
    </row>
    <row r="9" spans="2:10" ht="21.75" customHeight="1">
      <c r="B9" s="9" t="s">
        <v>669</v>
      </c>
    </row>
    <row r="10" spans="2:10" ht="21.75" customHeight="1">
      <c r="B10" s="602" t="s">
        <v>428</v>
      </c>
      <c r="C10" s="604"/>
      <c r="D10" s="604"/>
      <c r="E10" s="604"/>
      <c r="F10" s="604"/>
      <c r="G10" s="604"/>
      <c r="H10" s="604"/>
      <c r="I10" s="604"/>
      <c r="J10" s="604"/>
    </row>
    <row r="11" spans="2:10" ht="21.75" customHeight="1">
      <c r="J11" s="148" t="s">
        <v>8</v>
      </c>
    </row>
    <row r="12" spans="2:10" s="6" customFormat="1" ht="19.5" customHeight="1">
      <c r="B12" s="845" t="s">
        <v>228</v>
      </c>
      <c r="C12" s="834" t="s">
        <v>47</v>
      </c>
      <c r="D12" s="835"/>
      <c r="E12" s="835"/>
      <c r="F12" s="899"/>
      <c r="G12" s="834" t="s">
        <v>14</v>
      </c>
      <c r="H12" s="835"/>
      <c r="I12" s="835"/>
      <c r="J12" s="836"/>
    </row>
    <row r="13" spans="2:10" s="6" customFormat="1" ht="15" customHeight="1">
      <c r="B13" s="848"/>
      <c r="C13" s="648" t="s">
        <v>1</v>
      </c>
      <c r="D13" s="648" t="s">
        <v>121</v>
      </c>
      <c r="E13" s="648" t="s">
        <v>125</v>
      </c>
      <c r="F13" s="648" t="s">
        <v>46</v>
      </c>
      <c r="G13" s="648" t="s">
        <v>1</v>
      </c>
      <c r="H13" s="648" t="s">
        <v>121</v>
      </c>
      <c r="I13" s="648" t="s">
        <v>125</v>
      </c>
      <c r="J13" s="650" t="s">
        <v>46</v>
      </c>
    </row>
    <row r="14" spans="2:10" s="6" customFormat="1" ht="15" customHeight="1">
      <c r="B14" s="846"/>
      <c r="C14" s="141"/>
      <c r="D14" s="366" t="s">
        <v>126</v>
      </c>
      <c r="E14" s="366" t="s">
        <v>127</v>
      </c>
      <c r="F14" s="366"/>
      <c r="G14" s="366"/>
      <c r="H14" s="366" t="s">
        <v>126</v>
      </c>
      <c r="I14" s="366" t="s">
        <v>127</v>
      </c>
      <c r="J14" s="368"/>
    </row>
    <row r="15" spans="2:10" s="6" customFormat="1" ht="15" customHeight="1">
      <c r="B15" s="130" t="s">
        <v>553</v>
      </c>
      <c r="C15" s="438">
        <v>3322</v>
      </c>
      <c r="D15" s="438">
        <v>2905</v>
      </c>
      <c r="E15" s="438">
        <v>409</v>
      </c>
      <c r="F15" s="438">
        <v>8</v>
      </c>
      <c r="G15" s="438">
        <v>1614</v>
      </c>
      <c r="H15" s="438">
        <v>1552</v>
      </c>
      <c r="I15" s="438">
        <v>58</v>
      </c>
      <c r="J15" s="466">
        <v>4</v>
      </c>
    </row>
    <row r="16" spans="2:10" s="6" customFormat="1" ht="15" customHeight="1">
      <c r="B16" s="130" t="s">
        <v>654</v>
      </c>
      <c r="C16" s="438">
        <v>3236</v>
      </c>
      <c r="D16" s="438">
        <v>2901</v>
      </c>
      <c r="E16" s="438">
        <v>326</v>
      </c>
      <c r="F16" s="438">
        <v>9</v>
      </c>
      <c r="G16" s="438">
        <v>1553</v>
      </c>
      <c r="H16" s="438">
        <v>1504</v>
      </c>
      <c r="I16" s="438">
        <v>42</v>
      </c>
      <c r="J16" s="466">
        <v>7</v>
      </c>
    </row>
    <row r="17" spans="2:11" s="6" customFormat="1" ht="19.5" customHeight="1">
      <c r="B17" s="32" t="s">
        <v>2</v>
      </c>
      <c r="C17" s="649">
        <f>C16/$C16*100</f>
        <v>100</v>
      </c>
      <c r="D17" s="649">
        <f>D16/$C16*100</f>
        <v>89.647713226205198</v>
      </c>
      <c r="E17" s="649">
        <f>E16/$C16*100</f>
        <v>10.074165636588381</v>
      </c>
      <c r="F17" s="649">
        <f>F16/$C16*100</f>
        <v>0.27812113720642767</v>
      </c>
      <c r="G17" s="649">
        <f>G16/$G16*100</f>
        <v>100</v>
      </c>
      <c r="H17" s="649">
        <f>H16/$G16*100</f>
        <v>96.844816484224083</v>
      </c>
      <c r="I17" s="649">
        <f>I16/$G16*100</f>
        <v>2.7044430135222153</v>
      </c>
      <c r="J17" s="651">
        <f>J16/$G16*100</f>
        <v>0.45074050225370249</v>
      </c>
    </row>
    <row r="18" spans="2:11" s="6" customFormat="1" ht="30" customHeight="1">
      <c r="B18" s="524" t="s">
        <v>426</v>
      </c>
      <c r="C18" s="470">
        <f t="shared" ref="C18:J18" si="0">C16-C15</f>
        <v>-86</v>
      </c>
      <c r="D18" s="470">
        <f t="shared" si="0"/>
        <v>-4</v>
      </c>
      <c r="E18" s="470">
        <f t="shared" si="0"/>
        <v>-83</v>
      </c>
      <c r="F18" s="470">
        <f t="shared" si="0"/>
        <v>1</v>
      </c>
      <c r="G18" s="470">
        <f t="shared" si="0"/>
        <v>-61</v>
      </c>
      <c r="H18" s="470">
        <f t="shared" si="0"/>
        <v>-48</v>
      </c>
      <c r="I18" s="470">
        <f t="shared" si="0"/>
        <v>-16</v>
      </c>
      <c r="J18" s="481">
        <f t="shared" si="0"/>
        <v>3</v>
      </c>
    </row>
    <row r="19" spans="2:11" s="6" customFormat="1" ht="30" customHeight="1">
      <c r="B19" s="525" t="s">
        <v>427</v>
      </c>
      <c r="C19" s="471">
        <f t="shared" ref="C19:J19" si="1">C16/C15*100-100</f>
        <v>-2.5888019265502606</v>
      </c>
      <c r="D19" s="471">
        <f t="shared" si="1"/>
        <v>-0.13769363166953497</v>
      </c>
      <c r="E19" s="471">
        <f t="shared" si="1"/>
        <v>-20.293398533007334</v>
      </c>
      <c r="F19" s="471">
        <f t="shared" si="1"/>
        <v>12.5</v>
      </c>
      <c r="G19" s="471">
        <f t="shared" si="1"/>
        <v>-3.7794299876084239</v>
      </c>
      <c r="H19" s="471">
        <f t="shared" si="1"/>
        <v>-3.0927835051546424</v>
      </c>
      <c r="I19" s="471">
        <f t="shared" si="1"/>
        <v>-27.58620689655173</v>
      </c>
      <c r="J19" s="482">
        <f t="shared" si="1"/>
        <v>75</v>
      </c>
      <c r="K19" s="459"/>
    </row>
    <row r="20" spans="2:11" s="6" customFormat="1" ht="12"/>
    <row r="21" spans="2:11" s="6" customFormat="1" ht="19.5" customHeight="1">
      <c r="B21" s="845" t="s">
        <v>228</v>
      </c>
      <c r="C21" s="834" t="s">
        <v>20</v>
      </c>
      <c r="D21" s="835"/>
      <c r="E21" s="835"/>
      <c r="F21" s="836"/>
    </row>
    <row r="22" spans="2:11" s="6" customFormat="1" ht="15" customHeight="1">
      <c r="B22" s="848"/>
      <c r="C22" s="648" t="s">
        <v>1</v>
      </c>
      <c r="D22" s="648" t="s">
        <v>121</v>
      </c>
      <c r="E22" s="648" t="s">
        <v>125</v>
      </c>
      <c r="F22" s="650" t="s">
        <v>46</v>
      </c>
    </row>
    <row r="23" spans="2:11" s="6" customFormat="1" ht="15" customHeight="1">
      <c r="B23" s="846"/>
      <c r="C23" s="366"/>
      <c r="D23" s="366" t="s">
        <v>126</v>
      </c>
      <c r="E23" s="366" t="s">
        <v>127</v>
      </c>
      <c r="F23" s="368"/>
    </row>
    <row r="24" spans="2:11" s="6" customFormat="1" ht="15" customHeight="1">
      <c r="B24" s="130" t="s">
        <v>553</v>
      </c>
      <c r="C24" s="438">
        <v>1708</v>
      </c>
      <c r="D24" s="438">
        <v>1353</v>
      </c>
      <c r="E24" s="438">
        <v>351</v>
      </c>
      <c r="F24" s="466">
        <v>4</v>
      </c>
    </row>
    <row r="25" spans="2:11" s="6" customFormat="1" ht="15" customHeight="1">
      <c r="B25" s="130" t="s">
        <v>654</v>
      </c>
      <c r="C25" s="438">
        <v>1683</v>
      </c>
      <c r="D25" s="438">
        <v>1397</v>
      </c>
      <c r="E25" s="438">
        <v>284</v>
      </c>
      <c r="F25" s="466">
        <v>2</v>
      </c>
    </row>
    <row r="26" spans="2:11" s="6" customFormat="1" ht="19.5" customHeight="1">
      <c r="B26" s="32" t="s">
        <v>2</v>
      </c>
      <c r="C26" s="649">
        <f>C25/$C25*100</f>
        <v>100</v>
      </c>
      <c r="D26" s="649">
        <f>D25/$C25*100</f>
        <v>83.006535947712422</v>
      </c>
      <c r="E26" s="649">
        <f>E25/$C25*100</f>
        <v>16.874628639334521</v>
      </c>
      <c r="F26" s="651">
        <f>F25/$C25*100</f>
        <v>0.11883541295306002</v>
      </c>
    </row>
    <row r="27" spans="2:11" s="6" customFormat="1" ht="30" customHeight="1">
      <c r="B27" s="524" t="s">
        <v>426</v>
      </c>
      <c r="C27" s="470">
        <f>C25-C24</f>
        <v>-25</v>
      </c>
      <c r="D27" s="470">
        <f>D25-D24</f>
        <v>44</v>
      </c>
      <c r="E27" s="470">
        <f>E25-E24</f>
        <v>-67</v>
      </c>
      <c r="F27" s="481">
        <f>F25-F24</f>
        <v>-2</v>
      </c>
    </row>
    <row r="28" spans="2:11" s="6" customFormat="1" ht="30" customHeight="1">
      <c r="B28" s="525" t="s">
        <v>427</v>
      </c>
      <c r="C28" s="471">
        <f>C25/C24*100-100</f>
        <v>-1.4637002341920322</v>
      </c>
      <c r="D28" s="471">
        <f>D25/D24*100-100</f>
        <v>3.2520325203252014</v>
      </c>
      <c r="E28" s="471">
        <f>E25/E24*100-100</f>
        <v>-19.088319088319082</v>
      </c>
      <c r="F28" s="482">
        <f>F25/F24*100-100</f>
        <v>-50</v>
      </c>
      <c r="G28" s="459"/>
    </row>
  </sheetData>
  <customSheetViews>
    <customSheetView guid="{F6C015A4-8074-E14B-AA85-10FA5D09D9C2}" showPageBreaks="1" showGridLines="0" printArea="1" view="pageBreakPreview">
      <selection activeCell="O1" sqref="O1"/>
      <pageMargins left="0.78740157480314943" right="0.47244094488188976" top="0.59055118110236215" bottom="0" header="0.51181102362204722" footer="0.51181102362204722"/>
      <printOptions horizontalCentered="1"/>
      <pageSetup paperSize="9" scale="79" firstPageNumber="32" useFirstPageNumber="1" r:id="rId1"/>
      <headerFooter scaleWithDoc="0" alignWithMargins="0">
        <oddFooter>&amp;C&amp;"ＭＳ 明朝,regular"- 32 -</oddFooter>
        <evenFooter>&amp;C&amp;"ＭＳ 明朝,regular"- &amp;P -</evenFooter>
        <firstFooter>&amp;C&amp;"ＭＳ 明朝,regular"- &amp;P -</firstFooter>
      </headerFooter>
    </customSheetView>
  </customSheetViews>
  <mergeCells count="5">
    <mergeCell ref="C12:F12"/>
    <mergeCell ref="G12:J12"/>
    <mergeCell ref="C21:F21"/>
    <mergeCell ref="B12:B14"/>
    <mergeCell ref="B21:B23"/>
  </mergeCells>
  <phoneticPr fontId="11"/>
  <printOptions horizontalCentered="1"/>
  <pageMargins left="0.70866141732283461" right="0.70866141732283461" top="0.74803149606299213" bottom="0.74803149606299213" header="0.31496062992125984" footer="0.31496062992125984"/>
  <pageSetup paperSize="9" firstPageNumber="32" orientation="portrait" useFirstPageNumber="1" r:id="rId2"/>
  <headerFooter scaleWithDoc="0" alignWithMargins="0">
    <oddFooter>&amp;C&amp;"ＭＳ 明朝,regular"- 32 -</oddFooter>
    <evenFooter>&amp;C&amp;"ＭＳ 明朝,regular"- &amp;P -</evenFooter>
    <firstFooter>&amp;C&amp;"ＭＳ 明朝,regular"-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G26"/>
  <sheetViews>
    <sheetView view="pageBreakPreview" zoomScale="98" zoomScaleNormal="100" zoomScaleSheetLayoutView="98" workbookViewId="0">
      <selection activeCell="E6" sqref="E6"/>
    </sheetView>
  </sheetViews>
  <sheetFormatPr defaultColWidth="9" defaultRowHeight="13.2"/>
  <cols>
    <col min="1" max="1" width="3.33203125" style="1" customWidth="1"/>
    <col min="2" max="2" width="9.6640625" style="1" customWidth="1"/>
    <col min="3" max="6" width="15" style="1" customWidth="1"/>
    <col min="7" max="7" width="17.44140625" style="1" customWidth="1"/>
    <col min="8" max="8" width="9.5546875" style="1" customWidth="1"/>
    <col min="9" max="9" width="8.5546875" style="1" customWidth="1"/>
    <col min="10" max="10" width="1.44140625" style="1" customWidth="1"/>
    <col min="11" max="11" width="9" style="1" customWidth="1"/>
    <col min="12" max="16384" width="9" style="1"/>
  </cols>
  <sheetData>
    <row r="1" spans="2:7" ht="23.25" customHeight="1">
      <c r="B1" s="9" t="s">
        <v>670</v>
      </c>
    </row>
    <row r="2" spans="2:7" ht="23.25" customHeight="1">
      <c r="B2" s="9" t="s">
        <v>671</v>
      </c>
    </row>
    <row r="3" spans="2:7" ht="23.25" customHeight="1">
      <c r="B3" s="9" t="s">
        <v>672</v>
      </c>
    </row>
    <row r="4" spans="2:7" ht="23.25" customHeight="1">
      <c r="B4" s="9" t="s">
        <v>673</v>
      </c>
    </row>
    <row r="5" spans="2:7" ht="23.25" customHeight="1">
      <c r="B5" s="9" t="s">
        <v>674</v>
      </c>
    </row>
    <row r="6" spans="2:7" ht="23.25" customHeight="1">
      <c r="B6" s="9" t="s">
        <v>752</v>
      </c>
    </row>
    <row r="7" spans="2:7" ht="23.25" customHeight="1">
      <c r="B7" s="9" t="s">
        <v>675</v>
      </c>
    </row>
    <row r="8" spans="2:7" ht="23.25" customHeight="1">
      <c r="B8" s="9"/>
    </row>
    <row r="9" spans="2:7" ht="23.25" customHeight="1">
      <c r="B9" s="129" t="s">
        <v>429</v>
      </c>
      <c r="C9" s="133"/>
      <c r="D9" s="133"/>
      <c r="E9" s="133"/>
      <c r="F9" s="133"/>
      <c r="G9" s="133"/>
    </row>
    <row r="10" spans="2:7" ht="23.25" customHeight="1">
      <c r="G10" s="148" t="s">
        <v>8</v>
      </c>
    </row>
    <row r="11" spans="2:7" s="6" customFormat="1" ht="18" customHeight="1">
      <c r="B11" s="845" t="s">
        <v>228</v>
      </c>
      <c r="C11" s="903" t="s">
        <v>13</v>
      </c>
      <c r="D11" s="657" t="s">
        <v>430</v>
      </c>
      <c r="E11" s="657" t="s">
        <v>430</v>
      </c>
      <c r="F11" s="852" t="s">
        <v>86</v>
      </c>
      <c r="G11" s="666" t="s">
        <v>128</v>
      </c>
    </row>
    <row r="12" spans="2:7" s="6" customFormat="1" ht="18" customHeight="1">
      <c r="B12" s="846"/>
      <c r="C12" s="905"/>
      <c r="D12" s="658" t="s">
        <v>535</v>
      </c>
      <c r="E12" s="658" t="s">
        <v>129</v>
      </c>
      <c r="F12" s="854"/>
      <c r="G12" s="667" t="s">
        <v>103</v>
      </c>
    </row>
    <row r="13" spans="2:7" s="6" customFormat="1" ht="18" customHeight="1">
      <c r="B13" s="652" t="s">
        <v>1</v>
      </c>
      <c r="C13" s="653">
        <v>6553</v>
      </c>
      <c r="D13" s="659">
        <v>3060</v>
      </c>
      <c r="E13" s="660">
        <v>2901</v>
      </c>
      <c r="F13" s="564">
        <f t="shared" ref="F13:G22" si="0">D13/C13*100</f>
        <v>46.696169693270257</v>
      </c>
      <c r="G13" s="668">
        <f t="shared" si="0"/>
        <v>94.803921568627445</v>
      </c>
    </row>
    <row r="14" spans="2:7" s="6" customFormat="1" ht="18" customHeight="1">
      <c r="B14" s="130" t="s">
        <v>30</v>
      </c>
      <c r="C14" s="654">
        <v>4384</v>
      </c>
      <c r="D14" s="660">
        <v>2535</v>
      </c>
      <c r="E14" s="663">
        <v>2389</v>
      </c>
      <c r="F14" s="664">
        <f t="shared" si="0"/>
        <v>57.823905109489047</v>
      </c>
      <c r="G14" s="578">
        <f t="shared" si="0"/>
        <v>94.240631163708088</v>
      </c>
    </row>
    <row r="15" spans="2:7" s="6" customFormat="1" ht="18" customHeight="1">
      <c r="B15" s="130" t="s">
        <v>167</v>
      </c>
      <c r="C15" s="654">
        <v>445</v>
      </c>
      <c r="D15" s="660">
        <v>56</v>
      </c>
      <c r="E15" s="660">
        <v>56</v>
      </c>
      <c r="F15" s="564">
        <f t="shared" si="0"/>
        <v>12.584269662921349</v>
      </c>
      <c r="G15" s="578">
        <f t="shared" si="0"/>
        <v>100</v>
      </c>
    </row>
    <row r="16" spans="2:7" s="6" customFormat="1" ht="18" customHeight="1">
      <c r="B16" s="130" t="s">
        <v>328</v>
      </c>
      <c r="C16" s="654">
        <v>757</v>
      </c>
      <c r="D16" s="660">
        <v>127</v>
      </c>
      <c r="E16" s="660">
        <v>127</v>
      </c>
      <c r="F16" s="564">
        <f t="shared" si="0"/>
        <v>16.776750330250991</v>
      </c>
      <c r="G16" s="578">
        <f t="shared" si="0"/>
        <v>100</v>
      </c>
    </row>
    <row r="17" spans="2:7" s="6" customFormat="1" ht="18" customHeight="1">
      <c r="B17" s="130" t="s">
        <v>320</v>
      </c>
      <c r="C17" s="654">
        <v>440</v>
      </c>
      <c r="D17" s="660">
        <v>127</v>
      </c>
      <c r="E17" s="660">
        <v>127</v>
      </c>
      <c r="F17" s="564">
        <f t="shared" si="0"/>
        <v>28.863636363636363</v>
      </c>
      <c r="G17" s="815">
        <f t="shared" si="0"/>
        <v>100</v>
      </c>
    </row>
    <row r="18" spans="2:7" s="6" customFormat="1" ht="18" customHeight="1">
      <c r="B18" s="130" t="s">
        <v>300</v>
      </c>
      <c r="C18" s="654">
        <v>22</v>
      </c>
      <c r="D18" s="472">
        <v>0</v>
      </c>
      <c r="E18" s="472">
        <v>0</v>
      </c>
      <c r="F18" s="472">
        <f t="shared" si="0"/>
        <v>0</v>
      </c>
      <c r="G18" s="488">
        <v>0</v>
      </c>
    </row>
    <row r="19" spans="2:7" s="6" customFormat="1" ht="18" customHeight="1">
      <c r="B19" s="130" t="s">
        <v>329</v>
      </c>
      <c r="C19" s="654">
        <v>55</v>
      </c>
      <c r="D19" s="660">
        <v>3</v>
      </c>
      <c r="E19" s="660">
        <v>3</v>
      </c>
      <c r="F19" s="564">
        <f>D19/C19*100</f>
        <v>5.4545454545454541</v>
      </c>
      <c r="G19" s="816">
        <f t="shared" si="0"/>
        <v>100</v>
      </c>
    </row>
    <row r="20" spans="2:7" s="6" customFormat="1" ht="18" customHeight="1">
      <c r="B20" s="130" t="s">
        <v>330</v>
      </c>
      <c r="C20" s="472">
        <v>0</v>
      </c>
      <c r="D20" s="472">
        <v>0</v>
      </c>
      <c r="E20" s="472">
        <v>0</v>
      </c>
      <c r="F20" s="472">
        <v>0</v>
      </c>
      <c r="G20" s="488">
        <v>0</v>
      </c>
    </row>
    <row r="21" spans="2:7" s="6" customFormat="1" ht="18" customHeight="1">
      <c r="B21" s="130" t="s">
        <v>331</v>
      </c>
      <c r="C21" s="654">
        <v>22</v>
      </c>
      <c r="D21" s="660">
        <v>4</v>
      </c>
      <c r="E21" s="660">
        <v>4</v>
      </c>
      <c r="F21" s="590">
        <f>D21/C21*100</f>
        <v>18.181818181818183</v>
      </c>
      <c r="G21" s="816">
        <f t="shared" si="0"/>
        <v>100</v>
      </c>
    </row>
    <row r="22" spans="2:7" s="6" customFormat="1" ht="18" customHeight="1">
      <c r="B22" s="130" t="s">
        <v>248</v>
      </c>
      <c r="C22" s="654">
        <v>9</v>
      </c>
      <c r="D22" s="472">
        <v>0</v>
      </c>
      <c r="E22" s="472">
        <v>0</v>
      </c>
      <c r="F22" s="472">
        <f t="shared" si="0"/>
        <v>0</v>
      </c>
      <c r="G22" s="488">
        <v>0</v>
      </c>
    </row>
    <row r="23" spans="2:7" s="6" customFormat="1" ht="18" customHeight="1">
      <c r="B23" s="130" t="s">
        <v>46</v>
      </c>
      <c r="C23" s="654">
        <v>244</v>
      </c>
      <c r="D23" s="660">
        <v>188</v>
      </c>
      <c r="E23" s="660">
        <v>175</v>
      </c>
      <c r="F23" s="564">
        <f t="shared" ref="F23:G24" si="1">D23/C23*100</f>
        <v>77.049180327868854</v>
      </c>
      <c r="G23" s="815">
        <f t="shared" si="1"/>
        <v>93.085106382978722</v>
      </c>
    </row>
    <row r="24" spans="2:7" s="6" customFormat="1" ht="18" customHeight="1">
      <c r="B24" s="621" t="s">
        <v>89</v>
      </c>
      <c r="C24" s="655">
        <v>175</v>
      </c>
      <c r="D24" s="661">
        <v>20</v>
      </c>
      <c r="E24" s="661">
        <v>20</v>
      </c>
      <c r="F24" s="665">
        <f t="shared" si="1"/>
        <v>11.428571428571429</v>
      </c>
      <c r="G24" s="669">
        <f t="shared" si="1"/>
        <v>100</v>
      </c>
    </row>
    <row r="25" spans="2:7" s="6" customFormat="1" ht="18" customHeight="1">
      <c r="B25" s="130" t="s">
        <v>14</v>
      </c>
      <c r="C25" s="654">
        <v>3333</v>
      </c>
      <c r="D25" s="660">
        <v>1604</v>
      </c>
      <c r="E25" s="660">
        <v>1504</v>
      </c>
      <c r="F25" s="564">
        <f>D25/C25*100</f>
        <v>48.124812481248128</v>
      </c>
      <c r="G25" s="578">
        <f>E25/D25*100</f>
        <v>93.765586034912715</v>
      </c>
    </row>
    <row r="26" spans="2:7" s="6" customFormat="1" ht="18" customHeight="1">
      <c r="B26" s="550" t="s">
        <v>20</v>
      </c>
      <c r="C26" s="656">
        <v>3220</v>
      </c>
      <c r="D26" s="662">
        <v>1456</v>
      </c>
      <c r="E26" s="662">
        <v>1397</v>
      </c>
      <c r="F26" s="441">
        <f>D26/C26*100</f>
        <v>45.217391304347828</v>
      </c>
      <c r="G26" s="670">
        <f>E26/D26*100</f>
        <v>95.947802197802204</v>
      </c>
    </row>
  </sheetData>
  <customSheetViews>
    <customSheetView guid="{F6C015A4-8074-E14B-AA85-10FA5D09D9C2}" showPageBreaks="1" showGridLines="0" fitToPage="1" printArea="1" view="pageBreakPreview" topLeftCell="A22">
      <selection activeCell="O1" sqref="O1"/>
      <pageMargins left="0.59055118110236227" right="0" top="0.78740157480314965" bottom="0" header="0.51181102362204722" footer="0.51181102362204722"/>
      <printOptions horizontalCentered="1"/>
      <pageSetup paperSize="9" firstPageNumber="33" useFirstPageNumber="1" r:id="rId1"/>
      <headerFooter scaleWithDoc="0" alignWithMargins="0">
        <oddFooter>&amp;C&amp;"ＭＳ 明朝,regular"- 33 -</oddFooter>
        <evenFooter>&amp;C&amp;"ＭＳ 明朝,regular"- &amp;P -</evenFooter>
        <firstFooter>&amp;C&amp;"ＭＳ 明朝,regular"- &amp;P -</firstFooter>
      </headerFooter>
    </customSheetView>
  </customSheetViews>
  <mergeCells count="3">
    <mergeCell ref="B11:B12"/>
    <mergeCell ref="C11:C12"/>
    <mergeCell ref="F11:F12"/>
  </mergeCells>
  <phoneticPr fontId="11"/>
  <printOptions horizontalCentered="1"/>
  <pageMargins left="0.70866141732283461" right="0.70866141732283461" top="0.74803149606299213" bottom="0.74803149606299213" header="0.31496062992125984" footer="0.31496062992125984"/>
  <pageSetup paperSize="9" scale="89" firstPageNumber="33" orientation="portrait" useFirstPageNumber="1" r:id="rId2"/>
  <headerFooter scaleWithDoc="0" alignWithMargins="0">
    <oddFooter>&amp;C&amp;"ＭＳ 明朝,regular"- 33 -</oddFooter>
    <evenFooter>&amp;C&amp;"ＭＳ 明朝,regular"- &amp;P -</evenFooter>
    <firstFooter>&amp;C&amp;"ＭＳ 明朝,regular"-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32"/>
  <sheetViews>
    <sheetView view="pageBreakPreview" topLeftCell="A5" zoomScale="96" zoomScaleNormal="100" zoomScaleSheetLayoutView="96" workbookViewId="0">
      <selection activeCell="D20" sqref="D20"/>
    </sheetView>
  </sheetViews>
  <sheetFormatPr defaultColWidth="9" defaultRowHeight="13.2"/>
  <cols>
    <col min="1" max="1" width="3" style="1" customWidth="1"/>
    <col min="2" max="2" width="12.5546875" style="1" customWidth="1"/>
    <col min="3" max="8" width="13.109375" style="1" customWidth="1"/>
    <col min="9" max="9" width="13.44140625" style="1" customWidth="1"/>
    <col min="10" max="10" width="9.109375" style="1" customWidth="1"/>
    <col min="11" max="11" width="3.44140625" style="1" customWidth="1"/>
    <col min="12" max="12" width="17.5546875" style="1" customWidth="1"/>
    <col min="13" max="13" width="8.109375" style="1" customWidth="1"/>
    <col min="14" max="14" width="9.88671875" style="1" customWidth="1"/>
    <col min="15" max="15" width="4.88671875" style="1" customWidth="1"/>
    <col min="16" max="16" width="9" style="1" customWidth="1"/>
    <col min="17" max="16384" width="9" style="1"/>
  </cols>
  <sheetData>
    <row r="1" spans="2:9" ht="17.25" customHeight="1">
      <c r="B1" s="25" t="s">
        <v>401</v>
      </c>
    </row>
    <row r="2" spans="2:9" ht="17.25" customHeight="1">
      <c r="B2" s="9" t="s">
        <v>682</v>
      </c>
    </row>
    <row r="3" spans="2:9" ht="17.25" customHeight="1">
      <c r="B3" s="9" t="s">
        <v>683</v>
      </c>
    </row>
    <row r="4" spans="2:9" ht="17.25" customHeight="1">
      <c r="B4" s="9" t="s">
        <v>684</v>
      </c>
    </row>
    <row r="5" spans="2:9" ht="17.25" customHeight="1">
      <c r="B5" s="9" t="s">
        <v>685</v>
      </c>
    </row>
    <row r="6" spans="2:9" ht="17.25" customHeight="1">
      <c r="B6" s="9" t="s">
        <v>676</v>
      </c>
    </row>
    <row r="7" spans="2:9" ht="17.25" customHeight="1">
      <c r="B7" s="9" t="s">
        <v>686</v>
      </c>
    </row>
    <row r="8" spans="2:9" ht="17.25" customHeight="1">
      <c r="B8" s="9" t="s">
        <v>687</v>
      </c>
    </row>
    <row r="9" spans="2:9" ht="17.25" customHeight="1"/>
    <row r="10" spans="2:9" ht="17.25" customHeight="1">
      <c r="B10" s="129" t="s">
        <v>431</v>
      </c>
      <c r="C10" s="133"/>
      <c r="D10" s="133"/>
      <c r="E10" s="133"/>
      <c r="F10" s="133"/>
      <c r="G10" s="133"/>
      <c r="H10" s="133"/>
    </row>
    <row r="11" spans="2:9" ht="17.25" customHeight="1">
      <c r="G11" s="733"/>
      <c r="H11" s="733" t="s">
        <v>536</v>
      </c>
    </row>
    <row r="12" spans="2:9" s="671" customFormat="1" ht="18" customHeight="1">
      <c r="B12" s="845" t="s">
        <v>228</v>
      </c>
      <c r="C12" s="365" t="s">
        <v>13</v>
      </c>
      <c r="D12" s="916" t="s">
        <v>77</v>
      </c>
      <c r="E12" s="917"/>
      <c r="F12" s="917"/>
      <c r="G12" s="918"/>
      <c r="H12" s="367" t="s">
        <v>26</v>
      </c>
      <c r="I12" s="684"/>
    </row>
    <row r="13" spans="2:9" s="6" customFormat="1" ht="15" customHeight="1">
      <c r="B13" s="848"/>
      <c r="C13" s="514"/>
      <c r="D13" s="648" t="s">
        <v>1</v>
      </c>
      <c r="E13" s="648" t="s">
        <v>94</v>
      </c>
      <c r="F13" s="648" t="s">
        <v>94</v>
      </c>
      <c r="G13" s="648" t="s">
        <v>15</v>
      </c>
      <c r="H13" s="685" t="s">
        <v>84</v>
      </c>
    </row>
    <row r="14" spans="2:9" s="6" customFormat="1" ht="32.25" customHeight="1">
      <c r="B14" s="846"/>
      <c r="C14" s="46" t="s">
        <v>98</v>
      </c>
      <c r="D14" s="46" t="s">
        <v>99</v>
      </c>
      <c r="E14" s="735" t="s">
        <v>166</v>
      </c>
      <c r="F14" s="735" t="s">
        <v>100</v>
      </c>
      <c r="G14" s="141"/>
      <c r="H14" s="431" t="s">
        <v>102</v>
      </c>
    </row>
    <row r="15" spans="2:9" s="6" customFormat="1" ht="18" customHeight="1">
      <c r="B15" s="130" t="s">
        <v>553</v>
      </c>
      <c r="C15" s="382">
        <v>6991</v>
      </c>
      <c r="D15" s="382">
        <v>1443</v>
      </c>
      <c r="E15" s="382">
        <v>1306</v>
      </c>
      <c r="F15" s="382">
        <v>74</v>
      </c>
      <c r="G15" s="382">
        <v>63</v>
      </c>
      <c r="H15" s="393">
        <v>45</v>
      </c>
    </row>
    <row r="16" spans="2:9" s="6" customFormat="1" ht="18" customHeight="1">
      <c r="B16" s="621" t="s">
        <v>654</v>
      </c>
      <c r="C16" s="440">
        <v>6553</v>
      </c>
      <c r="D16" s="440">
        <v>1279</v>
      </c>
      <c r="E16" s="440">
        <v>1174</v>
      </c>
      <c r="F16" s="440">
        <v>95</v>
      </c>
      <c r="G16" s="440">
        <v>10</v>
      </c>
      <c r="H16" s="457">
        <v>38</v>
      </c>
    </row>
    <row r="17" spans="2:9" s="6" customFormat="1" ht="18" customHeight="1">
      <c r="B17" s="672" t="s">
        <v>2</v>
      </c>
      <c r="C17" s="673"/>
      <c r="D17" s="649">
        <f>D16/$D16*100</f>
        <v>100</v>
      </c>
      <c r="E17" s="649">
        <f>E16/$D16*100</f>
        <v>91.790461297888982</v>
      </c>
      <c r="F17" s="649">
        <f>F16/$D16*100</f>
        <v>7.4276778733385456</v>
      </c>
      <c r="G17" s="649">
        <f>G16/$D16*100</f>
        <v>0.78186082877247842</v>
      </c>
      <c r="H17" s="686"/>
    </row>
    <row r="18" spans="2:9" s="6" customFormat="1" ht="32.25" customHeight="1">
      <c r="B18" s="524" t="s">
        <v>426</v>
      </c>
      <c r="C18" s="463">
        <f t="shared" ref="C18:H18" si="0">C16-C15</f>
        <v>-438</v>
      </c>
      <c r="D18" s="463">
        <f t="shared" si="0"/>
        <v>-164</v>
      </c>
      <c r="E18" s="463">
        <f t="shared" si="0"/>
        <v>-132</v>
      </c>
      <c r="F18" s="463">
        <f t="shared" si="0"/>
        <v>21</v>
      </c>
      <c r="G18" s="463">
        <f t="shared" si="0"/>
        <v>-53</v>
      </c>
      <c r="H18" s="687">
        <f t="shared" si="0"/>
        <v>-7</v>
      </c>
    </row>
    <row r="19" spans="2:9" s="6" customFormat="1" ht="32.25" customHeight="1">
      <c r="B19" s="524" t="s">
        <v>427</v>
      </c>
      <c r="C19" s="674">
        <f t="shared" ref="C19:H19" si="1">C16/C15*100-100</f>
        <v>-6.2651981118581119</v>
      </c>
      <c r="D19" s="674">
        <f t="shared" si="1"/>
        <v>-11.365211365211366</v>
      </c>
      <c r="E19" s="674">
        <f t="shared" si="1"/>
        <v>-10.107197549770291</v>
      </c>
      <c r="F19" s="674">
        <f t="shared" si="1"/>
        <v>28.378378378378386</v>
      </c>
      <c r="G19" s="674">
        <f t="shared" si="1"/>
        <v>-84.126984126984127</v>
      </c>
      <c r="H19" s="688">
        <f t="shared" si="1"/>
        <v>-15.555555555555557</v>
      </c>
    </row>
    <row r="20" spans="2:9" s="6" customFormat="1" ht="18" customHeight="1">
      <c r="B20" s="130" t="s">
        <v>14</v>
      </c>
      <c r="C20" s="438">
        <v>3333</v>
      </c>
      <c r="D20" s="608">
        <v>503</v>
      </c>
      <c r="E20" s="608">
        <v>445</v>
      </c>
      <c r="F20" s="608">
        <v>52</v>
      </c>
      <c r="G20" s="608">
        <v>6</v>
      </c>
      <c r="H20" s="611">
        <v>34</v>
      </c>
    </row>
    <row r="21" spans="2:9" s="6" customFormat="1" ht="18" customHeight="1" thickBot="1">
      <c r="B21" s="550" t="s">
        <v>20</v>
      </c>
      <c r="C21" s="562">
        <v>3220</v>
      </c>
      <c r="D21" s="562">
        <v>776</v>
      </c>
      <c r="E21" s="562">
        <v>729</v>
      </c>
      <c r="F21" s="562">
        <v>43</v>
      </c>
      <c r="G21" s="562">
        <v>4</v>
      </c>
      <c r="H21" s="689">
        <v>4</v>
      </c>
    </row>
    <row r="22" spans="2:9" s="6" customFormat="1" ht="12.6" thickBot="1">
      <c r="C22" s="12"/>
      <c r="D22" s="12"/>
      <c r="E22" s="12"/>
      <c r="F22" s="12"/>
      <c r="G22" s="12"/>
      <c r="H22" s="12"/>
      <c r="I22" s="12"/>
    </row>
    <row r="23" spans="2:9" s="671" customFormat="1" ht="18" customHeight="1">
      <c r="B23" s="845" t="s">
        <v>228</v>
      </c>
      <c r="C23" s="675" t="s">
        <v>93</v>
      </c>
      <c r="D23" s="684"/>
    </row>
    <row r="24" spans="2:9" s="6" customFormat="1" ht="15" customHeight="1">
      <c r="B24" s="848"/>
      <c r="C24" s="676" t="s">
        <v>97</v>
      </c>
    </row>
    <row r="25" spans="2:9" s="6" customFormat="1" ht="32.25" customHeight="1">
      <c r="B25" s="846"/>
      <c r="C25" s="677" t="s">
        <v>103</v>
      </c>
    </row>
    <row r="26" spans="2:9" s="6" customFormat="1" ht="18" customHeight="1">
      <c r="B26" s="130" t="s">
        <v>553</v>
      </c>
      <c r="C26" s="678">
        <v>20.640823916464022</v>
      </c>
    </row>
    <row r="27" spans="2:9" s="6" customFormat="1" ht="18" customHeight="1">
      <c r="B27" s="621" t="s">
        <v>654</v>
      </c>
      <c r="C27" s="678">
        <f>D16/C16*100</f>
        <v>19.517778116893027</v>
      </c>
    </row>
    <row r="28" spans="2:9" s="6" customFormat="1" ht="18" customHeight="1">
      <c r="B28" s="672" t="s">
        <v>2</v>
      </c>
      <c r="C28" s="679"/>
    </row>
    <row r="29" spans="2:9" s="6" customFormat="1" ht="32.25" customHeight="1">
      <c r="B29" s="524" t="s">
        <v>426</v>
      </c>
      <c r="C29" s="680"/>
    </row>
    <row r="30" spans="2:9" s="6" customFormat="1" ht="32.25" customHeight="1">
      <c r="B30" s="524" t="s">
        <v>427</v>
      </c>
      <c r="C30" s="681"/>
    </row>
    <row r="31" spans="2:9" s="6" customFormat="1" ht="18" customHeight="1">
      <c r="B31" s="130" t="s">
        <v>14</v>
      </c>
      <c r="C31" s="682">
        <f>D20/C20*100</f>
        <v>15.091509150915092</v>
      </c>
    </row>
    <row r="32" spans="2:9" s="6" customFormat="1" ht="18" customHeight="1">
      <c r="B32" s="550" t="s">
        <v>20</v>
      </c>
      <c r="C32" s="683">
        <f>D21/C21*100</f>
        <v>24.099378881987576</v>
      </c>
    </row>
  </sheetData>
  <customSheetViews>
    <customSheetView guid="{F6C015A4-8074-E14B-AA85-10FA5D09D9C2}" showPageBreaks="1" showGridLines="0" printArea="1" view="pageBreakPreview" topLeftCell="A16">
      <selection activeCell="K1" sqref="K1"/>
      <pageMargins left="0.51181102362204722" right="0.43307086614173218" top="0.43307086614173218" bottom="0.27559055118110237" header="0.19685039370078741" footer="0.59055118110236227"/>
      <printOptions horizontalCentered="1"/>
      <pageSetup paperSize="9" scale="80" firstPageNumber="34" useFirstPageNumber="1" r:id="rId1"/>
      <headerFooter scaleWithDoc="0" alignWithMargins="0">
        <oddFooter>&amp;C&amp;"ＭＳ 明朝,regular"- 34 -</oddFooter>
        <evenFooter>&amp;C&amp;"ＭＳ 明朝,regular"- &amp;P -</evenFooter>
        <firstFooter>&amp;C&amp;"ＭＳ 明朝,regular"- &amp;P -</firstFooter>
      </headerFooter>
    </customSheetView>
  </customSheetViews>
  <mergeCells count="3">
    <mergeCell ref="D12:G12"/>
    <mergeCell ref="B12:B14"/>
    <mergeCell ref="B23:B25"/>
  </mergeCells>
  <phoneticPr fontId="11"/>
  <printOptions horizontalCentered="1"/>
  <pageMargins left="0.70866141732283461" right="0.70866141732283461" top="0.74803149606299213" bottom="0.74803149606299213" header="0.31496062992125984" footer="0.31496062992125984"/>
  <pageSetup paperSize="9" scale="94" firstPageNumber="34" orientation="portrait" useFirstPageNumber="1" r:id="rId2"/>
  <headerFooter scaleWithDoc="0" alignWithMargins="0">
    <oddFooter>&amp;C&amp;"ＭＳ 明朝,regular"- 34 -</oddFooter>
    <evenFooter>&amp;C&amp;"ＭＳ 明朝,regular"- &amp;P -</evenFooter>
    <firstFooter>&amp;C&amp;"ＭＳ 明朝,regular"-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T42"/>
  <sheetViews>
    <sheetView view="pageBreakPreview" zoomScaleNormal="100" zoomScaleSheetLayoutView="100" workbookViewId="0">
      <selection activeCell="D20" sqref="D20"/>
    </sheetView>
  </sheetViews>
  <sheetFormatPr defaultColWidth="9" defaultRowHeight="13.2"/>
  <cols>
    <col min="1" max="1" width="3.109375" style="1" customWidth="1"/>
    <col min="2" max="2" width="10.5546875" style="1" customWidth="1"/>
    <col min="3" max="8" width="9.109375" style="1" customWidth="1"/>
    <col min="9" max="9" width="8.5546875" style="1" customWidth="1"/>
    <col min="10" max="12" width="9.109375" style="1" customWidth="1"/>
    <col min="13" max="13" width="8.33203125" style="1" customWidth="1"/>
    <col min="14" max="14" width="9.109375" style="1" customWidth="1"/>
    <col min="15" max="15" width="6.44140625" style="1" customWidth="1"/>
    <col min="16" max="16" width="9.88671875" style="1" customWidth="1"/>
    <col min="17" max="17" width="7.88671875" style="1" customWidth="1"/>
    <col min="18" max="18" width="8.44140625" style="1" customWidth="1"/>
    <col min="19" max="19" width="9" style="1" customWidth="1"/>
    <col min="20" max="16384" width="9" style="1"/>
  </cols>
  <sheetData>
    <row r="1" spans="2:20" ht="15" customHeight="1">
      <c r="B1" s="25" t="s">
        <v>161</v>
      </c>
    </row>
    <row r="2" spans="2:20" ht="15" customHeight="1">
      <c r="B2" s="9" t="s">
        <v>688</v>
      </c>
    </row>
    <row r="3" spans="2:20" ht="15" customHeight="1">
      <c r="B3" s="9" t="s">
        <v>689</v>
      </c>
    </row>
    <row r="4" spans="2:20" ht="15" customHeight="1">
      <c r="B4" s="9" t="s">
        <v>690</v>
      </c>
    </row>
    <row r="5" spans="2:20" ht="15" customHeight="1">
      <c r="B5" s="9" t="s">
        <v>691</v>
      </c>
    </row>
    <row r="6" spans="2:20" ht="15" customHeight="1"/>
    <row r="7" spans="2:20" ht="15" customHeight="1">
      <c r="B7" s="602" t="s">
        <v>254</v>
      </c>
      <c r="C7" s="604"/>
      <c r="D7" s="604"/>
      <c r="E7" s="604"/>
      <c r="F7" s="604"/>
      <c r="G7" s="604"/>
      <c r="H7" s="604"/>
      <c r="I7" s="604"/>
      <c r="J7" s="604"/>
      <c r="K7" s="604"/>
      <c r="L7" s="604"/>
      <c r="M7" s="604"/>
    </row>
    <row r="8" spans="2:20" ht="15" customHeight="1">
      <c r="J8" s="148" t="s">
        <v>8</v>
      </c>
    </row>
    <row r="9" spans="2:20" s="6" customFormat="1" ht="20.25" customHeight="1">
      <c r="B9" s="845" t="s">
        <v>228</v>
      </c>
      <c r="C9" s="955" t="s">
        <v>13</v>
      </c>
      <c r="D9" s="956"/>
      <c r="E9" s="957"/>
      <c r="F9" s="834" t="s">
        <v>532</v>
      </c>
      <c r="G9" s="835"/>
      <c r="H9" s="835"/>
      <c r="I9" s="835"/>
      <c r="J9" s="836"/>
    </row>
    <row r="10" spans="2:20" s="6" customFormat="1" ht="15" customHeight="1">
      <c r="B10" s="848"/>
      <c r="F10" s="839" t="s">
        <v>1</v>
      </c>
      <c r="G10" s="947" t="s">
        <v>31</v>
      </c>
      <c r="H10" s="948"/>
      <c r="I10" s="839" t="s">
        <v>14</v>
      </c>
      <c r="J10" s="863" t="s">
        <v>20</v>
      </c>
    </row>
    <row r="11" spans="2:20" s="6" customFormat="1" ht="15" customHeight="1">
      <c r="B11" s="846"/>
      <c r="C11" s="584" t="s">
        <v>1</v>
      </c>
      <c r="D11" s="357" t="s">
        <v>14</v>
      </c>
      <c r="E11" s="573" t="s">
        <v>20</v>
      </c>
      <c r="F11" s="840"/>
      <c r="G11" s="366" t="s">
        <v>7</v>
      </c>
      <c r="H11" s="366" t="s">
        <v>4</v>
      </c>
      <c r="I11" s="840"/>
      <c r="J11" s="860"/>
    </row>
    <row r="12" spans="2:20" s="6" customFormat="1" ht="15" customHeight="1">
      <c r="B12" s="130" t="s">
        <v>553</v>
      </c>
      <c r="C12" s="695">
        <v>6991</v>
      </c>
      <c r="D12" s="695">
        <v>3584</v>
      </c>
      <c r="E12" s="695">
        <v>3407</v>
      </c>
      <c r="F12" s="695">
        <v>1890</v>
      </c>
      <c r="G12" s="705">
        <v>-49</v>
      </c>
      <c r="H12" s="708">
        <v>-2.5270758122743757</v>
      </c>
      <c r="I12" s="711">
        <v>1204</v>
      </c>
      <c r="J12" s="714">
        <v>686</v>
      </c>
    </row>
    <row r="13" spans="2:20" s="6" customFormat="1" ht="15" customHeight="1">
      <c r="B13" s="550" t="s">
        <v>654</v>
      </c>
      <c r="C13" s="696">
        <v>6553</v>
      </c>
      <c r="D13" s="696">
        <v>3333</v>
      </c>
      <c r="E13" s="696">
        <v>3220</v>
      </c>
      <c r="F13" s="696">
        <v>1774</v>
      </c>
      <c r="G13" s="706">
        <f>F13-F12</f>
        <v>-116</v>
      </c>
      <c r="H13" s="709">
        <f>F13/F12*100-100</f>
        <v>-6.1375661375661394</v>
      </c>
      <c r="I13" s="712">
        <v>1099</v>
      </c>
      <c r="J13" s="715">
        <v>675</v>
      </c>
      <c r="K13" s="12"/>
      <c r="L13" s="12"/>
      <c r="M13" s="12"/>
      <c r="N13" s="12"/>
      <c r="O13" s="12"/>
      <c r="P13" s="12"/>
    </row>
    <row r="14" spans="2:20" s="6" customFormat="1" ht="15" customHeight="1">
      <c r="C14" s="697"/>
      <c r="D14" s="697"/>
      <c r="E14" s="697"/>
      <c r="F14" s="697"/>
      <c r="G14" s="707"/>
      <c r="H14" s="710"/>
      <c r="I14" s="713"/>
      <c r="J14" s="713"/>
      <c r="K14" s="720"/>
      <c r="L14" s="720"/>
      <c r="M14" s="720"/>
      <c r="N14" s="720"/>
      <c r="O14" s="12"/>
      <c r="P14" s="12"/>
      <c r="Q14" s="12"/>
      <c r="R14" s="12"/>
      <c r="S14" s="12"/>
      <c r="T14" s="12"/>
    </row>
    <row r="15" spans="2:20" s="6" customFormat="1" ht="20.25" customHeight="1">
      <c r="B15" s="845" t="s">
        <v>228</v>
      </c>
      <c r="C15" s="834" t="s">
        <v>108</v>
      </c>
      <c r="D15" s="835"/>
      <c r="E15" s="835"/>
      <c r="F15" s="836"/>
    </row>
    <row r="16" spans="2:20" s="6" customFormat="1" ht="15" customHeight="1">
      <c r="B16" s="848"/>
      <c r="C16" s="839" t="s">
        <v>1</v>
      </c>
      <c r="D16" s="839" t="s">
        <v>14</v>
      </c>
      <c r="E16" s="839" t="s">
        <v>20</v>
      </c>
      <c r="F16" s="863" t="s">
        <v>9</v>
      </c>
    </row>
    <row r="17" spans="2:20" s="6" customFormat="1" ht="15" customHeight="1">
      <c r="B17" s="846"/>
      <c r="C17" s="840"/>
      <c r="D17" s="840"/>
      <c r="E17" s="840"/>
      <c r="F17" s="860"/>
    </row>
    <row r="18" spans="2:20" s="6" customFormat="1" ht="15" customHeight="1">
      <c r="B18" s="130" t="s">
        <v>553</v>
      </c>
      <c r="C18" s="698">
        <v>27.034758975826062</v>
      </c>
      <c r="D18" s="698">
        <v>33.59375</v>
      </c>
      <c r="E18" s="698">
        <v>20.135016143234516</v>
      </c>
      <c r="F18" s="702">
        <v>14.2</v>
      </c>
    </row>
    <row r="19" spans="2:20" s="6" customFormat="1" ht="15" customHeight="1">
      <c r="B19" s="550" t="s">
        <v>654</v>
      </c>
      <c r="C19" s="699">
        <f>F13/C13*100</f>
        <v>27.071570273157331</v>
      </c>
      <c r="D19" s="699">
        <f>I13/D13*100</f>
        <v>32.973297329732972</v>
      </c>
      <c r="E19" s="699">
        <f>J13/E13*100</f>
        <v>20.962732919254659</v>
      </c>
      <c r="F19" s="703">
        <v>14</v>
      </c>
      <c r="G19" s="12"/>
      <c r="H19" s="12"/>
      <c r="I19" s="12"/>
      <c r="J19" s="12"/>
      <c r="K19" s="12"/>
      <c r="L19" s="12"/>
    </row>
    <row r="20" spans="2:20" ht="15" customHeight="1">
      <c r="B20" s="1" t="s">
        <v>537</v>
      </c>
      <c r="C20" s="10"/>
      <c r="D20" s="10"/>
      <c r="E20" s="10"/>
      <c r="F20" s="10"/>
      <c r="G20" s="10"/>
      <c r="H20" s="10"/>
      <c r="I20" s="10"/>
      <c r="J20" s="10"/>
      <c r="K20" s="10"/>
      <c r="L20" s="10"/>
      <c r="M20" s="10"/>
      <c r="N20" s="10"/>
      <c r="O20" s="10"/>
      <c r="P20" s="10"/>
      <c r="Q20" s="10"/>
      <c r="R20" s="10"/>
      <c r="S20" s="10"/>
      <c r="T20" s="10"/>
    </row>
    <row r="21" spans="2:20" ht="15" customHeight="1"/>
    <row r="22" spans="2:20" ht="15" customHeight="1">
      <c r="B22" s="9" t="s">
        <v>696</v>
      </c>
    </row>
    <row r="23" spans="2:20" ht="15" customHeight="1">
      <c r="B23" s="9" t="s">
        <v>697</v>
      </c>
    </row>
    <row r="24" spans="2:20" ht="15" customHeight="1">
      <c r="B24" s="9" t="s">
        <v>692</v>
      </c>
    </row>
    <row r="25" spans="2:20" ht="15" customHeight="1">
      <c r="B25" s="9" t="s">
        <v>693</v>
      </c>
    </row>
    <row r="26" spans="2:20" ht="15" customHeight="1">
      <c r="B26" s="9" t="s">
        <v>694</v>
      </c>
    </row>
    <row r="27" spans="2:20" ht="15" customHeight="1">
      <c r="B27" s="9" t="s">
        <v>695</v>
      </c>
    </row>
    <row r="28" spans="2:20" ht="15" customHeight="1"/>
    <row r="29" spans="2:20" ht="15" customHeight="1">
      <c r="B29" s="129" t="s">
        <v>50</v>
      </c>
      <c r="C29" s="133"/>
      <c r="D29" s="133"/>
      <c r="E29" s="133"/>
      <c r="F29" s="133"/>
      <c r="G29" s="133"/>
      <c r="H29" s="133"/>
      <c r="I29" s="133"/>
      <c r="J29" s="133"/>
      <c r="K29" s="133"/>
    </row>
    <row r="30" spans="2:20" ht="15.9" customHeight="1" thickBot="1">
      <c r="J30" s="148" t="s">
        <v>8</v>
      </c>
    </row>
    <row r="31" spans="2:20" s="6" customFormat="1" ht="18.75" customHeight="1">
      <c r="B31" s="845" t="s">
        <v>228</v>
      </c>
      <c r="C31" s="365" t="s">
        <v>1</v>
      </c>
      <c r="D31" s="916" t="s">
        <v>139</v>
      </c>
      <c r="E31" s="918"/>
      <c r="F31" s="916" t="s">
        <v>58</v>
      </c>
      <c r="G31" s="917"/>
      <c r="H31" s="917"/>
      <c r="I31" s="917"/>
      <c r="J31" s="919"/>
    </row>
    <row r="32" spans="2:20" s="6" customFormat="1" ht="18.75" customHeight="1">
      <c r="B32" s="846"/>
      <c r="C32" s="141"/>
      <c r="D32" s="357" t="s">
        <v>114</v>
      </c>
      <c r="E32" s="357" t="s">
        <v>116</v>
      </c>
      <c r="F32" s="357" t="s">
        <v>76</v>
      </c>
      <c r="G32" s="357" t="s">
        <v>677</v>
      </c>
      <c r="H32" s="357" t="s">
        <v>140</v>
      </c>
      <c r="I32" s="357" t="s">
        <v>32</v>
      </c>
      <c r="J32" s="716" t="s">
        <v>104</v>
      </c>
    </row>
    <row r="33" spans="2:17" s="6" customFormat="1" ht="15.9" customHeight="1">
      <c r="B33" s="130" t="s">
        <v>552</v>
      </c>
      <c r="C33" s="382">
        <v>1890</v>
      </c>
      <c r="D33" s="382">
        <v>1400</v>
      </c>
      <c r="E33" s="382">
        <v>490</v>
      </c>
      <c r="F33" s="382">
        <v>159</v>
      </c>
      <c r="G33" s="382">
        <v>27</v>
      </c>
      <c r="H33" s="382">
        <v>157</v>
      </c>
      <c r="I33" s="382">
        <v>29</v>
      </c>
      <c r="J33" s="393">
        <v>106</v>
      </c>
    </row>
    <row r="34" spans="2:17" s="6" customFormat="1" ht="15.9" customHeight="1">
      <c r="B34" s="130"/>
      <c r="C34" s="514"/>
      <c r="D34" s="624">
        <v>74.074074074074076</v>
      </c>
      <c r="E34" s="624">
        <v>25.925925925925924</v>
      </c>
      <c r="F34" s="695"/>
      <c r="G34" s="695"/>
      <c r="H34" s="695"/>
      <c r="I34" s="695"/>
      <c r="J34" s="717"/>
    </row>
    <row r="35" spans="2:17" s="6" customFormat="1" ht="15.9" customHeight="1">
      <c r="B35" s="690" t="s">
        <v>653</v>
      </c>
      <c r="C35" s="438">
        <v>1774</v>
      </c>
      <c r="D35" s="438">
        <f>C35-E35</f>
        <v>1266</v>
      </c>
      <c r="E35" s="438">
        <v>508</v>
      </c>
      <c r="F35" s="438">
        <v>151</v>
      </c>
      <c r="G35" s="438">
        <v>40</v>
      </c>
      <c r="H35" s="438">
        <v>176</v>
      </c>
      <c r="I35" s="438">
        <v>43</v>
      </c>
      <c r="J35" s="466">
        <f>E35-F35-G35-H35-I35</f>
        <v>98</v>
      </c>
    </row>
    <row r="36" spans="2:17" s="6" customFormat="1" ht="15.9" customHeight="1">
      <c r="B36" s="691"/>
      <c r="C36" s="700"/>
      <c r="D36" s="626">
        <f>D35/$C35*100</f>
        <v>71.36414881623449</v>
      </c>
      <c r="E36" s="626">
        <f>E35/$C35*100</f>
        <v>28.635851183765503</v>
      </c>
      <c r="F36" s="704"/>
      <c r="G36" s="704"/>
      <c r="H36" s="704"/>
      <c r="I36" s="704"/>
      <c r="J36" s="718"/>
    </row>
    <row r="37" spans="2:17" s="6" customFormat="1" ht="23.25" customHeight="1">
      <c r="B37" s="952" t="s">
        <v>141</v>
      </c>
      <c r="C37" s="953"/>
      <c r="D37" s="954"/>
      <c r="E37" s="701">
        <f t="shared" ref="E37:J37" si="0">E35/$E35*100</f>
        <v>100</v>
      </c>
      <c r="F37" s="701">
        <f t="shared" si="0"/>
        <v>29.7244094488189</v>
      </c>
      <c r="G37" s="701">
        <f t="shared" si="0"/>
        <v>7.8740157480314963</v>
      </c>
      <c r="H37" s="701">
        <f t="shared" si="0"/>
        <v>34.645669291338585</v>
      </c>
      <c r="I37" s="701">
        <f t="shared" si="0"/>
        <v>8.4645669291338592</v>
      </c>
      <c r="J37" s="719">
        <f t="shared" si="0"/>
        <v>19.291338582677163</v>
      </c>
    </row>
    <row r="38" spans="2:17" s="6" customFormat="1" ht="27.9" customHeight="1">
      <c r="B38" s="692" t="s">
        <v>81</v>
      </c>
      <c r="C38" s="470">
        <f t="shared" ref="C38:J38" si="1">C35-C33</f>
        <v>-116</v>
      </c>
      <c r="D38" s="470">
        <f t="shared" si="1"/>
        <v>-134</v>
      </c>
      <c r="E38" s="470">
        <f t="shared" si="1"/>
        <v>18</v>
      </c>
      <c r="F38" s="470">
        <f t="shared" si="1"/>
        <v>-8</v>
      </c>
      <c r="G38" s="470">
        <f t="shared" si="1"/>
        <v>13</v>
      </c>
      <c r="H38" s="470">
        <f t="shared" si="1"/>
        <v>19</v>
      </c>
      <c r="I38" s="470">
        <f t="shared" si="1"/>
        <v>14</v>
      </c>
      <c r="J38" s="481">
        <f t="shared" si="1"/>
        <v>-8</v>
      </c>
      <c r="Q38" s="721"/>
    </row>
    <row r="39" spans="2:17" s="6" customFormat="1" ht="27.9" customHeight="1">
      <c r="B39" s="692" t="s">
        <v>82</v>
      </c>
      <c r="C39" s="607">
        <f t="shared" ref="C39:J39" si="2">C35/C33*100-100</f>
        <v>-6.1375661375661394</v>
      </c>
      <c r="D39" s="607">
        <f t="shared" si="2"/>
        <v>-9.5714285714285694</v>
      </c>
      <c r="E39" s="607">
        <f t="shared" si="2"/>
        <v>3.6734693877551052</v>
      </c>
      <c r="F39" s="607">
        <f t="shared" si="2"/>
        <v>-5.0314465408804949</v>
      </c>
      <c r="G39" s="607">
        <f t="shared" si="2"/>
        <v>48.148148148148152</v>
      </c>
      <c r="H39" s="607">
        <f t="shared" si="2"/>
        <v>12.101910828025481</v>
      </c>
      <c r="I39" s="607">
        <f t="shared" si="2"/>
        <v>48.275862068965523</v>
      </c>
      <c r="J39" s="610">
        <f t="shared" si="2"/>
        <v>-7.5471698113207566</v>
      </c>
    </row>
    <row r="40" spans="2:17" s="6" customFormat="1" ht="15.9" customHeight="1">
      <c r="B40" s="693" t="s">
        <v>14</v>
      </c>
      <c r="C40" s="608">
        <v>1099</v>
      </c>
      <c r="D40" s="608">
        <v>766</v>
      </c>
      <c r="E40" s="608">
        <v>333</v>
      </c>
      <c r="F40" s="608">
        <v>103</v>
      </c>
      <c r="G40" s="608">
        <v>29</v>
      </c>
      <c r="H40" s="608">
        <v>109</v>
      </c>
      <c r="I40" s="608">
        <v>30</v>
      </c>
      <c r="J40" s="611">
        <f>E40-F40-G40-H40-I40</f>
        <v>62</v>
      </c>
    </row>
    <row r="41" spans="2:17" s="6" customFormat="1" ht="15.9" customHeight="1">
      <c r="B41" s="694" t="s">
        <v>20</v>
      </c>
      <c r="C41" s="562">
        <v>675</v>
      </c>
      <c r="D41" s="562">
        <v>500</v>
      </c>
      <c r="E41" s="562">
        <v>175</v>
      </c>
      <c r="F41" s="562">
        <v>48</v>
      </c>
      <c r="G41" s="562">
        <v>11</v>
      </c>
      <c r="H41" s="562">
        <v>67</v>
      </c>
      <c r="I41" s="562">
        <v>13</v>
      </c>
      <c r="J41" s="689">
        <f>E41-F41-G41-H41-I41</f>
        <v>36</v>
      </c>
    </row>
    <row r="42" spans="2:17" ht="15.9" customHeight="1">
      <c r="B42" s="1" t="s">
        <v>35</v>
      </c>
    </row>
  </sheetData>
  <customSheetViews>
    <customSheetView guid="{F6C015A4-8074-E14B-AA85-10FA5D09D9C2}" showPageBreaks="1" showGridLines="0" fitToPage="1" printArea="1" view="pageBreakPreview" topLeftCell="A22">
      <selection activeCell="P1" sqref="P1"/>
      <pageMargins left="0.59055118110236227" right="0" top="0.78740157480314965" bottom="0" header="0.39370078740157483" footer="0.51181102362204722"/>
      <printOptions horizontalCentered="1"/>
      <pageSetup paperSize="9" firstPageNumber="35" useFirstPageNumber="1" r:id="rId1"/>
      <headerFooter scaleWithDoc="0" alignWithMargins="0">
        <oddFooter>&amp;C&amp;"ＭＳ 明朝,regular"- 35 -</oddFooter>
        <evenFooter>&amp;C&amp;"ＭＳ 明朝,regular"- &amp;P -</evenFooter>
        <firstFooter>&amp;C&amp;"ＭＳ 明朝,regular"- &amp;P -</firstFooter>
      </headerFooter>
    </customSheetView>
  </customSheetViews>
  <mergeCells count="17">
    <mergeCell ref="F9:J9"/>
    <mergeCell ref="G10:H10"/>
    <mergeCell ref="C15:F15"/>
    <mergeCell ref="D31:E31"/>
    <mergeCell ref="F31:J31"/>
    <mergeCell ref="B37:D37"/>
    <mergeCell ref="B9:B11"/>
    <mergeCell ref="F10:F11"/>
    <mergeCell ref="I10:I11"/>
    <mergeCell ref="J10:J11"/>
    <mergeCell ref="B15:B17"/>
    <mergeCell ref="C16:C17"/>
    <mergeCell ref="D16:D17"/>
    <mergeCell ref="E16:E17"/>
    <mergeCell ref="F16:F17"/>
    <mergeCell ref="B31:B32"/>
    <mergeCell ref="C9:E9"/>
  </mergeCells>
  <phoneticPr fontId="11"/>
  <printOptions horizontalCentered="1"/>
  <pageMargins left="0.70866141732283461" right="0.70866141732283461" top="0.74803149606299213" bottom="0.74803149606299213" header="0.31496062992125984" footer="0.31496062992125984"/>
  <pageSetup paperSize="9" firstPageNumber="35" orientation="portrait" useFirstPageNumber="1" r:id="rId2"/>
  <headerFooter scaleWithDoc="0" alignWithMargins="0">
    <oddFooter>&amp;C&amp;"ＭＳ 明朝,regular"- 35 -</oddFooter>
    <evenFooter>&amp;C&amp;"ＭＳ 明朝,regular"- &amp;P -</evenFooter>
    <firstFooter>&amp;C&amp;"ＭＳ 明朝,regular"-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26"/>
  <sheetViews>
    <sheetView view="pageBreakPreview" topLeftCell="A3" zoomScaleNormal="100" zoomScaleSheetLayoutView="100" workbookViewId="0">
      <selection activeCell="G12" sqref="G12"/>
    </sheetView>
  </sheetViews>
  <sheetFormatPr defaultColWidth="9" defaultRowHeight="13.2"/>
  <cols>
    <col min="1" max="1" width="2.44140625" style="1" customWidth="1"/>
    <col min="2" max="2" width="10.5546875" style="1" customWidth="1"/>
    <col min="3" max="4" width="9" style="1" customWidth="1"/>
    <col min="5" max="5" width="8.44140625" style="1" customWidth="1"/>
    <col min="6" max="7" width="9" style="1" customWidth="1"/>
    <col min="8" max="8" width="11.5546875" style="1" customWidth="1"/>
    <col min="9" max="9" width="9" style="1" customWidth="1"/>
    <col min="10" max="16384" width="9" style="1"/>
  </cols>
  <sheetData>
    <row r="1" spans="2:14" ht="22.5" customHeight="1">
      <c r="B1" s="9" t="s">
        <v>678</v>
      </c>
    </row>
    <row r="2" spans="2:14" ht="22.5" customHeight="1">
      <c r="B2" s="9" t="s">
        <v>679</v>
      </c>
    </row>
    <row r="3" spans="2:14" ht="22.5" customHeight="1">
      <c r="B3" s="9" t="s">
        <v>680</v>
      </c>
    </row>
    <row r="4" spans="2:14" ht="22.5" customHeight="1"/>
    <row r="5" spans="2:14" ht="22.5" customHeight="1">
      <c r="B5" s="602" t="s">
        <v>187</v>
      </c>
      <c r="C5" s="604"/>
      <c r="D5" s="604"/>
      <c r="E5" s="133"/>
      <c r="F5" s="133"/>
      <c r="G5" s="133"/>
    </row>
    <row r="6" spans="2:14" ht="22.5" customHeight="1">
      <c r="J6" s="148" t="s">
        <v>8</v>
      </c>
    </row>
    <row r="7" spans="2:14" s="6" customFormat="1" ht="75.75" customHeight="1">
      <c r="B7" s="410" t="s">
        <v>362</v>
      </c>
      <c r="C7" s="530" t="s">
        <v>538</v>
      </c>
      <c r="D7" s="530" t="s">
        <v>539</v>
      </c>
      <c r="E7" s="530" t="s">
        <v>142</v>
      </c>
      <c r="F7" s="530" t="s">
        <v>144</v>
      </c>
      <c r="G7" s="530" t="s">
        <v>60</v>
      </c>
      <c r="H7" s="530" t="s">
        <v>18</v>
      </c>
      <c r="I7" s="530" t="s">
        <v>145</v>
      </c>
      <c r="J7" s="59" t="s">
        <v>147</v>
      </c>
    </row>
    <row r="8" spans="2:14" s="6" customFormat="1" ht="18" customHeight="1">
      <c r="B8" s="603" t="s">
        <v>553</v>
      </c>
      <c r="C8" s="722">
        <v>1890</v>
      </c>
      <c r="D8" s="722">
        <v>30</v>
      </c>
      <c r="E8" s="722">
        <v>1</v>
      </c>
      <c r="F8" s="722">
        <v>6</v>
      </c>
      <c r="G8" s="722">
        <v>223</v>
      </c>
      <c r="H8" s="722">
        <v>641</v>
      </c>
      <c r="I8" s="722">
        <v>25</v>
      </c>
      <c r="J8" s="729">
        <v>26</v>
      </c>
    </row>
    <row r="9" spans="2:14" s="6" customFormat="1" ht="18" customHeight="1">
      <c r="B9" s="621" t="s">
        <v>654</v>
      </c>
      <c r="C9" s="440">
        <v>1774</v>
      </c>
      <c r="D9" s="440">
        <v>26</v>
      </c>
      <c r="E9" s="817">
        <v>0</v>
      </c>
      <c r="F9" s="440">
        <v>12</v>
      </c>
      <c r="G9" s="440">
        <v>220</v>
      </c>
      <c r="H9" s="440">
        <v>629</v>
      </c>
      <c r="I9" s="440">
        <v>35</v>
      </c>
      <c r="J9" s="457">
        <v>14</v>
      </c>
    </row>
    <row r="10" spans="2:14" s="6" customFormat="1" ht="18" customHeight="1">
      <c r="B10" s="523" t="s">
        <v>2</v>
      </c>
      <c r="C10" s="174">
        <f t="shared" ref="C10:J10" si="0">C9/$C9*100</f>
        <v>100</v>
      </c>
      <c r="D10" s="174">
        <f t="shared" si="0"/>
        <v>1.4656144306651635</v>
      </c>
      <c r="E10" s="817">
        <f t="shared" si="0"/>
        <v>0</v>
      </c>
      <c r="F10" s="174">
        <f t="shared" si="0"/>
        <v>0.67643742953776775</v>
      </c>
      <c r="G10" s="174">
        <f t="shared" si="0"/>
        <v>12.401352874859075</v>
      </c>
      <c r="H10" s="174">
        <f t="shared" si="0"/>
        <v>35.456595264937995</v>
      </c>
      <c r="I10" s="174">
        <f t="shared" si="0"/>
        <v>1.9729425028184893</v>
      </c>
      <c r="J10" s="214">
        <f t="shared" si="0"/>
        <v>0.78917700112739564</v>
      </c>
    </row>
    <row r="11" spans="2:14" s="6" customFormat="1" ht="24.75" customHeight="1">
      <c r="B11" s="524" t="s">
        <v>426</v>
      </c>
      <c r="C11" s="723">
        <f t="shared" ref="C11:J11" si="1">C9-C8</f>
        <v>-116</v>
      </c>
      <c r="D11" s="723">
        <f t="shared" si="1"/>
        <v>-4</v>
      </c>
      <c r="E11" s="723">
        <f t="shared" si="1"/>
        <v>-1</v>
      </c>
      <c r="F11" s="723">
        <f t="shared" si="1"/>
        <v>6</v>
      </c>
      <c r="G11" s="723">
        <f t="shared" si="1"/>
        <v>-3</v>
      </c>
      <c r="H11" s="723">
        <f t="shared" si="1"/>
        <v>-12</v>
      </c>
      <c r="I11" s="723">
        <f t="shared" si="1"/>
        <v>10</v>
      </c>
      <c r="J11" s="730">
        <f t="shared" si="1"/>
        <v>-12</v>
      </c>
      <c r="N11" s="732"/>
    </row>
    <row r="12" spans="2:14" s="6" customFormat="1" ht="24">
      <c r="B12" s="525" t="s">
        <v>427</v>
      </c>
      <c r="C12" s="724">
        <f t="shared" ref="C12:J12" si="2">C9/C8*100-100</f>
        <v>-6.1375661375661394</v>
      </c>
      <c r="D12" s="724">
        <f t="shared" si="2"/>
        <v>-13.333333333333329</v>
      </c>
      <c r="E12" s="725">
        <f t="shared" si="2"/>
        <v>-100</v>
      </c>
      <c r="F12" s="724">
        <f t="shared" si="2"/>
        <v>100</v>
      </c>
      <c r="G12" s="724">
        <f t="shared" si="2"/>
        <v>-1.3452914798206308</v>
      </c>
      <c r="H12" s="724">
        <f t="shared" si="2"/>
        <v>-1.8720748829953209</v>
      </c>
      <c r="I12" s="724">
        <f t="shared" si="2"/>
        <v>40</v>
      </c>
      <c r="J12" s="731">
        <f t="shared" si="2"/>
        <v>-46.153846153846153</v>
      </c>
    </row>
    <row r="13" spans="2:14" s="6" customFormat="1" ht="12">
      <c r="B13" s="6" t="s">
        <v>334</v>
      </c>
    </row>
    <row r="14" spans="2:14" s="6" customFormat="1" ht="75.75" customHeight="1">
      <c r="B14" s="410" t="s">
        <v>362</v>
      </c>
      <c r="C14" s="530" t="s">
        <v>80</v>
      </c>
      <c r="D14" s="530" t="s">
        <v>150</v>
      </c>
      <c r="E14" s="726" t="s">
        <v>151</v>
      </c>
      <c r="F14" s="530" t="s">
        <v>62</v>
      </c>
      <c r="G14" s="530" t="s">
        <v>136</v>
      </c>
      <c r="H14" s="530" t="s">
        <v>153</v>
      </c>
      <c r="I14" s="530" t="s">
        <v>19</v>
      </c>
      <c r="J14" s="59" t="s">
        <v>23</v>
      </c>
    </row>
    <row r="15" spans="2:14" s="6" customFormat="1" ht="18" customHeight="1">
      <c r="B15" s="603" t="s">
        <v>553</v>
      </c>
      <c r="C15" s="806">
        <v>72</v>
      </c>
      <c r="D15" s="806">
        <v>155</v>
      </c>
      <c r="E15" s="806">
        <v>9</v>
      </c>
      <c r="F15" s="806">
        <v>12</v>
      </c>
      <c r="G15" s="806">
        <v>18</v>
      </c>
      <c r="H15" s="808">
        <v>70</v>
      </c>
      <c r="I15" s="806">
        <v>32</v>
      </c>
      <c r="J15" s="807">
        <v>5</v>
      </c>
    </row>
    <row r="16" spans="2:14" s="6" customFormat="1" ht="18" customHeight="1">
      <c r="B16" s="621" t="s">
        <v>654</v>
      </c>
      <c r="C16" s="440">
        <v>60</v>
      </c>
      <c r="D16" s="440">
        <v>145</v>
      </c>
      <c r="E16" s="440">
        <v>8</v>
      </c>
      <c r="F16" s="440">
        <v>4</v>
      </c>
      <c r="G16" s="440">
        <v>18</v>
      </c>
      <c r="H16" s="463">
        <v>77</v>
      </c>
      <c r="I16" s="440">
        <v>59</v>
      </c>
      <c r="J16" s="457">
        <v>2</v>
      </c>
    </row>
    <row r="17" spans="2:11" s="6" customFormat="1" ht="18" customHeight="1">
      <c r="B17" s="523" t="s">
        <v>2</v>
      </c>
      <c r="C17" s="174">
        <f t="shared" ref="C17:J17" si="3">C16/$C$9*100</f>
        <v>3.3821871476888385</v>
      </c>
      <c r="D17" s="174">
        <f t="shared" si="3"/>
        <v>8.1736189402480264</v>
      </c>
      <c r="E17" s="170">
        <f t="shared" si="3"/>
        <v>0.45095828635851182</v>
      </c>
      <c r="F17" s="174">
        <f t="shared" si="3"/>
        <v>0.22547914317925591</v>
      </c>
      <c r="G17" s="174">
        <f t="shared" si="3"/>
        <v>1.0146561443066515</v>
      </c>
      <c r="H17" s="174">
        <f t="shared" si="3"/>
        <v>4.3404735062006772</v>
      </c>
      <c r="I17" s="174">
        <f t="shared" si="3"/>
        <v>3.3258173618940248</v>
      </c>
      <c r="J17" s="214">
        <f t="shared" si="3"/>
        <v>0.11273957158962795</v>
      </c>
    </row>
    <row r="18" spans="2:11" s="6" customFormat="1" ht="24.75" customHeight="1">
      <c r="B18" s="524" t="s">
        <v>426</v>
      </c>
      <c r="C18" s="723">
        <f t="shared" ref="C18:J18" si="4">C16-C15</f>
        <v>-12</v>
      </c>
      <c r="D18" s="723">
        <f t="shared" si="4"/>
        <v>-10</v>
      </c>
      <c r="E18" s="727">
        <f t="shared" si="4"/>
        <v>-1</v>
      </c>
      <c r="F18" s="723">
        <f t="shared" si="4"/>
        <v>-8</v>
      </c>
      <c r="G18" s="817">
        <f t="shared" si="4"/>
        <v>0</v>
      </c>
      <c r="H18" s="723">
        <f t="shared" si="4"/>
        <v>7</v>
      </c>
      <c r="I18" s="723">
        <f t="shared" si="4"/>
        <v>27</v>
      </c>
      <c r="J18" s="730">
        <f t="shared" si="4"/>
        <v>-3</v>
      </c>
    </row>
    <row r="19" spans="2:11" s="6" customFormat="1" ht="24.6" thickBot="1">
      <c r="B19" s="525" t="s">
        <v>427</v>
      </c>
      <c r="C19" s="724">
        <f t="shared" ref="C19:J19" si="5">C16/C15*100-100</f>
        <v>-16.666666666666657</v>
      </c>
      <c r="D19" s="724">
        <f t="shared" si="5"/>
        <v>-6.4516129032258078</v>
      </c>
      <c r="E19" s="728">
        <f t="shared" si="5"/>
        <v>-11.111111111111114</v>
      </c>
      <c r="F19" s="724">
        <f t="shared" si="5"/>
        <v>-66.666666666666671</v>
      </c>
      <c r="G19" s="818">
        <f t="shared" si="5"/>
        <v>0</v>
      </c>
      <c r="H19" s="724">
        <f t="shared" si="5"/>
        <v>10.000000000000014</v>
      </c>
      <c r="I19" s="724">
        <f t="shared" si="5"/>
        <v>84.375</v>
      </c>
      <c r="J19" s="731">
        <f t="shared" si="5"/>
        <v>-60</v>
      </c>
    </row>
    <row r="20" spans="2:11" s="6" customFormat="1" ht="12.6" thickBot="1">
      <c r="B20" s="6" t="s">
        <v>334</v>
      </c>
    </row>
    <row r="21" spans="2:11" s="6" customFormat="1" ht="84" customHeight="1">
      <c r="B21" s="410" t="s">
        <v>362</v>
      </c>
      <c r="C21" s="530" t="s">
        <v>432</v>
      </c>
      <c r="D21" s="530" t="s">
        <v>234</v>
      </c>
      <c r="E21" s="530" t="s">
        <v>456</v>
      </c>
      <c r="F21" s="530" t="s">
        <v>216</v>
      </c>
      <c r="G21" s="59" t="s">
        <v>243</v>
      </c>
    </row>
    <row r="22" spans="2:11" s="6" customFormat="1" ht="18" customHeight="1">
      <c r="B22" s="603" t="s">
        <v>553</v>
      </c>
      <c r="C22" s="806">
        <v>89</v>
      </c>
      <c r="D22" s="806">
        <v>49</v>
      </c>
      <c r="E22" s="806">
        <v>124</v>
      </c>
      <c r="F22" s="806">
        <v>291</v>
      </c>
      <c r="G22" s="807">
        <v>12</v>
      </c>
    </row>
    <row r="23" spans="2:11" s="6" customFormat="1" ht="18" customHeight="1">
      <c r="B23" s="621" t="s">
        <v>654</v>
      </c>
      <c r="C23" s="440">
        <v>55</v>
      </c>
      <c r="D23" s="440">
        <v>35</v>
      </c>
      <c r="E23" s="440">
        <v>87</v>
      </c>
      <c r="F23" s="440">
        <v>281</v>
      </c>
      <c r="G23" s="457">
        <v>7</v>
      </c>
    </row>
    <row r="24" spans="2:11" s="6" customFormat="1" ht="18" customHeight="1">
      <c r="B24" s="523" t="s">
        <v>2</v>
      </c>
      <c r="C24" s="174">
        <f>C23/$C9*100</f>
        <v>3.1003382187147688</v>
      </c>
      <c r="D24" s="174">
        <f>D23/$C9*100</f>
        <v>1.9729425028184893</v>
      </c>
      <c r="E24" s="174">
        <f>E23/$C9*100</f>
        <v>4.9041713641488158</v>
      </c>
      <c r="F24" s="174">
        <f>F23/$C9*100</f>
        <v>15.839909808342728</v>
      </c>
      <c r="G24" s="214">
        <f>G23/$C9*100</f>
        <v>0.39458850056369782</v>
      </c>
    </row>
    <row r="25" spans="2:11" s="6" customFormat="1" ht="25.5" customHeight="1">
      <c r="B25" s="524" t="s">
        <v>426</v>
      </c>
      <c r="C25" s="723">
        <f>C23-C22</f>
        <v>-34</v>
      </c>
      <c r="D25" s="723">
        <f>D23-D22</f>
        <v>-14</v>
      </c>
      <c r="E25" s="723">
        <f>E23-E22</f>
        <v>-37</v>
      </c>
      <c r="F25" s="723">
        <f>F23-F22</f>
        <v>-10</v>
      </c>
      <c r="G25" s="730">
        <f>G23-G22</f>
        <v>-5</v>
      </c>
      <c r="K25" s="732"/>
    </row>
    <row r="26" spans="2:11" s="6" customFormat="1" ht="25.5" customHeight="1">
      <c r="B26" s="525" t="s">
        <v>427</v>
      </c>
      <c r="C26" s="724">
        <f>C23/C22*100-100</f>
        <v>-38.202247191011239</v>
      </c>
      <c r="D26" s="724">
        <f>D23/D22*100-100</f>
        <v>-28.571428571428569</v>
      </c>
      <c r="E26" s="724">
        <f>E23/E22*100-100</f>
        <v>-29.838709677419345</v>
      </c>
      <c r="F26" s="724">
        <f>F23/F22*100-100</f>
        <v>-3.43642611683849</v>
      </c>
      <c r="G26" s="731">
        <f>G23/G22*100-100</f>
        <v>-41.666666666666664</v>
      </c>
    </row>
  </sheetData>
  <customSheetViews>
    <customSheetView guid="{F6C015A4-8074-E14B-AA85-10FA5D09D9C2}" showPageBreaks="1" showGridLines="0" printArea="1" view="pageBreakPreview">
      <selection activeCell="N1" sqref="N1"/>
      <pageMargins left="0.39370078740157483" right="0.27559055118110237" top="0.78740157480314965" bottom="0" header="0.43307086614173218" footer="0.51181102362204722"/>
      <printOptions horizontalCentered="1"/>
      <pageSetup paperSize="9" scale="80" firstPageNumber="36" useFirstPageNumber="1" r:id="rId1"/>
      <headerFooter scaleWithDoc="0" alignWithMargins="0">
        <oddFooter xml:space="preserve">&amp;C&amp;"ＭＳ 明朝,regular"- 36 -
</oddFooter>
        <evenFooter xml:space="preserve">&amp;C&amp;"ＭＳ 明朝,regular"- &amp;P -
</evenFooter>
        <firstFooter xml:space="preserve">&amp;C&amp;"ＭＳ 明朝,regular"- &amp;P -
</firstFooter>
      </headerFooter>
    </customSheetView>
  </customSheetViews>
  <phoneticPr fontId="11"/>
  <printOptions horizontalCentered="1"/>
  <pageMargins left="0.70866141732283461" right="0.70866141732283461" top="0.74803149606299213" bottom="0.74803149606299213" header="0.31496062992125984" footer="0.31496062992125984"/>
  <pageSetup paperSize="9" firstPageNumber="36" orientation="portrait" useFirstPageNumber="1" r:id="rId2"/>
  <headerFooter scaleWithDoc="0" alignWithMargins="0">
    <oddFooter xml:space="preserve">&amp;C&amp;"ＭＳ 明朝,標準"- 36 -
</oddFooter>
    <evenFooter xml:space="preserve">&amp;C&amp;"ＭＳ 明朝,regular"- &amp;P -
</evenFooter>
    <firstFooter xml:space="preserve">&amp;C&amp;"ＭＳ 明朝,regular"- &amp;P -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heetViews>
  <sheetFormatPr defaultRowHeight="13.8"/>
  <sheetData/>
  <customSheetViews>
    <customSheetView guid="{F6C015A4-8074-E14B-AA85-10FA5D09D9C2}" showPageBreaks="1">
      <pageMargins left="0.7" right="0.7" top="0.75" bottom="0.75" header="0.3" footer="0.3"/>
      <pageSetup paperSize="9" r:id="rId1"/>
    </customSheetView>
  </customSheetViews>
  <phoneticPr fontId="2"/>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39</vt:i4>
      </vt:variant>
    </vt:vector>
  </HeadingPairs>
  <TitlesOfParts>
    <vt:vector size="80" baseType="lpstr">
      <vt:lpstr>表紙</vt:lpstr>
      <vt:lpstr>目次</vt:lpstr>
      <vt:lpstr>目次 (2)</vt:lpstr>
      <vt:lpstr>1</vt:lpstr>
      <vt:lpstr>2</vt:lpstr>
      <vt:lpstr>調査結果の概要</vt:lpstr>
      <vt:lpstr>3</vt:lpstr>
      <vt:lpstr>4</vt:lpstr>
      <vt:lpstr>5</vt:lpstr>
      <vt:lpstr>6</vt:lpstr>
      <vt:lpstr>7</vt:lpstr>
      <vt:lpstr>8</vt:lpstr>
      <vt:lpstr>9</vt:lpstr>
      <vt:lpstr>10</vt:lpstr>
      <vt:lpstr>11</vt:lpstr>
      <vt:lpstr>12</vt:lpstr>
      <vt:lpstr>13</vt:lpstr>
      <vt:lpstr>14 </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Sheet1</vt:lpstr>
      <vt:lpstr>'1'!Print_Area</vt:lpstr>
      <vt:lpstr>'10'!Print_Area</vt:lpstr>
      <vt:lpstr>'11'!Print_Area</vt:lpstr>
      <vt:lpstr>'12'!Print_Area</vt:lpstr>
      <vt:lpstr>'13'!Print_Area</vt:lpstr>
      <vt:lpstr>'14 '!Print_Area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'4'!Print_Area</vt:lpstr>
      <vt:lpstr>'5'!Print_Area</vt:lpstr>
      <vt:lpstr>'6'!Print_Area</vt:lpstr>
      <vt:lpstr>'7'!Print_Area</vt:lpstr>
      <vt:lpstr>'8'!Print_Area</vt:lpstr>
      <vt:lpstr>'9'!Print_Area</vt:lpstr>
      <vt:lpstr>調査結果の概要!Print_Area</vt:lpstr>
      <vt:lpstr>目次!Print_Area</vt:lpstr>
      <vt:lpstr>'目次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則夫</dc:creator>
  <cp:lastModifiedBy>小畑　駿貴</cp:lastModifiedBy>
  <cp:lastPrinted>2025-02-28T04:42:10Z</cp:lastPrinted>
  <dcterms:created xsi:type="dcterms:W3CDTF">1996-11-25T08:10:45Z</dcterms:created>
  <dcterms:modified xsi:type="dcterms:W3CDTF">2025-03-03T05:20:12Z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2022-03-25T06:40:24Z</vt:filetime>
  </property>
</Properties>
</file>