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8355" yWindow="-30" windowWidth="12510" windowHeight="7620" tabRatio="798"/>
  </bookViews>
  <sheets>
    <sheet name="表紙・注意事項" sheetId="2" r:id="rId1"/>
    <sheet name="01 基本資料" sheetId="27" r:id="rId2"/>
    <sheet name="02 職員職務分担表" sheetId="1" r:id="rId3"/>
    <sheet name="03 内部研修" sheetId="40" r:id="rId4"/>
    <sheet name="04 外部研修" sheetId="41" r:id="rId5"/>
  </sheets>
  <definedNames>
    <definedName name="_xlnm.Print_Titles" localSheetId="2">'02 職員職務分担表'!$1:$4</definedName>
    <definedName name="_xlnm.Print_Area" localSheetId="2">'02 職員職務分担表'!$A$1:$AQ$66</definedName>
    <definedName name="_xlnm.Print_Titles" localSheetId="3">'03 内部研修'!$1:$5</definedName>
    <definedName name="_xlnm.Print_Titles" localSheetId="4">'04 外部研修'!$1:$5</definedName>
    <definedName name="_xlnm.Print_Area" localSheetId="1">'01 基本資料'!$A$1:$AJ$216</definedName>
    <definedName name="_xlnm.Print_Area" localSheetId="0">'表紙・注意事項'!$A$1:$AF$40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兼松　大夢</author>
  </authors>
  <commentList>
    <comment ref="AD117" authorId="0">
      <text>
        <r>
          <rPr>
            <sz val="9"/>
            <color auto="1"/>
            <rFont val="ＭＳ Ｐゴシック"/>
          </rPr>
          <t>提出時、「一致OK」となっていること確認してください。</t>
        </r>
      </text>
    </comment>
    <comment ref="AD139" authorId="0">
      <text>
        <r>
          <rPr>
            <sz val="9"/>
            <color auto="1"/>
            <rFont val="ＭＳ Ｐゴシック"/>
          </rPr>
          <t>提出時、「一致OK」となっていること確認してください。</t>
        </r>
      </text>
    </comment>
    <comment ref="I146" authorId="0">
      <text>
        <r>
          <rPr>
            <sz val="10"/>
            <color auto="1"/>
            <rFont val="ＭＳ Ｐゴシック"/>
          </rPr>
          <t>＜記載例＞
２～５歳児は○時○分頃まで○○○室で保育。職員２名配置（うち１名保育教諭）
０・１歳児は、第２シフト職員が来るまで、２人体制（うち１名保育教諭）で、第２シフト職員が来るまでほふく室で保育。</t>
        </r>
      </text>
    </comment>
    <comment ref="M160" authorId="0">
      <text>
        <r>
          <rPr>
            <sz val="10"/>
            <color auto="1"/>
            <rFont val="ＭＳ Ｐゴシック"/>
          </rPr>
          <t>＜記載例＞
・４歳児1名／専任職員１名、5歳児２名／専任職員１名
・専任職員○○が午前３歳児、午後４歳児を担当
・専任保育士2名がローテーションで○歳児と○歳児を担当。</t>
        </r>
      </text>
    </comment>
    <comment ref="J172" authorId="0">
      <text>
        <r>
          <rPr>
            <sz val="10"/>
            <color auto="1"/>
            <rFont val="ＭＳ Ｐゴシック"/>
          </rPr>
          <t>＜記入例＞
　月～金　添乗者：保育士１名　　
　　１便　7:10園発～7:45園着　○○方面　　２便　7:50園発～8:20園着　○○方面
　土曜日　添乗者：添乗職員１名（非常勤・保育士）
　　２便のみ運行</t>
        </r>
        <r>
          <rPr>
            <sz val="11"/>
            <color auto="1"/>
            <rFont val="ＭＳ Ｐゴシック"/>
          </rPr>
          <t xml:space="preserve">
</t>
        </r>
      </text>
    </comment>
  </commentList>
</comments>
</file>

<file path=xl/comments2.xml><?xml version="1.0" encoding="utf-8"?>
<comments xmlns="http://schemas.openxmlformats.org/spreadsheetml/2006/main">
  <authors>
    <author>秋田県庁</author>
    <author>秋田県</author>
    <author>中嶋　英明</author>
  </authors>
  <commentList>
    <comment ref="AA4" authorId="0">
      <text>
        <r>
          <rPr>
            <sz val="9"/>
            <color indexed="81"/>
            <rFont val="ＭＳ Ｐゴシック"/>
          </rPr>
          <t xml:space="preserve">【お願い】
職務内容は、概ね次の順序で記載してください。
①何歳児又はクラスの担任（副担任）であるか。
②一時預かり事業や障害児保育による加配など、専任職員となっている事業
③担任（副担任）以外の施設内での役割分担（○○リーダーなど）
</t>
        </r>
      </text>
    </comment>
    <comment ref="AI4" authorId="0">
      <text>
        <r>
          <rPr>
            <sz val="9"/>
            <color indexed="8"/>
            <rFont val="ＭＳ ゴシック"/>
          </rPr>
          <t>【お願い】
特例により保育士とみなされる職員</t>
        </r>
        <r>
          <rPr>
            <sz val="9"/>
            <color indexed="81"/>
            <rFont val="ＭＳ ゴシック"/>
          </rPr>
          <t>は、みなし保育士と認められる要件をセル内のプルダウンメニューから選択してください。
　・看護師等
　・幼稚園教諭
　・小学校教諭
　・養護教諭
　・知事が認める者１・・・保育所又は認定こども園において、常勤で１年程度の保育業務経験を有する者
　・知事が認める者２・・・「子育て支援員研修」地域保育コース（地域型保育）修了者
　・知事が認める者３・・・家庭的保育者　</t>
        </r>
      </text>
    </comment>
    <comment ref="AL4" authorId="0">
      <text>
        <r>
          <rPr>
            <sz val="9"/>
            <color indexed="81"/>
            <rFont val="ＭＳ ゴシック"/>
          </rPr>
          <t>【お願い】
○任用区分には、</t>
        </r>
        <r>
          <rPr>
            <sz val="9"/>
            <color indexed="8"/>
            <rFont val="ＭＳ ゴシック"/>
          </rPr>
          <t>正職員、臨時職員、非常勤職員などの区分を記入してください。
　なお、任用区分の区別は次のとおりです。
　　正職員　　　雇用期間に定め（定年を除く。）がない者
　　臨時職員　　勤務は常勤であるが、雇用期間に定めがある者（更新有の者含む）
　　非常勤職員　勤務が常勤でなく、かつ雇用期間に定めがある者（更新有の者含む）
○１週間の所定の労働時間を記入してください。
　　産休、育休、病休など休業中の場合は、その旨と休業開始日を記載してください。
〇一時預かり事業、病児保育事業、その他の補助事業による配置職員である場合は、
　この欄にも「一時預かり」、「病児保育」など事業名を記入してください。</t>
        </r>
      </text>
    </comment>
    <comment ref="V5" authorId="1">
      <text>
        <r>
          <rPr>
            <sz val="9"/>
            <color indexed="81"/>
            <rFont val="ＭＳ Ｐゴシック"/>
          </rPr>
          <t xml:space="preserve">【お願い】
○資格名は、「保育士」、「幼稚園教諭Ⅱ」、「看護師」、「栄養士」、「調理師」、「医師」、「歯科医師」など具体的に記載してください。
○保育士、幼稚園教諭を併有する場合は二段書きにしてください。
</t>
        </r>
      </text>
    </comment>
    <comment ref="P4" authorId="2">
      <text>
        <r>
          <rPr>
            <sz val="9"/>
            <color auto="1"/>
            <rFont val="ＭＳ Ｐゴシック"/>
          </rPr>
          <t>【お願い】
○勤務年数は、この保育所での勤務年数を記載してください。
○通算勤務年数は、この保育所を含めて児童福祉法第７条第１項に定められた</t>
        </r>
        <r>
          <rPr>
            <sz val="9"/>
            <color indexed="8"/>
            <rFont val="ＭＳ Ｐゴシック"/>
          </rPr>
          <t>「児童福祉施設」で勤務した通算の年数を記載してください。
（※通算勤務年数は、この保育所の設置者以外の者に雇用されていた期間も含めて記載してください。）</t>
        </r>
        <r>
          <rPr>
            <sz val="9"/>
            <color auto="1"/>
            <rFont val="ＭＳ Ｐゴシック"/>
          </rPr>
          <t xml:space="preserve">
○通算勤務年数は、施設長及び保育に従事する職員（保育補助者を含む。）のみ記載が必要。それ以外の職員は記載不要。</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<sst xmlns="http://schemas.openxmlformats.org/spreadsheetml/2006/main" xmlns:r="http://schemas.openxmlformats.org/officeDocument/2006/relationships" count="448" uniqueCount="448">
  <si>
    <t>施　設　長</t>
    <rPh sb="0" eb="1">
      <t>シ</t>
    </rPh>
    <rPh sb="2" eb="3">
      <t>セツ</t>
    </rPh>
    <rPh sb="4" eb="5">
      <t>チョウ</t>
    </rPh>
    <phoneticPr fontId="19"/>
  </si>
  <si>
    <t>指導監査資料</t>
    <rPh sb="0" eb="2">
      <t>シドウ</t>
    </rPh>
    <rPh sb="2" eb="4">
      <t>カンサ</t>
    </rPh>
    <rPh sb="4" eb="6">
      <t>シリョウ</t>
    </rPh>
    <phoneticPr fontId="19"/>
  </si>
  <si>
    <t>職名</t>
  </si>
  <si>
    <t>保健衛生</t>
    <rPh sb="0" eb="2">
      <t>ホケン</t>
    </rPh>
    <rPh sb="2" eb="4">
      <t>エイセイ</t>
    </rPh>
    <phoneticPr fontId="19"/>
  </si>
  <si>
    <t>救助ロープ</t>
  </si>
  <si>
    <t>知事が認める者３</t>
  </si>
  <si>
    <t>防火管理者</t>
    <rPh sb="0" eb="2">
      <t>ボウカ</t>
    </rPh>
    <rPh sb="2" eb="5">
      <t>カンリシャ</t>
    </rPh>
    <phoneticPr fontId="19"/>
  </si>
  <si>
    <t>←１年単位の変形労働時間制を採用する場合は、書面により協定を結ぶ必要があり、労働基準監督署に届け出しなければならない。（労基法第32条の４）</t>
    <rPh sb="2" eb="3">
      <t>ネン</t>
    </rPh>
    <rPh sb="22" eb="24">
      <t>ショメン</t>
    </rPh>
    <rPh sb="27" eb="29">
      <t>キョウテイ</t>
    </rPh>
    <rPh sb="30" eb="31">
      <t>ムス</t>
    </rPh>
    <rPh sb="32" eb="34">
      <t>ヒツヨウ</t>
    </rPh>
    <rPh sb="38" eb="40">
      <t>ロウドウ</t>
    </rPh>
    <rPh sb="40" eb="42">
      <t>キジュン</t>
    </rPh>
    <rPh sb="42" eb="45">
      <t>カントクショ</t>
    </rPh>
    <rPh sb="46" eb="47">
      <t>トドケ</t>
    </rPh>
    <rPh sb="48" eb="49">
      <t>デ</t>
    </rPh>
    <rPh sb="60" eb="63">
      <t>ロウキホウ</t>
    </rPh>
    <rPh sb="63" eb="64">
      <t>ダイ</t>
    </rPh>
    <rPh sb="66" eb="67">
      <t>ジョウ</t>
    </rPh>
    <phoneticPr fontId="19"/>
  </si>
  <si>
    <t>　歯科</t>
  </si>
  <si>
    <t>(21)</t>
  </si>
  <si>
    <t>(23)</t>
  </si>
  <si>
    <t>(13)</t>
  </si>
  <si>
    <t>なし</t>
  </si>
  <si>
    <t>(2)</t>
  </si>
  <si>
    <t>水</t>
    <rPh sb="0" eb="1">
      <t>ミズ</t>
    </rPh>
    <phoneticPr fontId="19"/>
  </si>
  <si>
    <t>設置者名</t>
    <rPh sb="0" eb="3">
      <t>セッチシャ</t>
    </rPh>
    <rPh sb="3" eb="4">
      <t>メイ</t>
    </rPh>
    <phoneticPr fontId="19"/>
  </si>
  <si>
    <t>借地権登記年月日</t>
    <rPh sb="0" eb="3">
      <t>シャクチケン</t>
    </rPh>
    <rPh sb="3" eb="5">
      <t>トウキ</t>
    </rPh>
    <rPh sb="5" eb="8">
      <t>ネンガッピ</t>
    </rPh>
    <phoneticPr fontId="19"/>
  </si>
  <si>
    <t>標準的な登降園の状況</t>
    <rPh sb="0" eb="3">
      <t>ヒョウジュンテキ</t>
    </rPh>
    <rPh sb="4" eb="5">
      <t>トウ</t>
    </rPh>
    <rPh sb="5" eb="6">
      <t>コウ</t>
    </rPh>
    <rPh sb="6" eb="7">
      <t>エン</t>
    </rPh>
    <rPh sb="8" eb="10">
      <t>ジョウキョウ</t>
    </rPh>
    <phoneticPr fontId="19"/>
  </si>
  <si>
    <t>施設日誌</t>
  </si>
  <si>
    <t>建物施設整備に係る国庫補助金の有無</t>
    <rPh sb="0" eb="2">
      <t>タテモノ</t>
    </rPh>
    <rPh sb="2" eb="4">
      <t>シセツ</t>
    </rPh>
    <rPh sb="4" eb="6">
      <t>セイビ</t>
    </rPh>
    <rPh sb="7" eb="8">
      <t>カカ</t>
    </rPh>
    <rPh sb="9" eb="11">
      <t>コッコ</t>
    </rPh>
    <rPh sb="11" eb="14">
      <t>ホジョキン</t>
    </rPh>
    <rPh sb="15" eb="17">
      <t>ウム</t>
    </rPh>
    <phoneticPr fontId="19"/>
  </si>
  <si>
    <t>(20)</t>
  </si>
  <si>
    <t>大規模修繕</t>
    <rPh sb="0" eb="3">
      <t>ダイキボ</t>
    </rPh>
    <rPh sb="3" eb="5">
      <t>シュウゼン</t>
    </rPh>
    <phoneticPr fontId="19"/>
  </si>
  <si>
    <t>土曜日</t>
    <rPh sb="0" eb="3">
      <t>ドヨウビ</t>
    </rPh>
    <phoneticPr fontId="19"/>
  </si>
  <si>
    <t>(12)</t>
  </si>
  <si>
    <t>幼児教育</t>
    <rPh sb="0" eb="2">
      <t>ヨウジ</t>
    </rPh>
    <rPh sb="2" eb="4">
      <t>キョウイク</t>
    </rPh>
    <phoneticPr fontId="19"/>
  </si>
  <si>
    <t>※保育室等の記載欄が不足する場合の記載方法は提出先に問い合わせること。</t>
    <rPh sb="1" eb="4">
      <t>ホイクシツ</t>
    </rPh>
    <rPh sb="4" eb="5">
      <t>トウ</t>
    </rPh>
    <rPh sb="6" eb="8">
      <t>キサイ</t>
    </rPh>
    <rPh sb="8" eb="9">
      <t>ラン</t>
    </rPh>
    <rPh sb="10" eb="12">
      <t>フソク</t>
    </rPh>
    <rPh sb="14" eb="16">
      <t>バアイ</t>
    </rPh>
    <rPh sb="17" eb="19">
      <t>キサイ</t>
    </rPh>
    <rPh sb="19" eb="21">
      <t>ホウホウ</t>
    </rPh>
    <rPh sb="22" eb="24">
      <t>テイシュツ</t>
    </rPh>
    <rPh sb="24" eb="25">
      <t>サキ</t>
    </rPh>
    <rPh sb="26" eb="27">
      <t>ト</t>
    </rPh>
    <rPh sb="28" eb="29">
      <t>ア</t>
    </rPh>
    <phoneticPr fontId="19"/>
  </si>
  <si>
    <t>３号認定</t>
    <rPh sb="1" eb="2">
      <t>ゴウ</t>
    </rPh>
    <rPh sb="2" eb="4">
      <t>ニンテイ</t>
    </rPh>
    <phoneticPr fontId="19"/>
  </si>
  <si>
    <t>利用定員</t>
    <rPh sb="0" eb="2">
      <t>リヨウ</t>
    </rPh>
    <rPh sb="2" eb="4">
      <t>テイイン</t>
    </rPh>
    <phoneticPr fontId="19"/>
  </si>
  <si>
    <t>建物の状況</t>
    <rPh sb="0" eb="2">
      <t>タテモノ</t>
    </rPh>
    <rPh sb="3" eb="5">
      <t>ジョウキョウ</t>
    </rPh>
    <phoneticPr fontId="19"/>
  </si>
  <si>
    <t>3歳児</t>
    <rPh sb="1" eb="3">
      <t>サイジ</t>
    </rPh>
    <phoneticPr fontId="19"/>
  </si>
  <si>
    <t>9:00～</t>
  </si>
  <si>
    <t>児  童  現  員</t>
    <rPh sb="0" eb="1">
      <t>ジ</t>
    </rPh>
    <rPh sb="3" eb="4">
      <t>ワラベ</t>
    </rPh>
    <rPh sb="6" eb="7">
      <t>ウツツ</t>
    </rPh>
    <rPh sb="9" eb="10">
      <t>イン</t>
    </rPh>
    <phoneticPr fontId="19"/>
  </si>
  <si>
    <t>（採用時）</t>
  </si>
  <si>
    <t>雇用保険</t>
    <rPh sb="0" eb="2">
      <t>コヨウ</t>
    </rPh>
    <rPh sb="2" eb="4">
      <t>ホケン</t>
    </rPh>
    <phoneticPr fontId="19"/>
  </si>
  <si>
    <t>日</t>
  </si>
  <si>
    <t>定　員</t>
    <rPh sb="0" eb="1">
      <t>サダム</t>
    </rPh>
    <rPh sb="2" eb="3">
      <t>イン</t>
    </rPh>
    <phoneticPr fontId="19"/>
  </si>
  <si>
    <t>(18)</t>
  </si>
  <si>
    <t>(9)</t>
  </si>
  <si>
    <t>就業規則の届出</t>
    <rPh sb="5" eb="6">
      <t>トド</t>
    </rPh>
    <rPh sb="6" eb="7">
      <t>デ</t>
    </rPh>
    <phoneticPr fontId="19"/>
  </si>
  <si>
    <t>　職員はすべて記入してください（嘱託医やパート職員等も忘れず記入してください）。</t>
  </si>
  <si>
    <t>借　地</t>
    <rPh sb="0" eb="1">
      <t>シャク</t>
    </rPh>
    <rPh sb="2" eb="3">
      <t>チ</t>
    </rPh>
    <phoneticPr fontId="19"/>
  </si>
  <si>
    <t>幼稚園教諭</t>
  </si>
  <si>
    <t>朝</t>
    <rPh sb="0" eb="1">
      <t>アサ</t>
    </rPh>
    <phoneticPr fontId="19"/>
  </si>
  <si>
    <t>－</t>
  </si>
  <si>
    <t>専任</t>
  </si>
  <si>
    <t>(11)</t>
  </si>
  <si>
    <t>(5)</t>
  </si>
  <si>
    <t>必要職員数</t>
    <rPh sb="0" eb="2">
      <t>ヒツヨウ</t>
    </rPh>
    <rPh sb="2" eb="5">
      <t>ショクインスウ</t>
    </rPh>
    <phoneticPr fontId="19"/>
  </si>
  <si>
    <t>(15)</t>
  </si>
  <si>
    <t>児童出欠簿</t>
  </si>
  <si>
    <t>日現在）</t>
  </si>
  <si>
    <t>No.</t>
  </si>
  <si>
    <t>(ｴ)</t>
  </si>
  <si>
    <t>　</t>
  </si>
  <si>
    <t>(16)</t>
  </si>
  <si>
    <t>例）○○○○研修会</t>
    <rPh sb="0" eb="1">
      <t>レイ</t>
    </rPh>
    <rPh sb="6" eb="9">
      <t>ケンシュウカイ</t>
    </rPh>
    <phoneticPr fontId="19"/>
  </si>
  <si>
    <t>月</t>
    <rPh sb="0" eb="1">
      <t>ガツ</t>
    </rPh>
    <phoneticPr fontId="19"/>
  </si>
  <si>
    <t>１歳児</t>
    <rPh sb="1" eb="2">
      <t>サイ</t>
    </rPh>
    <rPh sb="2" eb="3">
      <t>コ</t>
    </rPh>
    <phoneticPr fontId="19"/>
  </si>
  <si>
    <t>～</t>
  </si>
  <si>
    <t>　内科</t>
    <rPh sb="1" eb="3">
      <t>ナイカ</t>
    </rPh>
    <phoneticPr fontId="19"/>
  </si>
  <si>
    <t>Ｂ，Ｃ，Ｄに計上する職員</t>
  </si>
  <si>
    <r>
      <t>色</t>
    </r>
    <r>
      <rPr>
        <sz val="11"/>
        <color auto="1"/>
        <rFont val="ＭＳ 明朝"/>
      </rPr>
      <t>のセルには数式を設定しているので、</t>
    </r>
    <r>
      <rPr>
        <sz val="11"/>
        <color indexed="10"/>
        <rFont val="ＭＳ 明朝"/>
      </rPr>
      <t>入力しない</t>
    </r>
    <r>
      <rPr>
        <sz val="11"/>
        <color auto="1"/>
        <rFont val="ＭＳ 明朝"/>
      </rPr>
      <t>でください</t>
    </r>
    <rPh sb="0" eb="1">
      <t>イロ</t>
    </rPh>
    <rPh sb="6" eb="8">
      <t>スウシキ</t>
    </rPh>
    <rPh sb="9" eb="11">
      <t>セッテイ</t>
    </rPh>
    <rPh sb="18" eb="20">
      <t>ニュウリョク</t>
    </rPh>
    <phoneticPr fontId="19"/>
  </si>
  <si>
    <t>所  　在  　地</t>
    <rPh sb="0" eb="1">
      <t>トコロ</t>
    </rPh>
    <rPh sb="4" eb="5">
      <t>ザイ</t>
    </rPh>
    <rPh sb="8" eb="9">
      <t>チ</t>
    </rPh>
    <phoneticPr fontId="19"/>
  </si>
  <si>
    <t>遊　戯　室</t>
    <rPh sb="0" eb="1">
      <t>ユウ</t>
    </rPh>
    <rPh sb="2" eb="3">
      <t>ギ</t>
    </rPh>
    <rPh sb="4" eb="5">
      <t>シツ</t>
    </rPh>
    <phoneticPr fontId="19"/>
  </si>
  <si>
    <t>ＦＡＸ</t>
  </si>
  <si>
    <t>健康診断票</t>
    <rPh sb="0" eb="2">
      <t>ケンコウ</t>
    </rPh>
    <rPh sb="2" eb="4">
      <t>シンダン</t>
    </rPh>
    <rPh sb="4" eb="5">
      <t>ヒョウ</t>
    </rPh>
    <phoneticPr fontId="19"/>
  </si>
  <si>
    <t>↓「あり」の場合、配置の状況を記入してください。</t>
    <rPh sb="6" eb="8">
      <t>バアイ</t>
    </rPh>
    <rPh sb="9" eb="11">
      <t>ハイチ</t>
    </rPh>
    <rPh sb="12" eb="14">
      <t>ジョウキョウ</t>
    </rPh>
    <rPh sb="15" eb="17">
      <t>キニュウ</t>
    </rPh>
    <phoneticPr fontId="19"/>
  </si>
  <si>
    <t>施設の規模・構造の変更届の最終提出日</t>
  </si>
  <si>
    <t>←時間外・休日労働に関して、書面により協定を結び労働基準監督署に届け出しなければならない。（労基法第36条）</t>
    <rPh sb="1" eb="4">
      <t>ジカンガイ</t>
    </rPh>
    <rPh sb="5" eb="7">
      <t>キュウジツ</t>
    </rPh>
    <rPh sb="7" eb="9">
      <t>ロウドウ</t>
    </rPh>
    <rPh sb="10" eb="11">
      <t>カン</t>
    </rPh>
    <rPh sb="14" eb="16">
      <t>ショメン</t>
    </rPh>
    <rPh sb="19" eb="21">
      <t>キョウテイ</t>
    </rPh>
    <rPh sb="22" eb="23">
      <t>ムス</t>
    </rPh>
    <rPh sb="24" eb="26">
      <t>ロウドウ</t>
    </rPh>
    <rPh sb="26" eb="28">
      <t>キジュン</t>
    </rPh>
    <rPh sb="28" eb="30">
      <t>カントク</t>
    </rPh>
    <rPh sb="30" eb="31">
      <t>ショ</t>
    </rPh>
    <rPh sb="32" eb="33">
      <t>トド</t>
    </rPh>
    <rPh sb="34" eb="35">
      <t>デ</t>
    </rPh>
    <rPh sb="46" eb="47">
      <t>ロウ</t>
    </rPh>
    <rPh sb="47" eb="48">
      <t>モト</t>
    </rPh>
    <rPh sb="48" eb="49">
      <t>ホウ</t>
    </rPh>
    <rPh sb="49" eb="50">
      <t>ダイ</t>
    </rPh>
    <rPh sb="52" eb="53">
      <t>ジョウ</t>
    </rPh>
    <phoneticPr fontId="19"/>
  </si>
  <si>
    <t>元号</t>
    <rPh sb="0" eb="2">
      <t>ゲンゴウ</t>
    </rPh>
    <phoneticPr fontId="19"/>
  </si>
  <si>
    <t>業務分担表</t>
    <rPh sb="0" eb="2">
      <t>ギョウム</t>
    </rPh>
    <rPh sb="2" eb="5">
      <t>ブンタンヒョウ</t>
    </rPh>
    <phoneticPr fontId="19"/>
  </si>
  <si>
    <t>3歳</t>
    <rPh sb="1" eb="2">
      <t>サイ</t>
    </rPh>
    <phoneticPr fontId="19"/>
  </si>
  <si>
    <t>累計</t>
    <rPh sb="0" eb="2">
      <t>ルイケイ</t>
    </rPh>
    <phoneticPr fontId="19"/>
  </si>
  <si>
    <t>(1)</t>
  </si>
  <si>
    <t>（兼務先とその職名</t>
  </si>
  <si>
    <t>年</t>
    <rPh sb="0" eb="1">
      <t>ネン</t>
    </rPh>
    <phoneticPr fontId="19"/>
  </si>
  <si>
    <t>調理室等の衛生管理点検表</t>
    <rPh sb="0" eb="3">
      <t>チョウリシツ</t>
    </rPh>
    <rPh sb="3" eb="4">
      <t>トウ</t>
    </rPh>
    <rPh sb="5" eb="7">
      <t>エイセイ</t>
    </rPh>
    <rPh sb="7" eb="9">
      <t>カンリ</t>
    </rPh>
    <rPh sb="9" eb="11">
      <t>テンケン</t>
    </rPh>
    <rPh sb="11" eb="12">
      <t>ヒョウ</t>
    </rPh>
    <phoneticPr fontId="19"/>
  </si>
  <si>
    <t>(3)</t>
  </si>
  <si>
    <t>市町村の事業等で職員加配となっている児童</t>
    <rPh sb="0" eb="3">
      <t>シチョウソン</t>
    </rPh>
    <rPh sb="4" eb="6">
      <t>ジギョウ</t>
    </rPh>
    <rPh sb="6" eb="7">
      <t>ナド</t>
    </rPh>
    <rPh sb="8" eb="10">
      <t>ショクイン</t>
    </rPh>
    <rPh sb="10" eb="12">
      <t>カハイ</t>
    </rPh>
    <rPh sb="18" eb="20">
      <t>ジドウ</t>
    </rPh>
    <phoneticPr fontId="19"/>
  </si>
  <si>
    <t>スキムミルク受払簿</t>
  </si>
  <si>
    <t>漏電火災警報器</t>
  </si>
  <si>
    <r>
      <t>Ａ</t>
    </r>
    <r>
      <rPr>
        <b/>
        <sz val="10"/>
        <color auto="1"/>
        <rFont val="ＭＳ 明朝"/>
      </rPr>
      <t>　保育従事者</t>
    </r>
    <r>
      <rPr>
        <sz val="10"/>
        <color auto="1"/>
        <rFont val="ＭＳ 明朝"/>
      </rPr>
      <t xml:space="preserve">
（下表のその他職員を除く</t>
    </r>
    <r>
      <rPr>
        <b/>
        <sz val="10"/>
        <color auto="1"/>
        <rFont val="ＭＳ 明朝"/>
      </rPr>
      <t>有資格者</t>
    </r>
    <r>
      <rPr>
        <sz val="10"/>
        <color auto="1"/>
        <rFont val="ＭＳ 明朝"/>
      </rPr>
      <t>）</t>
    </r>
    <rPh sb="2" eb="4">
      <t>ホイク</t>
    </rPh>
    <rPh sb="4" eb="7">
      <t>ジュウジシャ</t>
    </rPh>
    <rPh sb="9" eb="10">
      <t>シタ</t>
    </rPh>
    <rPh sb="10" eb="11">
      <t>ヒョウ</t>
    </rPh>
    <rPh sb="14" eb="15">
      <t>タ</t>
    </rPh>
    <rPh sb="15" eb="17">
      <t>ショクイン</t>
    </rPh>
    <rPh sb="18" eb="19">
      <t>ノゾ</t>
    </rPh>
    <rPh sb="20" eb="24">
      <t>ユウシカクシャ</t>
    </rPh>
    <phoneticPr fontId="19"/>
  </si>
  <si>
    <t>(4)</t>
  </si>
  <si>
    <t>①②の職員
（「職員職務分担表のNO.を記入してくだい。）</t>
    <rPh sb="3" eb="5">
      <t>ショクイン</t>
    </rPh>
    <rPh sb="8" eb="10">
      <t>ショクイン</t>
    </rPh>
    <rPh sb="10" eb="12">
      <t>ショクム</t>
    </rPh>
    <rPh sb="12" eb="15">
      <t>ブンタンヒョウ</t>
    </rPh>
    <rPh sb="20" eb="22">
      <t>キニュウ</t>
    </rPh>
    <phoneticPr fontId="19"/>
  </si>
  <si>
    <t>知事が認める者１</t>
  </si>
  <si>
    <t>(6)</t>
  </si>
  <si>
    <t>人）</t>
    <rPh sb="0" eb="1">
      <t>ニン</t>
    </rPh>
    <phoneticPr fontId="19"/>
  </si>
  <si>
    <t>（運行時間、運行日、添乗者、コース（複数ある場合）</t>
    <rPh sb="1" eb="3">
      <t>ウンコウ</t>
    </rPh>
    <rPh sb="3" eb="5">
      <t>ジカン</t>
    </rPh>
    <rPh sb="6" eb="8">
      <t>ウンコウ</t>
    </rPh>
    <rPh sb="8" eb="9">
      <t>ヒ</t>
    </rPh>
    <rPh sb="10" eb="13">
      <t>テンジョウシャ</t>
    </rPh>
    <rPh sb="18" eb="20">
      <t>フクスウ</t>
    </rPh>
    <rPh sb="22" eb="24">
      <t>バアイ</t>
    </rPh>
    <phoneticPr fontId="19"/>
  </si>
  <si>
    <t>電話</t>
    <rPh sb="0" eb="2">
      <t>デンワ</t>
    </rPh>
    <phoneticPr fontId="19"/>
  </si>
  <si>
    <t>便       所</t>
    <rPh sb="0" eb="1">
      <t>ビン</t>
    </rPh>
    <rPh sb="8" eb="9">
      <t>ショ</t>
    </rPh>
    <phoneticPr fontId="19"/>
  </si>
  <si>
    <t>生年月日</t>
    <rPh sb="0" eb="2">
      <t>セイネン</t>
    </rPh>
    <rPh sb="2" eb="4">
      <t>ガッピ</t>
    </rPh>
    <phoneticPr fontId="19"/>
  </si>
  <si>
    <t>（令和</t>
    <rPh sb="1" eb="2">
      <t>レイ</t>
    </rPh>
    <rPh sb="2" eb="3">
      <t>ワ</t>
    </rPh>
    <phoneticPr fontId="19"/>
  </si>
  <si>
    <t>(25)</t>
  </si>
  <si>
    <t>月</t>
    <rPh sb="0" eb="1">
      <t>ツキ</t>
    </rPh>
    <phoneticPr fontId="19"/>
  </si>
  <si>
    <r>
      <t>（</t>
    </r>
    <r>
      <rPr>
        <sz val="8.5"/>
        <color auto="1"/>
        <rFont val="ＭＳ 明朝"/>
      </rPr>
      <t>事業による配置職員数</t>
    </r>
    <rPh sb="1" eb="3">
      <t>ジギョウ</t>
    </rPh>
    <phoneticPr fontId="19"/>
  </si>
  <si>
    <t>現在）</t>
    <rPh sb="0" eb="2">
      <t>ゲンザイ</t>
    </rPh>
    <phoneticPr fontId="19"/>
  </si>
  <si>
    <t>施 設 の 名 称</t>
    <rPh sb="0" eb="1">
      <t>シ</t>
    </rPh>
    <rPh sb="2" eb="3">
      <t>セツ</t>
    </rPh>
    <rPh sb="6" eb="7">
      <t>ナ</t>
    </rPh>
    <rPh sb="8" eb="9">
      <t>ショウ</t>
    </rPh>
    <phoneticPr fontId="19"/>
  </si>
  <si>
    <t>給与規程の届出</t>
    <rPh sb="0" eb="2">
      <t>キュウヨ</t>
    </rPh>
    <rPh sb="2" eb="4">
      <t>キテイ</t>
    </rPh>
    <rPh sb="5" eb="6">
      <t>トド</t>
    </rPh>
    <rPh sb="6" eb="7">
      <t>デ</t>
    </rPh>
    <phoneticPr fontId="19"/>
  </si>
  <si>
    <t>設備（室名）</t>
    <rPh sb="0" eb="2">
      <t>セツビ</t>
    </rPh>
    <rPh sb="3" eb="4">
      <t>シツ</t>
    </rPh>
    <rPh sb="4" eb="5">
      <t>メイ</t>
    </rPh>
    <phoneticPr fontId="19"/>
  </si>
  <si>
    <t>色のセルに入力してください</t>
    <rPh sb="0" eb="1">
      <t>イロ</t>
    </rPh>
    <rPh sb="5" eb="7">
      <t>ニュウリョク</t>
    </rPh>
    <phoneticPr fontId="19"/>
  </si>
  <si>
    <t>0歳　　</t>
    <rPh sb="1" eb="2">
      <t>サイ</t>
    </rPh>
    <phoneticPr fontId="19"/>
  </si>
  <si>
    <t>記載者・職・氏名</t>
    <rPh sb="0" eb="3">
      <t>キサイシャ</t>
    </rPh>
    <rPh sb="4" eb="5">
      <t>ショク</t>
    </rPh>
    <rPh sb="6" eb="8">
      <t>シメイ</t>
    </rPh>
    <phoneticPr fontId="19"/>
  </si>
  <si>
    <t>氏名</t>
    <rPh sb="0" eb="2">
      <t>シメイ</t>
    </rPh>
    <phoneticPr fontId="19"/>
  </si>
  <si>
    <t>　障害児保育を主たる業務としている職員は、職務内容欄に「障害児保育」と記入してください。</t>
    <rPh sb="1" eb="4">
      <t>ショウガイジ</t>
    </rPh>
    <rPh sb="4" eb="6">
      <t>ホイク</t>
    </rPh>
    <rPh sb="7" eb="8">
      <t>シュ</t>
    </rPh>
    <rPh sb="10" eb="12">
      <t>ギョウム</t>
    </rPh>
    <rPh sb="17" eb="19">
      <t>ショクイン</t>
    </rPh>
    <rPh sb="21" eb="23">
      <t>ショクム</t>
    </rPh>
    <rPh sb="23" eb="25">
      <t>ナイヨウ</t>
    </rPh>
    <rPh sb="25" eb="26">
      <t>ラン</t>
    </rPh>
    <rPh sb="28" eb="30">
      <t>ショウガイ</t>
    </rPh>
    <rPh sb="30" eb="31">
      <t>ジ</t>
    </rPh>
    <rPh sb="31" eb="33">
      <t>ホイク</t>
    </rPh>
    <phoneticPr fontId="19"/>
  </si>
  <si>
    <t>回</t>
    <rPh sb="0" eb="1">
      <t>カイ</t>
    </rPh>
    <phoneticPr fontId="19"/>
  </si>
  <si>
    <t>降園時間</t>
    <rPh sb="0" eb="1">
      <t>オ</t>
    </rPh>
    <rPh sb="1" eb="2">
      <t>エン</t>
    </rPh>
    <rPh sb="2" eb="4">
      <t>ジカン</t>
    </rPh>
    <phoneticPr fontId="19"/>
  </si>
  <si>
    <t>敷地の状況</t>
    <rPh sb="0" eb="2">
      <t>シキチ</t>
    </rPh>
    <rPh sb="3" eb="5">
      <t>ジョウキョウ</t>
    </rPh>
    <phoneticPr fontId="19"/>
  </si>
  <si>
    <t>黄</t>
    <rPh sb="0" eb="1">
      <t>キ</t>
    </rPh>
    <phoneticPr fontId="19"/>
  </si>
  <si>
    <t>⑨</t>
  </si>
  <si>
    <t>設  置  主  体</t>
    <rPh sb="0" eb="1">
      <t>セツ</t>
    </rPh>
    <rPh sb="3" eb="4">
      <t>オキ</t>
    </rPh>
    <rPh sb="6" eb="7">
      <t>シュ</t>
    </rPh>
    <rPh sb="9" eb="10">
      <t>カラダ</t>
    </rPh>
    <phoneticPr fontId="19"/>
  </si>
  <si>
    <t>名称</t>
    <rPh sb="0" eb="2">
      <t>メイショウ</t>
    </rPh>
    <phoneticPr fontId="19"/>
  </si>
  <si>
    <t>代表者職氏名</t>
  </si>
  <si>
    <t>借地賃借料</t>
  </si>
  <si>
    <t>（届出）年月日</t>
    <rPh sb="1" eb="3">
      <t>トドケデ</t>
    </rPh>
    <rPh sb="4" eb="7">
      <t>ネンガッピ</t>
    </rPh>
    <phoneticPr fontId="19"/>
  </si>
  <si>
    <t>職員職務分担表</t>
  </si>
  <si>
    <t>経  営  主  体</t>
    <rPh sb="0" eb="1">
      <t>キョウ</t>
    </rPh>
    <rPh sb="3" eb="4">
      <t>エイ</t>
    </rPh>
    <rPh sb="6" eb="7">
      <t>シュ</t>
    </rPh>
    <rPh sb="9" eb="10">
      <t>カラダ</t>
    </rPh>
    <phoneticPr fontId="19"/>
  </si>
  <si>
    <t>設  置  認  可</t>
    <rPh sb="0" eb="1">
      <t>セツ</t>
    </rPh>
    <rPh sb="3" eb="4">
      <t>オキ</t>
    </rPh>
    <rPh sb="6" eb="7">
      <t>シノブ</t>
    </rPh>
    <rPh sb="9" eb="10">
      <t>カ</t>
    </rPh>
    <phoneticPr fontId="19"/>
  </si>
  <si>
    <t>(28)</t>
  </si>
  <si>
    <t>マネジメント</t>
  </si>
  <si>
    <t>(　)は直近の消防計画提出年月日</t>
    <rPh sb="4" eb="6">
      <t>チョッキン</t>
    </rPh>
    <rPh sb="7" eb="9">
      <t>ショウボウ</t>
    </rPh>
    <rPh sb="9" eb="11">
      <t>ケイカク</t>
    </rPh>
    <rPh sb="11" eb="13">
      <t>テイシュツ</t>
    </rPh>
    <rPh sb="13" eb="16">
      <t>ネンガッピ</t>
    </rPh>
    <phoneticPr fontId="19"/>
  </si>
  <si>
    <t>日</t>
    <rPh sb="0" eb="1">
      <t>ニチ</t>
    </rPh>
    <phoneticPr fontId="19"/>
  </si>
  <si>
    <t>(ｱ)</t>
  </si>
  <si>
    <t>建物賃借料</t>
    <rPh sb="0" eb="2">
      <t>タテモノ</t>
    </rPh>
    <rPh sb="2" eb="5">
      <t>チンシャクリョウ</t>
    </rPh>
    <phoneticPr fontId="19"/>
  </si>
  <si>
    <t>（事業開始年月日</t>
    <rPh sb="1" eb="3">
      <t>ジギョウ</t>
    </rPh>
    <rPh sb="3" eb="5">
      <t>カイシ</t>
    </rPh>
    <rPh sb="5" eb="8">
      <t>ネンガッピ</t>
    </rPh>
    <phoneticPr fontId="19"/>
  </si>
  <si>
    <t>）</t>
  </si>
  <si>
    <t>氏名</t>
    <rPh sb="0" eb="1">
      <t>シ</t>
    </rPh>
    <rPh sb="1" eb="2">
      <t>メイ</t>
    </rPh>
    <phoneticPr fontId="19"/>
  </si>
  <si>
    <t>県民間社会福祉事業福利協会</t>
    <rPh sb="0" eb="1">
      <t>ケン</t>
    </rPh>
    <rPh sb="1" eb="3">
      <t>ミンカン</t>
    </rPh>
    <rPh sb="3" eb="5">
      <t>シャカイ</t>
    </rPh>
    <rPh sb="5" eb="7">
      <t>フクシ</t>
    </rPh>
    <rPh sb="7" eb="9">
      <t>ジギョウ</t>
    </rPh>
    <rPh sb="9" eb="11">
      <t>フクリ</t>
    </rPh>
    <rPh sb="11" eb="13">
      <t>キョウカイ</t>
    </rPh>
    <phoneticPr fontId="19"/>
  </si>
  <si>
    <t>4～5歳児</t>
    <rPh sb="3" eb="5">
      <t>サイジ</t>
    </rPh>
    <phoneticPr fontId="19"/>
  </si>
  <si>
    <t>(7)</t>
  </si>
  <si>
    <t>届出
内容</t>
    <rPh sb="0" eb="1">
      <t>トド</t>
    </rPh>
    <rPh sb="1" eb="2">
      <t>デ</t>
    </rPh>
    <rPh sb="3" eb="5">
      <t>ナイヨウ</t>
    </rPh>
    <phoneticPr fontId="19"/>
  </si>
  <si>
    <t>兼務あり</t>
  </si>
  <si>
    <t>施設長変更届最終提出日</t>
    <rPh sb="0" eb="3">
      <t>シセツチョウ</t>
    </rPh>
    <rPh sb="3" eb="5">
      <t>ヘンコウ</t>
    </rPh>
    <rPh sb="5" eb="6">
      <t>トド</t>
    </rPh>
    <rPh sb="6" eb="8">
      <t>サイシュウ</t>
    </rPh>
    <rPh sb="8" eb="11">
      <t>テイシュツビ</t>
    </rPh>
    <phoneticPr fontId="19"/>
  </si>
  <si>
    <t>(24)</t>
  </si>
  <si>
    <t>7:30～</t>
  </si>
  <si>
    <t>就任年月日</t>
    <rPh sb="0" eb="2">
      <t>シュウニン</t>
    </rPh>
    <rPh sb="2" eb="5">
      <t>ネンガッピ</t>
    </rPh>
    <phoneticPr fontId="19"/>
  </si>
  <si>
    <t>検便検査結果票</t>
  </si>
  <si>
    <t>⑧</t>
  </si>
  <si>
    <t>児童の健康診断</t>
    <rPh sb="0" eb="2">
      <t>ジドウ</t>
    </rPh>
    <rPh sb="3" eb="5">
      <t>ケンコウ</t>
    </rPh>
    <rPh sb="5" eb="7">
      <t>シンダン</t>
    </rPh>
    <phoneticPr fontId="19"/>
  </si>
  <si>
    <t>児童福祉法第35条第4項による認可とその後の変更届による現在の認可定員を記入してください。</t>
  </si>
  <si>
    <t>平日</t>
  </si>
  <si>
    <t>２号認定</t>
    <rPh sb="1" eb="2">
      <t>ゴウ</t>
    </rPh>
    <rPh sb="2" eb="4">
      <t>ニンテイ</t>
    </rPh>
    <phoneticPr fontId="19"/>
  </si>
  <si>
    <t>延長保育事業</t>
  </si>
  <si>
    <t>労働者名簿</t>
  </si>
  <si>
    <t>(8)</t>
  </si>
  <si>
    <t>保 育 時 間</t>
    <rPh sb="0" eb="1">
      <t>ホ</t>
    </rPh>
    <rPh sb="2" eb="3">
      <t>イク</t>
    </rPh>
    <rPh sb="4" eb="5">
      <t>トキ</t>
    </rPh>
    <rPh sb="6" eb="7">
      <t>アイダ</t>
    </rPh>
    <phoneticPr fontId="19"/>
  </si>
  <si>
    <t>認可定員</t>
    <rPh sb="0" eb="2">
      <t>ニンカ</t>
    </rPh>
    <rPh sb="2" eb="4">
      <t>テイイン</t>
    </rPh>
    <phoneticPr fontId="19"/>
  </si>
  <si>
    <t>人</t>
    <rPh sb="0" eb="1">
      <t>ニン</t>
    </rPh>
    <phoneticPr fontId="19"/>
  </si>
  <si>
    <t>障害児保育</t>
    <rPh sb="0" eb="2">
      <t>ショウガイ</t>
    </rPh>
    <rPh sb="2" eb="3">
      <t>ジ</t>
    </rPh>
    <rPh sb="3" eb="5">
      <t>ホイク</t>
    </rPh>
    <phoneticPr fontId="19"/>
  </si>
  <si>
    <t>(</t>
  </si>
  <si>
    <t>1・2歳</t>
    <rPh sb="3" eb="4">
      <t>サイ</t>
    </rPh>
    <phoneticPr fontId="19"/>
  </si>
  <si>
    <t>4･5歳</t>
    <rPh sb="3" eb="4">
      <t>サイ</t>
    </rPh>
    <phoneticPr fontId="19"/>
  </si>
  <si>
    <t>認可定員による
保育士必要数</t>
    <rPh sb="0" eb="2">
      <t>ニンカ</t>
    </rPh>
    <rPh sb="2" eb="4">
      <t>テイイン</t>
    </rPh>
    <rPh sb="8" eb="11">
      <t>ホイクシ</t>
    </rPh>
    <rPh sb="11" eb="14">
      <t>ヒツヨウスウ</t>
    </rPh>
    <phoneticPr fontId="19"/>
  </si>
  <si>
    <t>６：１</t>
  </si>
  <si>
    <t>←</t>
  </si>
  <si>
    <t>計</t>
    <rPh sb="0" eb="1">
      <t>ケイ</t>
    </rPh>
    <phoneticPr fontId="19"/>
  </si>
  <si>
    <t>0歳</t>
    <rPh sb="1" eb="2">
      <t>サイ</t>
    </rPh>
    <phoneticPr fontId="19"/>
  </si>
  <si>
    <t>（</t>
  </si>
  <si>
    <t>１号認定</t>
    <rPh sb="1" eb="2">
      <t>ゴウ</t>
    </rPh>
    <rPh sb="2" eb="4">
      <t>ニンテイ</t>
    </rPh>
    <phoneticPr fontId="19"/>
  </si>
  <si>
    <t>子ども・子育て支援法第31条の規定により市町村の確認を受けた現在の利用定員を記入してください。</t>
  </si>
  <si>
    <t>1,2歳</t>
    <rPh sb="3" eb="4">
      <t>サイ</t>
    </rPh>
    <phoneticPr fontId="19"/>
  </si>
  <si>
    <t>在園園児数
（人）</t>
    <rPh sb="0" eb="2">
      <t>ザイエン</t>
    </rPh>
    <rPh sb="2" eb="5">
      <t>エンジスウ</t>
    </rPh>
    <rPh sb="7" eb="8">
      <t>ニン</t>
    </rPh>
    <phoneticPr fontId="19"/>
  </si>
  <si>
    <t>Ａに計上できる職員</t>
    <rPh sb="2" eb="4">
      <t>ケイジョウ</t>
    </rPh>
    <rPh sb="7" eb="9">
      <t>ショクイン</t>
    </rPh>
    <phoneticPr fontId="19"/>
  </si>
  <si>
    <t>年齢制限</t>
    <rPh sb="0" eb="2">
      <t>ネンレイ</t>
    </rPh>
    <rPh sb="2" eb="4">
      <t>セイゲン</t>
    </rPh>
    <phoneticPr fontId="19"/>
  </si>
  <si>
    <t>①</t>
  </si>
  <si>
    <t>年度建設</t>
    <rPh sb="0" eb="2">
      <t>ネンド</t>
    </rPh>
    <rPh sb="2" eb="4">
      <t>ケンセツ</t>
    </rPh>
    <phoneticPr fontId="19"/>
  </si>
  <si>
    <t>（うち私的契約児</t>
    <rPh sb="3" eb="5">
      <t>シテキ</t>
    </rPh>
    <rPh sb="5" eb="7">
      <t>ケイヤク</t>
    </rPh>
    <rPh sb="7" eb="8">
      <t>ジ</t>
    </rPh>
    <phoneticPr fontId="19"/>
  </si>
  <si>
    <t>(27)</t>
  </si>
  <si>
    <t>防炎カーテン</t>
  </si>
  <si>
    <t>あり</t>
  </si>
  <si>
    <t>内容</t>
    <rPh sb="0" eb="2">
      <t>ナイヨウ</t>
    </rPh>
    <phoneticPr fontId="19"/>
  </si>
  <si>
    <t>研　修　内　容</t>
    <rPh sb="0" eb="1">
      <t>ケン</t>
    </rPh>
    <rPh sb="2" eb="3">
      <t>オサム</t>
    </rPh>
    <rPh sb="4" eb="5">
      <t>ウチ</t>
    </rPh>
    <rPh sb="6" eb="7">
      <t>カタチ</t>
    </rPh>
    <phoneticPr fontId="19"/>
  </si>
  <si>
    <t>養護教諭</t>
  </si>
  <si>
    <t>(10)</t>
  </si>
  <si>
    <t>総面積</t>
    <rPh sb="0" eb="3">
      <t>ソウメンセキ</t>
    </rPh>
    <phoneticPr fontId="19"/>
  </si>
  <si>
    <t>労働基準法による届出・協定（存在するものに✔）</t>
    <rPh sb="0" eb="2">
      <t>ロウドウ</t>
    </rPh>
    <rPh sb="2" eb="5">
      <t>キジュンホウ</t>
    </rPh>
    <rPh sb="11" eb="13">
      <t>キョウテイ</t>
    </rPh>
    <phoneticPr fontId="19"/>
  </si>
  <si>
    <t>㎡</t>
  </si>
  <si>
    <t>（うち屋外遊戯場</t>
    <rPh sb="3" eb="5">
      <t>オクガイ</t>
    </rPh>
    <rPh sb="5" eb="7">
      <t>ユウギ</t>
    </rPh>
    <rPh sb="7" eb="8">
      <t>バ</t>
    </rPh>
    <phoneticPr fontId="19"/>
  </si>
  <si>
    <t>4,5歳</t>
    <rPh sb="3" eb="4">
      <t>サイ</t>
    </rPh>
    <phoneticPr fontId="19"/>
  </si>
  <si>
    <t>食育・アレルギー対応</t>
    <rPh sb="0" eb="2">
      <t>ショクイク</t>
    </rPh>
    <rPh sb="8" eb="10">
      <t>タイオウ</t>
    </rPh>
    <phoneticPr fontId="19"/>
  </si>
  <si>
    <t>借地所有者</t>
    <rPh sb="0" eb="2">
      <t>シャクチ</t>
    </rPh>
    <rPh sb="2" eb="5">
      <t>ショユウシャ</t>
    </rPh>
    <phoneticPr fontId="19"/>
  </si>
  <si>
    <t>円</t>
    <rPh sb="0" eb="1">
      <t>エン</t>
    </rPh>
    <phoneticPr fontId="19"/>
  </si>
  <si>
    <t>契約期間</t>
    <rPh sb="0" eb="2">
      <t>ケイヤク</t>
    </rPh>
    <rPh sb="2" eb="4">
      <t>キカン</t>
    </rPh>
    <phoneticPr fontId="19"/>
  </si>
  <si>
    <t>給食日誌</t>
  </si>
  <si>
    <t>まで</t>
  </si>
  <si>
    <t>構造（</t>
    <rPh sb="0" eb="2">
      <t>コウゾウ</t>
    </rPh>
    <phoneticPr fontId="19"/>
  </si>
  <si>
    <t>３０：１</t>
  </si>
  <si>
    <t>造</t>
    <rPh sb="0" eb="1">
      <t>ゾウ</t>
    </rPh>
    <phoneticPr fontId="19"/>
  </si>
  <si>
    <t>※実人数</t>
  </si>
  <si>
    <t>階建</t>
    <rPh sb="0" eb="1">
      <t>カイ</t>
    </rPh>
    <rPh sb="1" eb="2">
      <t>タ</t>
    </rPh>
    <phoneticPr fontId="19"/>
  </si>
  <si>
    <t>調　乳　室</t>
    <rPh sb="0" eb="1">
      <t>チョウ</t>
    </rPh>
    <rPh sb="2" eb="3">
      <t>ニュウ</t>
    </rPh>
    <rPh sb="4" eb="5">
      <t>シツ</t>
    </rPh>
    <phoneticPr fontId="19"/>
  </si>
  <si>
    <t>今後３年以内の施設整備の予定の有無</t>
    <rPh sb="0" eb="2">
      <t>コンゴ</t>
    </rPh>
    <rPh sb="3" eb="4">
      <t>ネン</t>
    </rPh>
    <rPh sb="4" eb="6">
      <t>イナイ</t>
    </rPh>
    <rPh sb="7" eb="9">
      <t>シセツ</t>
    </rPh>
    <rPh sb="9" eb="11">
      <t>セイビ</t>
    </rPh>
    <rPh sb="12" eb="14">
      <t>ヨテイ</t>
    </rPh>
    <rPh sb="15" eb="17">
      <t>ウム</t>
    </rPh>
    <phoneticPr fontId="19"/>
  </si>
  <si>
    <t>⑦</t>
  </si>
  <si>
    <t>建物所有者</t>
    <rPh sb="0" eb="2">
      <t>タテモノ</t>
    </rPh>
    <rPh sb="2" eb="5">
      <t>ショユウシャ</t>
    </rPh>
    <phoneticPr fontId="19"/>
  </si>
  <si>
    <t>自動火災報知器</t>
  </si>
  <si>
    <t>室数</t>
    <rPh sb="0" eb="1">
      <t>シツ</t>
    </rPh>
    <rPh sb="1" eb="2">
      <t>スウ</t>
    </rPh>
    <phoneticPr fontId="19"/>
  </si>
  <si>
    <t>面　　積</t>
    <rPh sb="0" eb="1">
      <t>メン</t>
    </rPh>
    <rPh sb="3" eb="4">
      <t>セキ</t>
    </rPh>
    <phoneticPr fontId="19"/>
  </si>
  <si>
    <t>乳　児　室</t>
    <rPh sb="0" eb="1">
      <t>チチ</t>
    </rPh>
    <rPh sb="2" eb="3">
      <t>ジ</t>
    </rPh>
    <rPh sb="4" eb="5">
      <t>シツ</t>
    </rPh>
    <phoneticPr fontId="19"/>
  </si>
  <si>
    <t>14:30まで</t>
  </si>
  <si>
    <t>②</t>
  </si>
  <si>
    <t>③</t>
  </si>
  <si>
    <t>←面積は、少数点第二位まで記載（少数点第三位以下を切り捨て）</t>
    <rPh sb="1" eb="3">
      <t>メンセキ</t>
    </rPh>
    <rPh sb="5" eb="8">
      <t>ショウスウテン</t>
    </rPh>
    <rPh sb="8" eb="9">
      <t>ダイ</t>
    </rPh>
    <rPh sb="9" eb="11">
      <t>ニイ</t>
    </rPh>
    <rPh sb="13" eb="15">
      <t>キサイ</t>
    </rPh>
    <rPh sb="16" eb="19">
      <t>ショウスウテン</t>
    </rPh>
    <rPh sb="19" eb="20">
      <t>ダイ</t>
    </rPh>
    <rPh sb="20" eb="22">
      <t>サンイ</t>
    </rPh>
    <rPh sb="22" eb="24">
      <t>イカ</t>
    </rPh>
    <rPh sb="25" eb="26">
      <t>キ</t>
    </rPh>
    <rPh sb="27" eb="28">
      <t>ス</t>
    </rPh>
    <phoneticPr fontId="19"/>
  </si>
  <si>
    <t>障がい児保育</t>
  </si>
  <si>
    <t>ほ ふ く 室</t>
    <rPh sb="6" eb="7">
      <t>シツ</t>
    </rPh>
    <phoneticPr fontId="19"/>
  </si>
  <si>
    <t>（１歳児保育室）</t>
    <rPh sb="2" eb="4">
      <t>サイジ</t>
    </rPh>
    <rPh sb="4" eb="6">
      <t>ホイク</t>
    </rPh>
    <rPh sb="6" eb="7">
      <t>シツ</t>
    </rPh>
    <phoneticPr fontId="19"/>
  </si>
  <si>
    <t>保　育　室</t>
    <rPh sb="0" eb="1">
      <t>タモツ</t>
    </rPh>
    <rPh sb="2" eb="3">
      <t>イク</t>
    </rPh>
    <rPh sb="4" eb="5">
      <t>シツ</t>
    </rPh>
    <phoneticPr fontId="19"/>
  </si>
  <si>
    <t>（２歳児以上）</t>
    <rPh sb="2" eb="4">
      <t>サイジ</t>
    </rPh>
    <rPh sb="4" eb="6">
      <t>イジョウ</t>
    </rPh>
    <phoneticPr fontId="19"/>
  </si>
  <si>
    <t>④</t>
  </si>
  <si>
    <t>職員の健康診断</t>
  </si>
  <si>
    <t>日届出）</t>
    <rPh sb="0" eb="1">
      <t>ニチ</t>
    </rPh>
    <rPh sb="1" eb="3">
      <t>トドケデ</t>
    </rPh>
    <phoneticPr fontId="19"/>
  </si>
  <si>
    <t>⑤</t>
  </si>
  <si>
    <t>給食材料受払簿</t>
    <rPh sb="0" eb="2">
      <t>キュウショク</t>
    </rPh>
    <phoneticPr fontId="19"/>
  </si>
  <si>
    <t>そ　の　他</t>
    <rPh sb="4" eb="5">
      <t>タ</t>
    </rPh>
    <phoneticPr fontId="19"/>
  </si>
  <si>
    <t>１か月単位の変形労働時間制</t>
    <rPh sb="2" eb="3">
      <t>ゲツ</t>
    </rPh>
    <rPh sb="3" eb="5">
      <t>タンイ</t>
    </rPh>
    <rPh sb="6" eb="8">
      <t>ヘンケイ</t>
    </rPh>
    <rPh sb="8" eb="10">
      <t>ロウドウ</t>
    </rPh>
    <rPh sb="10" eb="12">
      <t>ジカン</t>
    </rPh>
    <rPh sb="12" eb="13">
      <t>セイ</t>
    </rPh>
    <phoneticPr fontId="19"/>
  </si>
  <si>
    <t>⑥</t>
  </si>
  <si>
    <t>前年度の児童の事故の状況</t>
    <rPh sb="0" eb="3">
      <t>ゼンネンド</t>
    </rPh>
    <rPh sb="4" eb="6">
      <t>ジドウ</t>
    </rPh>
    <phoneticPr fontId="19"/>
  </si>
  <si>
    <t>５歳児</t>
    <rPh sb="1" eb="2">
      <t>サイ</t>
    </rPh>
    <rPh sb="2" eb="3">
      <t>コ</t>
    </rPh>
    <phoneticPr fontId="19"/>
  </si>
  <si>
    <t>0歳児</t>
    <rPh sb="1" eb="3">
      <t>サイジ</t>
    </rPh>
    <phoneticPr fontId="19"/>
  </si>
  <si>
    <t>調　理　室</t>
    <rPh sb="0" eb="1">
      <t>チョウ</t>
    </rPh>
    <rPh sb="2" eb="3">
      <t>リ</t>
    </rPh>
    <rPh sb="4" eb="5">
      <t>シツ</t>
    </rPh>
    <phoneticPr fontId="19"/>
  </si>
  <si>
    <t>※「あり」の場合、次のいずれかに✓をつけること。</t>
  </si>
  <si>
    <t>医　務　室</t>
    <rPh sb="0" eb="1">
      <t>イ</t>
    </rPh>
    <rPh sb="2" eb="3">
      <t>ツトム</t>
    </rPh>
    <rPh sb="4" eb="5">
      <t>シツ</t>
    </rPh>
    <phoneticPr fontId="19"/>
  </si>
  <si>
    <t>児童名簿</t>
  </si>
  <si>
    <t>保育補助＋事務</t>
    <rPh sb="0" eb="2">
      <t>ホイク</t>
    </rPh>
    <rPh sb="2" eb="4">
      <t>ホジョ</t>
    </rPh>
    <rPh sb="5" eb="7">
      <t>ジム</t>
    </rPh>
    <phoneticPr fontId="19"/>
  </si>
  <si>
    <t>整備の種別</t>
    <rPh sb="0" eb="2">
      <t>セイビ</t>
    </rPh>
    <rPh sb="3" eb="5">
      <t>シュベツ</t>
    </rPh>
    <phoneticPr fontId="19"/>
  </si>
  <si>
    <t>16:00～</t>
  </si>
  <si>
    <t>改築</t>
  </si>
  <si>
    <t>前年度の健康診断</t>
    <rPh sb="0" eb="1">
      <t>マエ</t>
    </rPh>
    <rPh sb="1" eb="2">
      <t>トシ</t>
    </rPh>
    <rPh sb="2" eb="3">
      <t>ド</t>
    </rPh>
    <phoneticPr fontId="19"/>
  </si>
  <si>
    <t>増築</t>
    <rPh sb="0" eb="2">
      <t>ゾウチク</t>
    </rPh>
    <phoneticPr fontId="19"/>
  </si>
  <si>
    <t>(17)</t>
  </si>
  <si>
    <t>事　務　室</t>
    <rPh sb="0" eb="1">
      <t>コト</t>
    </rPh>
    <rPh sb="2" eb="3">
      <t>ツトム</t>
    </rPh>
    <rPh sb="4" eb="5">
      <t>シツ</t>
    </rPh>
    <phoneticPr fontId="19"/>
  </si>
  <si>
    <t>加入(</t>
  </si>
  <si>
    <t>その他（</t>
  </si>
  <si>
    <t>非常階段</t>
  </si>
  <si>
    <t>休　憩　室</t>
    <rPh sb="0" eb="1">
      <t>キュウ</t>
    </rPh>
    <rPh sb="2" eb="3">
      <t>イコイ</t>
    </rPh>
    <rPh sb="4" eb="5">
      <t>シツ</t>
    </rPh>
    <phoneticPr fontId="19"/>
  </si>
  <si>
    <t>会　議　室</t>
  </si>
  <si>
    <t>倉　　　　庫</t>
    <rPh sb="0" eb="1">
      <t>クラ</t>
    </rPh>
    <rPh sb="5" eb="6">
      <t>コ</t>
    </rPh>
    <phoneticPr fontId="19"/>
  </si>
  <si>
    <t>非常用持出袋</t>
    <rPh sb="0" eb="2">
      <t>ヒジョウ</t>
    </rPh>
    <rPh sb="2" eb="3">
      <t>ヨウ</t>
    </rPh>
    <rPh sb="3" eb="4">
      <t>モ</t>
    </rPh>
    <rPh sb="4" eb="5">
      <t>ダ</t>
    </rPh>
    <phoneticPr fontId="19"/>
  </si>
  <si>
    <r>
      <t>時間帯ごとの</t>
    </r>
    <r>
      <rPr>
        <sz val="10"/>
        <color auto="1"/>
        <rFont val="ＭＳ 明朝"/>
      </rPr>
      <t xml:space="preserve">
職員配置状況</t>
    </r>
    <rPh sb="0" eb="3">
      <t>ジカンタイ</t>
    </rPh>
    <rPh sb="7" eb="9">
      <t>ショクイン</t>
    </rPh>
    <rPh sb="9" eb="11">
      <t>ハイチ</t>
    </rPh>
    <rPh sb="11" eb="13">
      <t>ジョウキョウ</t>
    </rPh>
    <phoneticPr fontId="19"/>
  </si>
  <si>
    <t>玄関及び廊下</t>
    <rPh sb="0" eb="2">
      <t>ゲンカン</t>
    </rPh>
    <rPh sb="2" eb="3">
      <t>オヨ</t>
    </rPh>
    <rPh sb="4" eb="5">
      <t>ロウ</t>
    </rPh>
    <rPh sb="5" eb="6">
      <t>シタ</t>
    </rPh>
    <phoneticPr fontId="19"/>
  </si>
  <si>
    <t>便　　　　所</t>
    <rPh sb="0" eb="1">
      <t>ビン</t>
    </rPh>
    <rPh sb="5" eb="6">
      <t>ショ</t>
    </rPh>
    <phoneticPr fontId="19"/>
  </si>
  <si>
    <t>合　　　　計</t>
    <rPh sb="0" eb="1">
      <t>ゴウ</t>
    </rPh>
    <rPh sb="5" eb="6">
      <t>ケイ</t>
    </rPh>
    <phoneticPr fontId="19"/>
  </si>
  <si>
    <t>施設の規模・構造以外の変更届の最終提出日</t>
    <rPh sb="8" eb="10">
      <t>イガイ</t>
    </rPh>
    <phoneticPr fontId="19"/>
  </si>
  <si>
    <t>児童用便器</t>
    <rPh sb="0" eb="2">
      <t>ジドウ</t>
    </rPh>
    <rPh sb="2" eb="3">
      <t>ヨウ</t>
    </rPh>
    <rPh sb="3" eb="5">
      <t>ベンキ</t>
    </rPh>
    <phoneticPr fontId="19"/>
  </si>
  <si>
    <t>（主な事故内容</t>
    <rPh sb="1" eb="2">
      <t>オモ</t>
    </rPh>
    <rPh sb="3" eb="5">
      <t>ジコ</t>
    </rPh>
    <rPh sb="5" eb="7">
      <t>ナイヨウ</t>
    </rPh>
    <phoneticPr fontId="19"/>
  </si>
  <si>
    <t>３歳未満児</t>
    <rPh sb="1" eb="2">
      <t>サイ</t>
    </rPh>
    <rPh sb="2" eb="4">
      <t>ミマン</t>
    </rPh>
    <rPh sb="4" eb="5">
      <t>ジ</t>
    </rPh>
    <phoneticPr fontId="19"/>
  </si>
  <si>
    <t>大便器</t>
    <rPh sb="0" eb="3">
      <t>ダイベンキ</t>
    </rPh>
    <phoneticPr fontId="19"/>
  </si>
  <si>
    <t>個</t>
    <rPh sb="0" eb="1">
      <t>コ</t>
    </rPh>
    <phoneticPr fontId="19"/>
  </si>
  <si>
    <t>15:30～</t>
  </si>
  <si>
    <t>回</t>
  </si>
  <si>
    <t>小便器</t>
    <rPh sb="0" eb="3">
      <t>ショウベンキ</t>
    </rPh>
    <phoneticPr fontId="19"/>
  </si>
  <si>
    <t>社会保険等の加入状況</t>
    <rPh sb="0" eb="2">
      <t>シャカイ</t>
    </rPh>
    <rPh sb="2" eb="4">
      <t>ホケン</t>
    </rPh>
    <rPh sb="4" eb="5">
      <t>トウ</t>
    </rPh>
    <phoneticPr fontId="19"/>
  </si>
  <si>
    <t>←「就業規則」に必ず記載しなければならない事項であり、就業規則本則とは別に規定されている場合がある。（労基法第88条第２項）</t>
  </si>
  <si>
    <t>３歳以上児</t>
    <rPh sb="1" eb="2">
      <t>サイ</t>
    </rPh>
    <rPh sb="2" eb="4">
      <t>イジョウ</t>
    </rPh>
    <rPh sb="4" eb="5">
      <t>ジ</t>
    </rPh>
    <phoneticPr fontId="19"/>
  </si>
  <si>
    <t>４歳児</t>
    <rPh sb="1" eb="2">
      <t>サイ</t>
    </rPh>
    <rPh sb="2" eb="3">
      <t>コ</t>
    </rPh>
    <phoneticPr fontId="19"/>
  </si>
  <si>
    <t>事故記録の件数</t>
    <rPh sb="2" eb="4">
      <t>キロク</t>
    </rPh>
    <rPh sb="5" eb="7">
      <t>ケンスウ</t>
    </rPh>
    <phoneticPr fontId="19"/>
  </si>
  <si>
    <t>知事が認める者２</t>
  </si>
  <si>
    <t>病児保育事業</t>
  </si>
  <si>
    <t>(22)</t>
  </si>
  <si>
    <t>資格取得年月日</t>
    <rPh sb="0" eb="2">
      <t>シカク</t>
    </rPh>
    <rPh sb="2" eb="4">
      <t>シュトク</t>
    </rPh>
    <rPh sb="4" eb="7">
      <t>ネンガッピ</t>
    </rPh>
    <phoneticPr fontId="19"/>
  </si>
  <si>
    <t>勤務シフト表</t>
    <rPh sb="0" eb="2">
      <t>キンム</t>
    </rPh>
    <rPh sb="5" eb="6">
      <t>ヒョウ</t>
    </rPh>
    <phoneticPr fontId="19"/>
  </si>
  <si>
    <t>(29)</t>
  </si>
  <si>
    <t>３：１</t>
  </si>
  <si>
    <t>令和</t>
    <rPh sb="0" eb="2">
      <t>レイワ</t>
    </rPh>
    <phoneticPr fontId="19"/>
  </si>
  <si>
    <t>台数</t>
    <rPh sb="0" eb="2">
      <t>ダイスウ</t>
    </rPh>
    <phoneticPr fontId="19"/>
  </si>
  <si>
    <t>月</t>
    <rPh sb="0" eb="1">
      <t>ゲツ</t>
    </rPh>
    <phoneticPr fontId="19"/>
  </si>
  <si>
    <t>健康保険</t>
    <rPh sb="0" eb="2">
      <t>ケンコウ</t>
    </rPh>
    <rPh sb="2" eb="4">
      <t>ホケン</t>
    </rPh>
    <phoneticPr fontId="19"/>
  </si>
  <si>
    <t>施設の平面図（なるべく各部屋の面積が入っているもの）</t>
  </si>
  <si>
    <t>時</t>
    <rPh sb="0" eb="1">
      <t>ジ</t>
    </rPh>
    <phoneticPr fontId="19"/>
  </si>
  <si>
    <t>障害児の受入状況</t>
    <rPh sb="0" eb="1">
      <t>ショウ</t>
    </rPh>
    <rPh sb="1" eb="2">
      <t>ガイ</t>
    </rPh>
    <rPh sb="2" eb="3">
      <t>ジ</t>
    </rPh>
    <rPh sb="4" eb="5">
      <t>ウ</t>
    </rPh>
    <rPh sb="5" eb="6">
      <t>イ</t>
    </rPh>
    <rPh sb="6" eb="8">
      <t>ジョウキョウ</t>
    </rPh>
    <phoneticPr fontId="19"/>
  </si>
  <si>
    <t>消火器</t>
  </si>
  <si>
    <t>□標準時間認定　□定員90人以下　□主幹専任化　　　　□学級編制調整　
□チーム保育　　□療育支援　　　□高齢者等活躍促進　□その他</t>
    <rPh sb="1" eb="3">
      <t>ヒョウジュン</t>
    </rPh>
    <rPh sb="3" eb="5">
      <t>ジカン</t>
    </rPh>
    <rPh sb="5" eb="7">
      <t>ニンテイ</t>
    </rPh>
    <rPh sb="9" eb="11">
      <t>テイイン</t>
    </rPh>
    <rPh sb="13" eb="14">
      <t>ヒト</t>
    </rPh>
    <rPh sb="14" eb="16">
      <t>イカ</t>
    </rPh>
    <rPh sb="18" eb="20">
      <t>シュカン</t>
    </rPh>
    <rPh sb="20" eb="22">
      <t>センニン</t>
    </rPh>
    <rPh sb="22" eb="23">
      <t>カ</t>
    </rPh>
    <rPh sb="28" eb="30">
      <t>ガッキュウ</t>
    </rPh>
    <rPh sb="30" eb="32">
      <t>ヘンセイ</t>
    </rPh>
    <rPh sb="32" eb="34">
      <t>チョウセイ</t>
    </rPh>
    <rPh sb="40" eb="42">
      <t>ホイク</t>
    </rPh>
    <rPh sb="45" eb="47">
      <t>リョウイク</t>
    </rPh>
    <rPh sb="47" eb="49">
      <t>シエン</t>
    </rPh>
    <rPh sb="53" eb="56">
      <t>コウレイシャ</t>
    </rPh>
    <rPh sb="56" eb="57">
      <t>ナド</t>
    </rPh>
    <rPh sb="57" eb="59">
      <t>カツヤク</t>
    </rPh>
    <rPh sb="59" eb="61">
      <t>ソクシン</t>
    </rPh>
    <rPh sb="65" eb="66">
      <t>タ</t>
    </rPh>
    <phoneticPr fontId="19"/>
  </si>
  <si>
    <t>職員会議録</t>
  </si>
  <si>
    <t>①内部研修（R00年度）</t>
    <rPh sb="1" eb="3">
      <t>ナイブ</t>
    </rPh>
    <rPh sb="9" eb="10">
      <t>ネン</t>
    </rPh>
    <rPh sb="10" eb="11">
      <t>タビ</t>
    </rPh>
    <phoneticPr fontId="19"/>
  </si>
  <si>
    <t>研　　修　　名</t>
    <rPh sb="0" eb="1">
      <t>ケン</t>
    </rPh>
    <rPh sb="3" eb="4">
      <t>オサム</t>
    </rPh>
    <rPh sb="6" eb="7">
      <t>メイ</t>
    </rPh>
    <phoneticPr fontId="19"/>
  </si>
  <si>
    <t>２０：１</t>
  </si>
  <si>
    <t>乳児保育</t>
  </si>
  <si>
    <t>沐  浴  室</t>
    <rPh sb="0" eb="1">
      <t>モク</t>
    </rPh>
    <rPh sb="3" eb="4">
      <t>ヨク</t>
    </rPh>
    <rPh sb="6" eb="7">
      <t>シツ</t>
    </rPh>
    <phoneticPr fontId="19"/>
  </si>
  <si>
    <t>消　毒　回　数</t>
    <rPh sb="0" eb="1">
      <t>ケ</t>
    </rPh>
    <rPh sb="2" eb="3">
      <t>ドク</t>
    </rPh>
    <rPh sb="4" eb="5">
      <t>カイ</t>
    </rPh>
    <rPh sb="6" eb="7">
      <t>スウ</t>
    </rPh>
    <phoneticPr fontId="19"/>
  </si>
  <si>
    <t>給食材料検収記録簿</t>
    <rPh sb="4" eb="6">
      <t>ケンシュウ</t>
    </rPh>
    <rPh sb="6" eb="9">
      <t>キロクボ</t>
    </rPh>
    <phoneticPr fontId="19"/>
  </si>
  <si>
    <t>(ｲ)</t>
  </si>
  <si>
    <t>Ｃ</t>
  </si>
  <si>
    <t>施設内の清掃等の状況</t>
    <rPh sb="0" eb="2">
      <t>シセツ</t>
    </rPh>
    <rPh sb="2" eb="3">
      <t>ナイ</t>
    </rPh>
    <rPh sb="4" eb="6">
      <t>セイソウ</t>
    </rPh>
    <rPh sb="6" eb="7">
      <t>トウ</t>
    </rPh>
    <phoneticPr fontId="19"/>
  </si>
  <si>
    <t>一時預かり事業</t>
  </si>
  <si>
    <t>資格名</t>
    <rPh sb="0" eb="2">
      <t>シカク</t>
    </rPh>
    <rPh sb="2" eb="3">
      <t>メイ</t>
    </rPh>
    <phoneticPr fontId="19"/>
  </si>
  <si>
    <t>看護師等</t>
  </si>
  <si>
    <t>消防用設備</t>
    <rPh sb="0" eb="3">
      <t>ショウボウヨウ</t>
    </rPh>
    <rPh sb="3" eb="5">
      <t>セツビ</t>
    </rPh>
    <phoneticPr fontId="19"/>
  </si>
  <si>
    <t>1歳児</t>
    <rPh sb="1" eb="3">
      <t>サイジ</t>
    </rPh>
    <phoneticPr fontId="19"/>
  </si>
  <si>
    <t>出勤簿</t>
  </si>
  <si>
    <t>R00.00.00</t>
  </si>
  <si>
    <t>（期間</t>
    <rPh sb="1" eb="3">
      <t>キカン</t>
    </rPh>
    <phoneticPr fontId="19"/>
  </si>
  <si>
    <t>下  水  溝</t>
    <rPh sb="0" eb="1">
      <t>シタ</t>
    </rPh>
    <rPh sb="3" eb="4">
      <t>ミズ</t>
    </rPh>
    <rPh sb="6" eb="7">
      <t>ミゾ</t>
    </rPh>
    <phoneticPr fontId="19"/>
  </si>
  <si>
    <t>地域子ども・子育て支援事業等の実施状況
（実施している事業に✓をつける）</t>
  </si>
  <si>
    <t>　補助金の有無</t>
    <rPh sb="1" eb="3">
      <t>ホジョ</t>
    </rPh>
    <rPh sb="3" eb="4">
      <t>キン</t>
    </rPh>
    <rPh sb="5" eb="7">
      <t>ウム</t>
    </rPh>
    <phoneticPr fontId="19"/>
  </si>
  <si>
    <t>事業開始届</t>
    <rPh sb="0" eb="2">
      <t>ジギョウ</t>
    </rPh>
    <rPh sb="2" eb="4">
      <t>カイシ</t>
    </rPh>
    <rPh sb="4" eb="5">
      <t>トド</t>
    </rPh>
    <phoneticPr fontId="19"/>
  </si>
  <si>
    <t>検食簿</t>
  </si>
  <si>
    <t>その他（事業名</t>
  </si>
  <si>
    <t>(14)</t>
  </si>
  <si>
    <t>身体障害者手帳所持児</t>
    <rPh sb="0" eb="2">
      <t>シンタイ</t>
    </rPh>
    <rPh sb="2" eb="5">
      <t>ショウガイシャ</t>
    </rPh>
    <rPh sb="5" eb="7">
      <t>テチョウ</t>
    </rPh>
    <rPh sb="7" eb="9">
      <t>ショジ</t>
    </rPh>
    <rPh sb="9" eb="10">
      <t>ジ</t>
    </rPh>
    <phoneticPr fontId="19"/>
  </si>
  <si>
    <t>年月日</t>
    <rPh sb="0" eb="3">
      <t>ネンガッピ</t>
    </rPh>
    <phoneticPr fontId="19"/>
  </si>
  <si>
    <t>療育手帳所持児</t>
    <rPh sb="0" eb="1">
      <t>リョウ</t>
    </rPh>
    <rPh sb="1" eb="2">
      <t>イク</t>
    </rPh>
    <rPh sb="2" eb="4">
      <t>テチョウ</t>
    </rPh>
    <rPh sb="4" eb="6">
      <t>ショジ</t>
    </rPh>
    <rPh sb="6" eb="7">
      <t>ジ</t>
    </rPh>
    <phoneticPr fontId="19"/>
  </si>
  <si>
    <t>分</t>
    <rPh sb="0" eb="1">
      <t>フン</t>
    </rPh>
    <phoneticPr fontId="19"/>
  </si>
  <si>
    <t>延長保育時間</t>
    <rPh sb="0" eb="2">
      <t>エンチョウ</t>
    </rPh>
    <rPh sb="2" eb="4">
      <t>ホイク</t>
    </rPh>
    <rPh sb="4" eb="6">
      <t>ジカン</t>
    </rPh>
    <phoneticPr fontId="19"/>
  </si>
  <si>
    <t>（定期）</t>
  </si>
  <si>
    <t>夕</t>
    <rPh sb="0" eb="1">
      <t>ユウ</t>
    </rPh>
    <phoneticPr fontId="19"/>
  </si>
  <si>
    <t>②
非常勤</t>
    <rPh sb="2" eb="3">
      <t>ヒ</t>
    </rPh>
    <rPh sb="3" eb="5">
      <t>ジョウキン</t>
    </rPh>
    <phoneticPr fontId="19"/>
  </si>
  <si>
    <t>(ｳ)</t>
  </si>
  <si>
    <t>夏休み閉所期間</t>
    <rPh sb="0" eb="2">
      <t>ナツヤス</t>
    </rPh>
    <rPh sb="3" eb="5">
      <t>ヘイショ</t>
    </rPh>
    <rPh sb="5" eb="7">
      <t>キカン</t>
    </rPh>
    <phoneticPr fontId="19"/>
  </si>
  <si>
    <t>直近の消防署立入検査年月日</t>
    <rPh sb="0" eb="2">
      <t>チョッキン</t>
    </rPh>
    <rPh sb="3" eb="5">
      <t>ショウボウ</t>
    </rPh>
    <rPh sb="5" eb="6">
      <t>ショ</t>
    </rPh>
    <rPh sb="6" eb="7">
      <t>タ</t>
    </rPh>
    <rPh sb="7" eb="8">
      <t>イ</t>
    </rPh>
    <rPh sb="8" eb="10">
      <t>ケンサ</t>
    </rPh>
    <rPh sb="10" eb="13">
      <t>ネンガッピ</t>
    </rPh>
    <phoneticPr fontId="19"/>
  </si>
  <si>
    <t>日）</t>
    <rPh sb="0" eb="1">
      <t>ニチ</t>
    </rPh>
    <phoneticPr fontId="19"/>
  </si>
  <si>
    <t>年末・年始閉所期間</t>
    <rPh sb="0" eb="2">
      <t>ネンマツ</t>
    </rPh>
    <rPh sb="3" eb="5">
      <t>ネンシ</t>
    </rPh>
    <rPh sb="5" eb="7">
      <t>ヘイショ</t>
    </rPh>
    <rPh sb="7" eb="9">
      <t>キカン</t>
    </rPh>
    <phoneticPr fontId="19"/>
  </si>
  <si>
    <t>ヒヤリハット記録の件数</t>
    <rPh sb="6" eb="8">
      <t>キロク</t>
    </rPh>
    <rPh sb="9" eb="11">
      <t>ケンスウ</t>
    </rPh>
    <phoneticPr fontId="19"/>
  </si>
  <si>
    <t>(ｵ)</t>
  </si>
  <si>
    <t>(ｳ)と(ｴ)及び祝日以外の閉所日</t>
    <rPh sb="7" eb="8">
      <t>オヨ</t>
    </rPh>
    <rPh sb="9" eb="11">
      <t>シュクジツ</t>
    </rPh>
    <rPh sb="11" eb="13">
      <t>イガイ</t>
    </rPh>
    <rPh sb="14" eb="16">
      <t>ヘイショ</t>
    </rPh>
    <rPh sb="16" eb="17">
      <t>ビ</t>
    </rPh>
    <phoneticPr fontId="19"/>
  </si>
  <si>
    <t>※</t>
  </si>
  <si>
    <t>参加職員
の人数</t>
    <rPh sb="0" eb="2">
      <t>サンカ</t>
    </rPh>
    <rPh sb="2" eb="4">
      <t>ショクイン</t>
    </rPh>
    <rPh sb="6" eb="8">
      <t>ニンズウ</t>
    </rPh>
    <phoneticPr fontId="19"/>
  </si>
  <si>
    <t>施設名</t>
    <rPh sb="0" eb="3">
      <t>シセツメイ</t>
    </rPh>
    <phoneticPr fontId="19"/>
  </si>
  <si>
    <t>17:00～</t>
  </si>
  <si>
    <t>件</t>
    <rPh sb="0" eb="1">
      <t>ケン</t>
    </rPh>
    <phoneticPr fontId="19"/>
  </si>
  <si>
    <t>10:00以降</t>
    <rPh sb="5" eb="7">
      <t>イコウ</t>
    </rPh>
    <phoneticPr fontId="19"/>
  </si>
  <si>
    <t>実員</t>
    <rPh sb="0" eb="2">
      <t>ジツイン</t>
    </rPh>
    <phoneticPr fontId="19"/>
  </si>
  <si>
    <t>（未受診者</t>
    <rPh sb="1" eb="2">
      <t>ミ</t>
    </rPh>
    <rPh sb="2" eb="4">
      <t>ジュシン</t>
    </rPh>
    <rPh sb="4" eb="5">
      <t>シャ</t>
    </rPh>
    <phoneticPr fontId="19"/>
  </si>
  <si>
    <t>未受診者</t>
    <rPh sb="0" eb="1">
      <t>ミ</t>
    </rPh>
    <rPh sb="1" eb="3">
      <t>ジュシン</t>
    </rPh>
    <rPh sb="3" eb="4">
      <t>シャ</t>
    </rPh>
    <phoneticPr fontId="19"/>
  </si>
  <si>
    <t>対象者</t>
    <rPh sb="0" eb="3">
      <t>タイショウシャ</t>
    </rPh>
    <phoneticPr fontId="19"/>
  </si>
  <si>
    <t>日届出）</t>
    <rPh sb="0" eb="1">
      <t>ニチ</t>
    </rPh>
    <rPh sb="1" eb="2">
      <t>トド</t>
    </rPh>
    <rPh sb="2" eb="3">
      <t>デ</t>
    </rPh>
    <phoneticPr fontId="19"/>
  </si>
  <si>
    <t>うち採用時の健康診断票がない者</t>
    <rPh sb="2" eb="5">
      <t>サイヨウジ</t>
    </rPh>
    <rPh sb="6" eb="8">
      <t>ケンコウ</t>
    </rPh>
    <rPh sb="8" eb="10">
      <t>シンダン</t>
    </rPh>
    <rPh sb="10" eb="11">
      <t>ヒョウ</t>
    </rPh>
    <rPh sb="14" eb="15">
      <t>モノ</t>
    </rPh>
    <phoneticPr fontId="19"/>
  </si>
  <si>
    <t>(19)</t>
  </si>
  <si>
    <t>避 難 設 備</t>
    <rPh sb="0" eb="1">
      <t>サ</t>
    </rPh>
    <rPh sb="2" eb="3">
      <t>ナン</t>
    </rPh>
    <rPh sb="4" eb="5">
      <t>セツ</t>
    </rPh>
    <rPh sb="6" eb="7">
      <t>ソナエ</t>
    </rPh>
    <phoneticPr fontId="19"/>
  </si>
  <si>
    <t>＜例＞保育に従事する有資格者が保育以外の業務（事務・調理等）と兼務する場合</t>
    <rPh sb="1" eb="2">
      <t>レイ</t>
    </rPh>
    <phoneticPr fontId="19"/>
  </si>
  <si>
    <t>非常口</t>
  </si>
  <si>
    <t>救助はしご</t>
  </si>
  <si>
    <t>性別</t>
    <rPh sb="0" eb="2">
      <t>セイベツ</t>
    </rPh>
    <phoneticPr fontId="19"/>
  </si>
  <si>
    <t>１年単位の変形労働時間制</t>
    <rPh sb="1" eb="2">
      <t>ネン</t>
    </rPh>
    <rPh sb="2" eb="4">
      <t>タンイ</t>
    </rPh>
    <rPh sb="5" eb="7">
      <t>ヘンケイ</t>
    </rPh>
    <rPh sb="7" eb="9">
      <t>ロウドウ</t>
    </rPh>
    <rPh sb="9" eb="11">
      <t>ジカン</t>
    </rPh>
    <rPh sb="11" eb="12">
      <t>セイ</t>
    </rPh>
    <phoneticPr fontId="19"/>
  </si>
  <si>
    <t>前年度の避難訓練実施回数</t>
    <rPh sb="0" eb="2">
      <t>ゼンネン</t>
    </rPh>
    <rPh sb="2" eb="3">
      <t>ド</t>
    </rPh>
    <rPh sb="4" eb="6">
      <t>ヒナン</t>
    </rPh>
    <rPh sb="6" eb="8">
      <t>クンレン</t>
    </rPh>
    <rPh sb="8" eb="10">
      <t>ジッシ</t>
    </rPh>
    <rPh sb="10" eb="12">
      <t>カイスウ</t>
    </rPh>
    <phoneticPr fontId="19"/>
  </si>
  <si>
    <t>Ｄ</t>
  </si>
  <si>
    <t>小学校教諭</t>
  </si>
  <si>
    <t>調  乳  室</t>
    <rPh sb="0" eb="1">
      <t>チョウ</t>
    </rPh>
    <rPh sb="3" eb="4">
      <t>ニュウ</t>
    </rPh>
    <rPh sb="6" eb="7">
      <t>シツ</t>
    </rPh>
    <phoneticPr fontId="19"/>
  </si>
  <si>
    <t>平日</t>
    <rPh sb="0" eb="2">
      <t>ヘイジツ</t>
    </rPh>
    <phoneticPr fontId="19"/>
  </si>
  <si>
    <t>前年度の消火訓練実施回数</t>
    <rPh sb="0" eb="3">
      <t>ゼンネンド</t>
    </rPh>
    <rPh sb="4" eb="6">
      <t>ショウカ</t>
    </rPh>
    <rPh sb="6" eb="8">
      <t>クンレン</t>
    </rPh>
    <rPh sb="8" eb="10">
      <t>ジッシ</t>
    </rPh>
    <rPh sb="10" eb="12">
      <t>カイスウ</t>
    </rPh>
    <phoneticPr fontId="19"/>
  </si>
  <si>
    <t>室　　　名</t>
    <rPh sb="0" eb="1">
      <t>シツ</t>
    </rPh>
    <rPh sb="4" eb="5">
      <t>メイ</t>
    </rPh>
    <phoneticPr fontId="19"/>
  </si>
  <si>
    <t>清　掃　回　数</t>
    <rPh sb="0" eb="1">
      <t>キヨシ</t>
    </rPh>
    <rPh sb="2" eb="3">
      <t>ハ</t>
    </rPh>
    <rPh sb="4" eb="5">
      <t>カイ</t>
    </rPh>
    <rPh sb="6" eb="7">
      <t>スウ</t>
    </rPh>
    <phoneticPr fontId="19"/>
  </si>
  <si>
    <t>保 育 室 等</t>
    <rPh sb="0" eb="1">
      <t>タモツ</t>
    </rPh>
    <rPh sb="2" eb="3">
      <t>イク</t>
    </rPh>
    <rPh sb="4" eb="5">
      <t>シツ</t>
    </rPh>
    <rPh sb="6" eb="7">
      <t>トウ</t>
    </rPh>
    <phoneticPr fontId="19"/>
  </si>
  <si>
    <t>週</t>
    <rPh sb="0" eb="1">
      <t>シュウ</t>
    </rPh>
    <phoneticPr fontId="19"/>
  </si>
  <si>
    <t>調  理  室</t>
    <rPh sb="0" eb="1">
      <t>チョウ</t>
    </rPh>
    <rPh sb="3" eb="4">
      <t>リ</t>
    </rPh>
    <rPh sb="6" eb="7">
      <t>シツ</t>
    </rPh>
    <phoneticPr fontId="19"/>
  </si>
  <si>
    <t>児童票</t>
  </si>
  <si>
    <t>保育日誌</t>
  </si>
  <si>
    <t>保育所児童保育要録</t>
  </si>
  <si>
    <t>賃金台帳</t>
  </si>
  <si>
    <t>給与栄養量算定表</t>
    <rPh sb="0" eb="2">
      <t>キュウヨ</t>
    </rPh>
    <rPh sb="2" eb="5">
      <t>エイヨウリョウ</t>
    </rPh>
    <rPh sb="5" eb="7">
      <t>サンテイ</t>
    </rPh>
    <rPh sb="7" eb="8">
      <t>ヒョウ</t>
    </rPh>
    <phoneticPr fontId="19"/>
  </si>
  <si>
    <t>献立表</t>
  </si>
  <si>
    <t>給食材料発注簿</t>
    <rPh sb="0" eb="2">
      <t>キュウショク</t>
    </rPh>
    <phoneticPr fontId="19"/>
  </si>
  <si>
    <t>調理従事者の衛生管理点検表</t>
    <rPh sb="6" eb="8">
      <t>エイセイ</t>
    </rPh>
    <rPh sb="8" eb="10">
      <t>カンリ</t>
    </rPh>
    <rPh sb="10" eb="13">
      <t>テンケンヒョウ</t>
    </rPh>
    <phoneticPr fontId="19"/>
  </si>
  <si>
    <t>第２４条協定</t>
  </si>
  <si>
    <t>日締結）</t>
    <rPh sb="0" eb="1">
      <t>ニチ</t>
    </rPh>
    <rPh sb="1" eb="3">
      <t>テイケツ</t>
    </rPh>
    <phoneticPr fontId="19"/>
  </si>
  <si>
    <t>第３６条協定</t>
  </si>
  <si>
    <t>日締結</t>
    <rPh sb="0" eb="1">
      <t>ニチ</t>
    </rPh>
    <rPh sb="1" eb="3">
      <t>テイケツ</t>
    </rPh>
    <phoneticPr fontId="19"/>
  </si>
  <si>
    <t>退職手当共済</t>
    <rPh sb="0" eb="2">
      <t>タイショク</t>
    </rPh>
    <rPh sb="2" eb="4">
      <t>テアテ</t>
    </rPh>
    <rPh sb="4" eb="6">
      <t>キョウサイ</t>
    </rPh>
    <phoneticPr fontId="19"/>
  </si>
  <si>
    <t>保育補助＋その他事業</t>
    <rPh sb="0" eb="2">
      <t>ホイク</t>
    </rPh>
    <rPh sb="2" eb="4">
      <t>ホジョ</t>
    </rPh>
    <rPh sb="7" eb="8">
      <t>タ</t>
    </rPh>
    <rPh sb="8" eb="10">
      <t>ジギョウ</t>
    </rPh>
    <phoneticPr fontId="19"/>
  </si>
  <si>
    <t>年齢</t>
    <rPh sb="0" eb="2">
      <t>ネンレイ</t>
    </rPh>
    <phoneticPr fontId="19"/>
  </si>
  <si>
    <r>
      <t>市町村への事故報告の件数（事故のうち</t>
    </r>
    <r>
      <rPr>
        <sz val="10"/>
        <color auto="1"/>
        <rFont val="ＭＳ 明朝"/>
      </rPr>
      <t>重大事故に該当する件数）</t>
    </r>
    <rPh sb="0" eb="3">
      <t>シチョウソン</t>
    </rPh>
    <rPh sb="5" eb="7">
      <t>ジコ</t>
    </rPh>
    <rPh sb="7" eb="9">
      <t>ホウコク</t>
    </rPh>
    <rPh sb="10" eb="12">
      <t>ケンスウ</t>
    </rPh>
    <rPh sb="13" eb="15">
      <t>ジコ</t>
    </rPh>
    <rPh sb="18" eb="20">
      <t>ジュウダイ</t>
    </rPh>
    <rPh sb="20" eb="22">
      <t>ジコ</t>
    </rPh>
    <rPh sb="23" eb="25">
      <t>ガイトウ</t>
    </rPh>
    <rPh sb="27" eb="29">
      <t>ケンスウ</t>
    </rPh>
    <phoneticPr fontId="19"/>
  </si>
  <si>
    <t>研修分野</t>
    <rPh sb="0" eb="2">
      <t>ケンシュウ</t>
    </rPh>
    <rPh sb="2" eb="4">
      <t>ブンヤ</t>
    </rPh>
    <phoneticPr fontId="19"/>
  </si>
  <si>
    <t>（令和</t>
    <rPh sb="1" eb="3">
      <t>レイワ</t>
    </rPh>
    <phoneticPr fontId="19"/>
  </si>
  <si>
    <t>みなし保育士</t>
    <rPh sb="3" eb="6">
      <t>ホイクシ</t>
    </rPh>
    <phoneticPr fontId="19"/>
  </si>
  <si>
    <t>17:30～</t>
  </si>
  <si>
    <t>労災保険</t>
    <rPh sb="0" eb="2">
      <t>ロウサイ</t>
    </rPh>
    <rPh sb="2" eb="4">
      <t>ホケン</t>
    </rPh>
    <phoneticPr fontId="19"/>
  </si>
  <si>
    <t>□一時預かり　□病児保育　□障害児　□その他</t>
    <rPh sb="1" eb="3">
      <t>イチジ</t>
    </rPh>
    <rPh sb="3" eb="4">
      <t>アズ</t>
    </rPh>
    <rPh sb="8" eb="10">
      <t>ビョウジ</t>
    </rPh>
    <rPh sb="10" eb="12">
      <t>ホイク</t>
    </rPh>
    <rPh sb="14" eb="17">
      <t>ショウガイジ</t>
    </rPh>
    <rPh sb="21" eb="22">
      <t>タ</t>
    </rPh>
    <phoneticPr fontId="19"/>
  </si>
  <si>
    <t>例）○○○○の実習</t>
    <rPh sb="0" eb="1">
      <t>レイ</t>
    </rPh>
    <rPh sb="7" eb="9">
      <t>ジッシュウ</t>
    </rPh>
    <phoneticPr fontId="19"/>
  </si>
  <si>
    <t>安全対策</t>
  </si>
  <si>
    <t>保護者支援
・子育て支援</t>
    <rPh sb="0" eb="3">
      <t>ホゴシャ</t>
    </rPh>
    <rPh sb="3" eb="5">
      <t>シエン</t>
    </rPh>
    <rPh sb="7" eb="9">
      <t>コソダ</t>
    </rPh>
    <rPh sb="10" eb="12">
      <t>シエン</t>
    </rPh>
    <phoneticPr fontId="19"/>
  </si>
  <si>
    <t>18:30以降</t>
    <rPh sb="5" eb="7">
      <t>イコウ</t>
    </rPh>
    <phoneticPr fontId="19"/>
  </si>
  <si>
    <t>保育実践</t>
    <rPh sb="0" eb="2">
      <t>ホイク</t>
    </rPh>
    <rPh sb="2" eb="4">
      <t>ジッセン</t>
    </rPh>
    <phoneticPr fontId="19"/>
  </si>
  <si>
    <t>②外部研修（R00年度）</t>
    <rPh sb="1" eb="2">
      <t>ガイ</t>
    </rPh>
    <rPh sb="3" eb="5">
      <t>ケンシュウ</t>
    </rPh>
    <rPh sb="9" eb="10">
      <t>ネン</t>
    </rPh>
    <rPh sb="10" eb="11">
      <t>タビ</t>
    </rPh>
    <phoneticPr fontId="19"/>
  </si>
  <si>
    <t>7:30まで</t>
  </si>
  <si>
    <t xml:space="preserve">(1)必要人員欄は、在園園児数を記入すると自動計算されます
(2)非常勤欄は、常勤職員を１とした場合の、それぞれの勤務時間に応じた数値
  （常勤換算による数値）を記入してください。
　【計算式】
　　常勤以外の教育・保育従事者の１か月の勤務時間数の合計 ／ 各施設の就業規則等
　　で定めた常勤職員の１か月の勤務時間数 ＝ 常勤換算値(小数点第２位以下を切捨て)
</t>
    <rPh sb="94" eb="97">
      <t>ケイサンシキ</t>
    </rPh>
    <phoneticPr fontId="19"/>
  </si>
  <si>
    <t>特に基準日を指定したものを除き、「監査資料の提出日」の属する月の初日現在で記載してください。</t>
  </si>
  <si>
    <t>園児の
区分</t>
    <rPh sb="0" eb="2">
      <t>エンジ</t>
    </rPh>
    <rPh sb="4" eb="6">
      <t>クブン</t>
    </rPh>
    <phoneticPr fontId="19"/>
  </si>
  <si>
    <t>０歳児</t>
    <rPh sb="1" eb="2">
      <t>サイ</t>
    </rPh>
    <rPh sb="2" eb="3">
      <t>コ</t>
    </rPh>
    <phoneticPr fontId="19"/>
  </si>
  <si>
    <t>２歳児</t>
    <rPh sb="1" eb="2">
      <t>サイ</t>
    </rPh>
    <rPh sb="2" eb="3">
      <t>コ</t>
    </rPh>
    <phoneticPr fontId="19"/>
  </si>
  <si>
    <t>←常時10人以上の従業員を使用する使用者は作成し、所轄の労働基準監督署に届け出しなければならない。（労基法第89条）</t>
    <rPh sb="1" eb="2">
      <t>ツネ</t>
    </rPh>
    <phoneticPr fontId="19"/>
  </si>
  <si>
    <t>３歳児</t>
    <rPh sb="1" eb="2">
      <t>サイ</t>
    </rPh>
    <rPh sb="2" eb="3">
      <t>コ</t>
    </rPh>
    <phoneticPr fontId="19"/>
  </si>
  <si>
    <t>フリー</t>
  </si>
  <si>
    <t>■</t>
  </si>
  <si>
    <t>Ｂ，Ｃ、Ｄ
（その他職員）</t>
    <rPh sb="9" eb="10">
      <t>ホカ</t>
    </rPh>
    <rPh sb="10" eb="12">
      <t>ショクイン</t>
    </rPh>
    <phoneticPr fontId="19"/>
  </si>
  <si>
    <t>Ｂ</t>
  </si>
  <si>
    <t>留意事項</t>
    <rPh sb="0" eb="2">
      <t>リュウイ</t>
    </rPh>
    <rPh sb="2" eb="4">
      <t>ジコウ</t>
    </rPh>
    <phoneticPr fontId="19"/>
  </si>
  <si>
    <t>ＡとＢ～Ｄを兼務している職員</t>
    <rPh sb="6" eb="8">
      <t>ケンム</t>
    </rPh>
    <rPh sb="12" eb="14">
      <t>ショクイン</t>
    </rPh>
    <phoneticPr fontId="19"/>
  </si>
  <si>
    <t>1～2歳児</t>
    <rPh sb="3" eb="5">
      <t>サイジ</t>
    </rPh>
    <phoneticPr fontId="19"/>
  </si>
  <si>
    <t>公定価格の基本単価・加算により配置されている職員</t>
    <rPh sb="0" eb="2">
      <t>コウテイ</t>
    </rPh>
    <rPh sb="2" eb="4">
      <t>カカク</t>
    </rPh>
    <rPh sb="5" eb="7">
      <t>キホン</t>
    </rPh>
    <rPh sb="7" eb="9">
      <t>タンカ</t>
    </rPh>
    <rPh sb="10" eb="12">
      <t>カサン</t>
    </rPh>
    <rPh sb="15" eb="17">
      <t>ハイチ</t>
    </rPh>
    <rPh sb="22" eb="24">
      <t>ショクイン</t>
    </rPh>
    <phoneticPr fontId="19"/>
  </si>
  <si>
    <t>各種事業により配置される職員</t>
    <rPh sb="0" eb="2">
      <t>カクシュ</t>
    </rPh>
    <rPh sb="2" eb="4">
      <t>ジギョウ</t>
    </rPh>
    <rPh sb="7" eb="9">
      <t>ハイチ</t>
    </rPh>
    <rPh sb="12" eb="14">
      <t>ショクイン</t>
    </rPh>
    <phoneticPr fontId="19"/>
  </si>
  <si>
    <t>その他職員</t>
    <rPh sb="2" eb="3">
      <t>タ</t>
    </rPh>
    <rPh sb="3" eb="5">
      <t>ショクイン</t>
    </rPh>
    <phoneticPr fontId="19"/>
  </si>
  <si>
    <t>園児数に対する必要数
（最低基準）</t>
    <rPh sb="0" eb="2">
      <t>エンジ</t>
    </rPh>
    <rPh sb="2" eb="3">
      <t>スウ</t>
    </rPh>
    <rPh sb="4" eb="5">
      <t>タイ</t>
    </rPh>
    <rPh sb="7" eb="9">
      <t>ヒツヨウ</t>
    </rPh>
    <rPh sb="9" eb="10">
      <t>カズ</t>
    </rPh>
    <rPh sb="12" eb="14">
      <t>サイテイ</t>
    </rPh>
    <rPh sb="14" eb="16">
      <t>キジュン</t>
    </rPh>
    <phoneticPr fontId="19"/>
  </si>
  <si>
    <t>必要人員
（人）</t>
    <rPh sb="0" eb="2">
      <t>ヒツヨウ</t>
    </rPh>
    <rPh sb="2" eb="4">
      <t>ジンイン</t>
    </rPh>
    <rPh sb="6" eb="7">
      <t>ニン</t>
    </rPh>
    <phoneticPr fontId="19"/>
  </si>
  <si>
    <t>左記の職員
（「職員職務分担表のNO.を
記入してくだい。）</t>
    <rPh sb="0" eb="2">
      <t>サキ</t>
    </rPh>
    <rPh sb="3" eb="5">
      <t>ショクイン</t>
    </rPh>
    <phoneticPr fontId="19"/>
  </si>
  <si>
    <t>現員
（人）
①＋②</t>
    <rPh sb="0" eb="2">
      <t>ゲンイン</t>
    </rPh>
    <rPh sb="4" eb="5">
      <t>ニン</t>
    </rPh>
    <phoneticPr fontId="19"/>
  </si>
  <si>
    <t>①
常勤</t>
    <rPh sb="2" eb="4">
      <t>ジョウキン</t>
    </rPh>
    <phoneticPr fontId="19"/>
  </si>
  <si>
    <t>常勤換算</t>
    <rPh sb="0" eb="2">
      <t>ジョウキン</t>
    </rPh>
    <rPh sb="2" eb="4">
      <t>カンサン</t>
    </rPh>
    <phoneticPr fontId="19"/>
  </si>
  <si>
    <t>←根拠･･･H28.8.23付け内閣府子ども・子育て統括官等連名通知 府子本第571号 第４（１）</t>
    <rPh sb="1" eb="3">
      <t>コンキョ</t>
    </rPh>
    <rPh sb="14" eb="15">
      <t>ヅ</t>
    </rPh>
    <rPh sb="16" eb="19">
      <t>ナイカクフ</t>
    </rPh>
    <rPh sb="19" eb="20">
      <t>コ</t>
    </rPh>
    <rPh sb="23" eb="25">
      <t>コソダ</t>
    </rPh>
    <rPh sb="26" eb="29">
      <t>トウカツカン</t>
    </rPh>
    <rPh sb="29" eb="30">
      <t>トウ</t>
    </rPh>
    <rPh sb="30" eb="32">
      <t>レンメイ</t>
    </rPh>
    <rPh sb="32" eb="34">
      <t>ツウチ</t>
    </rPh>
    <rPh sb="35" eb="36">
      <t>フ</t>
    </rPh>
    <rPh sb="36" eb="37">
      <t>コ</t>
    </rPh>
    <rPh sb="37" eb="38">
      <t>ホン</t>
    </rPh>
    <rPh sb="38" eb="39">
      <t>ダイ</t>
    </rPh>
    <rPh sb="42" eb="43">
      <t>ゴウ</t>
    </rPh>
    <rPh sb="44" eb="45">
      <t>ダイ</t>
    </rPh>
    <phoneticPr fontId="19"/>
  </si>
  <si>
    <t>有資格者で、保育業務とその他業務を兼務している場合は、</t>
    <rPh sb="0" eb="4">
      <t>ユウシカクシャ</t>
    </rPh>
    <rPh sb="6" eb="8">
      <t>ホイク</t>
    </rPh>
    <rPh sb="8" eb="10">
      <t>ギョウム</t>
    </rPh>
    <rPh sb="13" eb="14">
      <t>タ</t>
    </rPh>
    <rPh sb="14" eb="16">
      <t>ギョウム</t>
    </rPh>
    <rPh sb="17" eb="19">
      <t>ケンム</t>
    </rPh>
    <rPh sb="23" eb="25">
      <t>バアイ</t>
    </rPh>
    <phoneticPr fontId="19"/>
  </si>
  <si>
    <t>調理員＋保育補助</t>
    <rPh sb="0" eb="2">
      <t>チョウリ</t>
    </rPh>
    <rPh sb="2" eb="3">
      <t>イン</t>
    </rPh>
    <rPh sb="4" eb="6">
      <t>ホイク</t>
    </rPh>
    <rPh sb="6" eb="8">
      <t>ホジョ</t>
    </rPh>
    <phoneticPr fontId="19"/>
  </si>
  <si>
    <t>保育業務（保育士）＋事務</t>
    <rPh sb="0" eb="2">
      <t>ホイク</t>
    </rPh>
    <rPh sb="2" eb="4">
      <t>ギョウム</t>
    </rPh>
    <rPh sb="5" eb="8">
      <t>ホイクシ</t>
    </rPh>
    <rPh sb="10" eb="12">
      <t>ジム</t>
    </rPh>
    <phoneticPr fontId="19"/>
  </si>
  <si>
    <t xml:space="preserve">←(1)の根拠･･･設備運営基準条例第17条第2項
←(2)の根拠･･･設備運営基準条例附則第2項
←(3)の根拠･･･設備運営基準条例附則第4項
</t>
    <rPh sb="5" eb="7">
      <t>コンキョ</t>
    </rPh>
    <rPh sb="18" eb="19">
      <t>ダイ</t>
    </rPh>
    <rPh sb="21" eb="22">
      <t>ジョウ</t>
    </rPh>
    <rPh sb="22" eb="23">
      <t>ダイ</t>
    </rPh>
    <rPh sb="24" eb="25">
      <t>コウ</t>
    </rPh>
    <rPh sb="31" eb="33">
      <t>コンキョ</t>
    </rPh>
    <rPh sb="36" eb="38">
      <t>セツビ</t>
    </rPh>
    <rPh sb="38" eb="40">
      <t>ウンエイ</t>
    </rPh>
    <rPh sb="40" eb="42">
      <t>キジュン</t>
    </rPh>
    <rPh sb="42" eb="44">
      <t>ジョウレイ</t>
    </rPh>
    <rPh sb="44" eb="46">
      <t>フソク</t>
    </rPh>
    <rPh sb="46" eb="47">
      <t>ダイ</t>
    </rPh>
    <rPh sb="48" eb="49">
      <t>コウ</t>
    </rPh>
    <rPh sb="55" eb="57">
      <t>コンキョ</t>
    </rPh>
    <phoneticPr fontId="19"/>
  </si>
  <si>
    <t>NO.○　保育士４時間＋事務４時間　Ａの○歳児　非常勤に0.5人計上</t>
    <rPh sb="5" eb="7">
      <t>ホイク</t>
    </rPh>
    <rPh sb="7" eb="8">
      <t>シ</t>
    </rPh>
    <rPh sb="9" eb="11">
      <t>ジカン</t>
    </rPh>
    <rPh sb="12" eb="14">
      <t>ジム</t>
    </rPh>
    <rPh sb="15" eb="17">
      <t>ジカン</t>
    </rPh>
    <rPh sb="21" eb="22">
      <t>トシ</t>
    </rPh>
    <rPh sb="22" eb="23">
      <t>コ</t>
    </rPh>
    <rPh sb="24" eb="27">
      <t>ヒジョウキン</t>
    </rPh>
    <rPh sb="31" eb="32">
      <t>ニン</t>
    </rPh>
    <rPh sb="32" eb="34">
      <t>ケイジョウ</t>
    </rPh>
    <phoneticPr fontId="19"/>
  </si>
  <si>
    <t>18:00～</t>
  </si>
  <si>
    <t>16:30～</t>
  </si>
  <si>
    <t>15:00～</t>
  </si>
  <si>
    <t>14:30～</t>
  </si>
  <si>
    <t>9:30～</t>
  </si>
  <si>
    <t>8:30～</t>
  </si>
  <si>
    <t>8:00～</t>
  </si>
  <si>
    <t>登園時間</t>
    <rPh sb="0" eb="2">
      <t>トウエン</t>
    </rPh>
    <rPh sb="2" eb="4">
      <t>ジカン</t>
    </rPh>
    <phoneticPr fontId="19"/>
  </si>
  <si>
    <t>2歳児</t>
    <rPh sb="1" eb="3">
      <t>サイジ</t>
    </rPh>
    <phoneticPr fontId="19"/>
  </si>
  <si>
    <t>4歳児</t>
    <rPh sb="1" eb="3">
      <t>サイジ</t>
    </rPh>
    <phoneticPr fontId="19"/>
  </si>
  <si>
    <t>5歳児</t>
    <rPh sb="1" eb="3">
      <t>サイジ</t>
    </rPh>
    <phoneticPr fontId="19"/>
  </si>
  <si>
    <t>必要職員数（各年齢区分毎）</t>
    <rPh sb="0" eb="2">
      <t>ヒツヨウ</t>
    </rPh>
    <rPh sb="2" eb="4">
      <t>ショクイン</t>
    </rPh>
    <rPh sb="4" eb="5">
      <t>カズ</t>
    </rPh>
    <rPh sb="6" eb="7">
      <t>カク</t>
    </rPh>
    <rPh sb="7" eb="9">
      <t>ネンレイ</t>
    </rPh>
    <rPh sb="9" eb="11">
      <t>クブン</t>
    </rPh>
    <rPh sb="11" eb="12">
      <t>ゴト</t>
    </rPh>
    <phoneticPr fontId="19"/>
  </si>
  <si>
    <t>年度</t>
    <rPh sb="0" eb="2">
      <t>ネンド</t>
    </rPh>
    <phoneticPr fontId="19"/>
  </si>
  <si>
    <t>全体</t>
    <rPh sb="0" eb="2">
      <t>ゼンタイ</t>
    </rPh>
    <phoneticPr fontId="19"/>
  </si>
  <si>
    <t>職務内容</t>
    <rPh sb="0" eb="1">
      <t>ショク</t>
    </rPh>
    <rPh sb="1" eb="2">
      <t>ツトム</t>
    </rPh>
    <rPh sb="2" eb="3">
      <t>ナイ</t>
    </rPh>
    <rPh sb="3" eb="4">
      <t>カタチ</t>
    </rPh>
    <phoneticPr fontId="19"/>
  </si>
  <si>
    <t>朝・夕の保育状況（子どもの移動・職員配置）</t>
    <rPh sb="0" eb="1">
      <t>アサ</t>
    </rPh>
    <rPh sb="2" eb="3">
      <t>ユウ</t>
    </rPh>
    <rPh sb="4" eb="6">
      <t>ホイク</t>
    </rPh>
    <rPh sb="6" eb="8">
      <t>ジョウキョウ</t>
    </rPh>
    <rPh sb="9" eb="10">
      <t>コ</t>
    </rPh>
    <rPh sb="13" eb="15">
      <t>イドウ</t>
    </rPh>
    <rPh sb="16" eb="18">
      <t>ショクイン</t>
    </rPh>
    <rPh sb="18" eb="20">
      <t>ハイチ</t>
    </rPh>
    <phoneticPr fontId="19"/>
  </si>
  <si>
    <t>←１ヶ月単位の変形労働時間制を採用する場合は、書面により協定を結ぶ必要があり、労働基準監督署に届け出しなければならない。（労基法第32条の２）</t>
    <rPh sb="2" eb="4">
      <t>カゲツ</t>
    </rPh>
    <rPh sb="4" eb="6">
      <t>タンイ</t>
    </rPh>
    <rPh sb="7" eb="9">
      <t>ヘンケイ</t>
    </rPh>
    <rPh sb="9" eb="11">
      <t>ロウドウ</t>
    </rPh>
    <rPh sb="11" eb="13">
      <t>ジカン</t>
    </rPh>
    <rPh sb="13" eb="14">
      <t>セイ</t>
    </rPh>
    <rPh sb="15" eb="17">
      <t>サイヨウ</t>
    </rPh>
    <rPh sb="19" eb="21">
      <t>バアイ</t>
    </rPh>
    <rPh sb="23" eb="25">
      <t>ショメン</t>
    </rPh>
    <rPh sb="28" eb="30">
      <t>キョウテイ</t>
    </rPh>
    <rPh sb="31" eb="32">
      <t>ムス</t>
    </rPh>
    <rPh sb="33" eb="35">
      <t>ヒツヨウ</t>
    </rPh>
    <rPh sb="39" eb="41">
      <t>ロウドウ</t>
    </rPh>
    <rPh sb="41" eb="43">
      <t>キジュン</t>
    </rPh>
    <rPh sb="43" eb="46">
      <t>カントクショ</t>
    </rPh>
    <rPh sb="47" eb="48">
      <t>トドケ</t>
    </rPh>
    <rPh sb="49" eb="50">
      <t>デ</t>
    </rPh>
    <rPh sb="61" eb="64">
      <t>ロウキホウ</t>
    </rPh>
    <rPh sb="64" eb="65">
      <t>ダイ</t>
    </rPh>
    <rPh sb="67" eb="68">
      <t>ジョウ</t>
    </rPh>
    <phoneticPr fontId="19"/>
  </si>
  <si>
    <t>←賃金から法定控除以外のものを控除することに関して、労働者の過半数を代表する者と書面により協定を結ぶ必要があります。（労基法第24条）</t>
    <rPh sb="1" eb="3">
      <t>チンギン</t>
    </rPh>
    <rPh sb="5" eb="7">
      <t>ホウテイ</t>
    </rPh>
    <rPh sb="7" eb="9">
      <t>コウジョ</t>
    </rPh>
    <rPh sb="9" eb="11">
      <t>イガイ</t>
    </rPh>
    <rPh sb="15" eb="17">
      <t>コウジョ</t>
    </rPh>
    <rPh sb="22" eb="23">
      <t>カン</t>
    </rPh>
    <rPh sb="26" eb="29">
      <t>ロウドウシャ</t>
    </rPh>
    <rPh sb="30" eb="32">
      <t>カハン</t>
    </rPh>
    <rPh sb="32" eb="33">
      <t>カズ</t>
    </rPh>
    <rPh sb="34" eb="36">
      <t>ダイヒョウ</t>
    </rPh>
    <rPh sb="38" eb="39">
      <t>モノ</t>
    </rPh>
    <rPh sb="40" eb="42">
      <t>ショメン</t>
    </rPh>
    <rPh sb="45" eb="47">
      <t>キョウテイ</t>
    </rPh>
    <rPh sb="48" eb="49">
      <t>ムス</t>
    </rPh>
    <rPh sb="50" eb="52">
      <t>ヒツヨウ</t>
    </rPh>
    <rPh sb="59" eb="60">
      <t>ロウ</t>
    </rPh>
    <rPh sb="60" eb="61">
      <t>モト</t>
    </rPh>
    <rPh sb="61" eb="62">
      <t>ホウ</t>
    </rPh>
    <rPh sb="62" eb="63">
      <t>ダイ</t>
    </rPh>
    <rPh sb="65" eb="66">
      <t>ジョウ</t>
    </rPh>
    <phoneticPr fontId="19"/>
  </si>
  <si>
    <t>職員の勤務シフト表（前月分）　※前月分は勤務変更を反映した実績版とすること。</t>
  </si>
  <si>
    <t>■記入上の注意事項</t>
    <rPh sb="1" eb="3">
      <t>キニュウ</t>
    </rPh>
    <rPh sb="3" eb="4">
      <t>ジョウ</t>
    </rPh>
    <rPh sb="5" eb="7">
      <t>チュウイ</t>
    </rPh>
    <rPh sb="7" eb="9">
      <t>ジコウ</t>
    </rPh>
    <phoneticPr fontId="19"/>
  </si>
  <si>
    <t>基 本 資 料</t>
    <rPh sb="0" eb="1">
      <t>モト</t>
    </rPh>
    <rPh sb="2" eb="3">
      <t>ホン</t>
    </rPh>
    <rPh sb="4" eb="5">
      <t>シ</t>
    </rPh>
    <rPh sb="6" eb="7">
      <t>リョウ</t>
    </rPh>
    <phoneticPr fontId="19"/>
  </si>
  <si>
    <t>園が実施する園児の送迎</t>
    <rPh sb="0" eb="1">
      <t>エン</t>
    </rPh>
    <rPh sb="2" eb="4">
      <t>ジッシ</t>
    </rPh>
    <rPh sb="6" eb="8">
      <t>エンジ</t>
    </rPh>
    <rPh sb="9" eb="11">
      <t>ソウゲイ</t>
    </rPh>
    <phoneticPr fontId="19"/>
  </si>
  <si>
    <t>園児送迎用車両</t>
    <rPh sb="0" eb="2">
      <t>エンジ</t>
    </rPh>
    <rPh sb="2" eb="5">
      <t>ソウゲイヨウ</t>
    </rPh>
    <rPh sb="5" eb="7">
      <t>シャリョウ</t>
    </rPh>
    <phoneticPr fontId="19"/>
  </si>
  <si>
    <t>運行記録簿</t>
    <rPh sb="0" eb="2">
      <t>ウンコウ</t>
    </rPh>
    <rPh sb="2" eb="5">
      <t>キロクボ</t>
    </rPh>
    <phoneticPr fontId="19"/>
  </si>
  <si>
    <t>台</t>
    <rPh sb="0" eb="1">
      <t>ダイ</t>
    </rPh>
    <phoneticPr fontId="19"/>
  </si>
  <si>
    <t>給食関係諸帳簿の整備状況（存在するものに✔）</t>
    <rPh sb="0" eb="2">
      <t>キュウショク</t>
    </rPh>
    <rPh sb="2" eb="4">
      <t>カンケイ</t>
    </rPh>
    <rPh sb="4" eb="5">
      <t>ショ</t>
    </rPh>
    <rPh sb="5" eb="7">
      <t>チョウボ</t>
    </rPh>
    <phoneticPr fontId="19"/>
  </si>
  <si>
    <t>施設運営諸帳簿の整備状況（存在するものに✔）</t>
    <rPh sb="0" eb="1">
      <t>シ</t>
    </rPh>
    <rPh sb="1" eb="2">
      <t>セツ</t>
    </rPh>
    <rPh sb="2" eb="3">
      <t>ウン</t>
    </rPh>
    <rPh sb="3" eb="4">
      <t>エイ</t>
    </rPh>
    <rPh sb="4" eb="7">
      <t>ショチョウボ</t>
    </rPh>
    <rPh sb="10" eb="12">
      <t>ジョウキョウ</t>
    </rPh>
    <phoneticPr fontId="19"/>
  </si>
  <si>
    <r>
      <t>職</t>
    </r>
    <r>
      <rPr>
        <sz val="10"/>
        <color auto="1"/>
        <rFont val="ＭＳ 明朝"/>
      </rPr>
      <t>員履歴書綴（資格証明書類添付）</t>
    </r>
    <rPh sb="12" eb="13">
      <t>ルイ</t>
    </rPh>
    <phoneticPr fontId="19"/>
  </si>
  <si>
    <r>
      <t>施設全体の</t>
    </r>
    <r>
      <rPr>
        <sz val="10"/>
        <color auto="1"/>
        <rFont val="ＭＳ 明朝"/>
      </rPr>
      <t xml:space="preserve">
職員配置状況</t>
    </r>
  </si>
  <si>
    <r>
      <t>□園長　□保育士とみなされない保健師・看護師・准看護師　
□</t>
    </r>
    <r>
      <rPr>
        <u/>
        <sz val="10"/>
        <color auto="1"/>
        <rFont val="ＭＳ 明朝"/>
      </rPr>
      <t>知事が認める者１～３</t>
    </r>
    <r>
      <rPr>
        <sz val="10"/>
        <color auto="1"/>
        <rFont val="ＭＳ 明朝"/>
      </rPr>
      <t>　
□保育に従事しない職員（事務・調理・用務員）　□学校医
□管理運営上、あえてＡに計上しない職員</t>
    </r>
    <rPh sb="1" eb="3">
      <t>エンチョウ</t>
    </rPh>
    <rPh sb="5" eb="8">
      <t>ホイクシ</t>
    </rPh>
    <rPh sb="15" eb="18">
      <t>ホケンシ</t>
    </rPh>
    <rPh sb="19" eb="22">
      <t>カンゴシ</t>
    </rPh>
    <rPh sb="23" eb="27">
      <t>ジュンカンゴシ</t>
    </rPh>
    <rPh sb="30" eb="32">
      <t>チジ</t>
    </rPh>
    <rPh sb="33" eb="34">
      <t>ミト</t>
    </rPh>
    <rPh sb="36" eb="37">
      <t>モノ</t>
    </rPh>
    <rPh sb="43" eb="45">
      <t>ホイク</t>
    </rPh>
    <rPh sb="46" eb="48">
      <t>ジュウジ</t>
    </rPh>
    <rPh sb="51" eb="53">
      <t>ショクイン</t>
    </rPh>
    <rPh sb="54" eb="56">
      <t>ジム</t>
    </rPh>
    <rPh sb="57" eb="59">
      <t>チョウリ</t>
    </rPh>
    <rPh sb="60" eb="63">
      <t>ヨウムイン</t>
    </rPh>
    <rPh sb="66" eb="68">
      <t>ガッコウ</t>
    </rPh>
    <rPh sb="68" eb="69">
      <t>イ</t>
    </rPh>
    <rPh sb="71" eb="73">
      <t>カンリ</t>
    </rPh>
    <rPh sb="73" eb="76">
      <t>ウンエイジョウ</t>
    </rPh>
    <rPh sb="82" eb="84">
      <t>ケイジョウ</t>
    </rPh>
    <rPh sb="87" eb="89">
      <t>ショクイン</t>
    </rPh>
    <phoneticPr fontId="19"/>
  </si>
  <si>
    <r>
      <t xml:space="preserve">現員
（人）
</t>
    </r>
    <r>
      <rPr>
        <sz val="9"/>
        <color auto="1"/>
        <rFont val="ＭＳ 明朝"/>
      </rPr>
      <t>※常勤換算不要</t>
    </r>
    <rPh sb="0" eb="2">
      <t>ゲンイン</t>
    </rPh>
    <rPh sb="4" eb="5">
      <t>ニン</t>
    </rPh>
    <rPh sb="8" eb="10">
      <t>ジョウキン</t>
    </rPh>
    <rPh sb="10" eb="12">
      <t>カンサン</t>
    </rPh>
    <rPh sb="12" eb="14">
      <t>フヨウ</t>
    </rPh>
    <phoneticPr fontId="19"/>
  </si>
  <si>
    <r>
      <t>「あり」の場合、以下を</t>
    </r>
    <r>
      <rPr>
        <sz val="10"/>
        <color auto="1"/>
        <rFont val="ＭＳ 明朝"/>
      </rPr>
      <t>記入してください。</t>
    </r>
    <rPh sb="5" eb="7">
      <t>バアイ</t>
    </rPh>
    <rPh sb="8" eb="10">
      <t>イカ</t>
    </rPh>
    <rPh sb="11" eb="13">
      <t>キニュウ</t>
    </rPh>
    <phoneticPr fontId="19"/>
  </si>
  <si>
    <t>(26)</t>
  </si>
  <si>
    <r>
      <t xml:space="preserve">各室ごとの詳細 </t>
    </r>
    <r>
      <rPr>
        <sz val="8"/>
        <color auto="1"/>
        <rFont val="ＭＳ 明朝"/>
      </rPr>
      <t>※人数は、その部屋を通常利用している児童の人数</t>
    </r>
    <rPh sb="5" eb="7">
      <t>ショウサイ</t>
    </rPh>
    <rPh sb="9" eb="11">
      <t>ニンズウ</t>
    </rPh>
    <rPh sb="15" eb="17">
      <t>ヘヤ</t>
    </rPh>
    <rPh sb="18" eb="20">
      <t>ツウジョウ</t>
    </rPh>
    <rPh sb="20" eb="22">
      <t>リヨウ</t>
    </rPh>
    <rPh sb="26" eb="28">
      <t>ジドウ</t>
    </rPh>
    <rPh sb="29" eb="31">
      <t>ニンズウ</t>
    </rPh>
    <phoneticPr fontId="19"/>
  </si>
  <si>
    <r>
      <t>■添付書類（紙で提出の場合は各</t>
    </r>
    <r>
      <rPr>
        <u/>
        <sz val="11"/>
        <color auto="1"/>
        <rFont val="ＭＳ 明朝"/>
      </rPr>
      <t>２部ずつ）</t>
    </r>
    <rPh sb="1" eb="3">
      <t>テンプ</t>
    </rPh>
    <rPh sb="3" eb="5">
      <t>ショルイ</t>
    </rPh>
    <rPh sb="6" eb="7">
      <t>カミ</t>
    </rPh>
    <rPh sb="8" eb="10">
      <t>テイシュツ</t>
    </rPh>
    <rPh sb="11" eb="13">
      <t>バアイ</t>
    </rPh>
    <rPh sb="14" eb="15">
      <t>カク</t>
    </rPh>
    <rPh sb="16" eb="17">
      <t>ブ</t>
    </rPh>
    <phoneticPr fontId="19"/>
  </si>
  <si>
    <t>記入欄が不足する場合は、行を追加するなどして記載すること。</t>
  </si>
  <si>
    <t>職名</t>
    <rPh sb="0" eb="1">
      <t>ショク</t>
    </rPh>
    <rPh sb="1" eb="2">
      <t>メイ</t>
    </rPh>
    <phoneticPr fontId="19"/>
  </si>
  <si>
    <t>みなし
保育士</t>
    <rPh sb="4" eb="7">
      <t>ホイクシ</t>
    </rPh>
    <phoneticPr fontId="19"/>
  </si>
  <si>
    <t/>
  </si>
  <si>
    <t>勤務年数
(通算勤務年数)</t>
    <rPh sb="0" eb="2">
      <t>キンム</t>
    </rPh>
    <rPh sb="2" eb="4">
      <t>ネンスウ</t>
    </rPh>
    <rPh sb="6" eb="8">
      <t>ツウサン</t>
    </rPh>
    <rPh sb="8" eb="10">
      <t>キンム</t>
    </rPh>
    <rPh sb="10" eb="12">
      <t>ネンスウ</t>
    </rPh>
    <phoneticPr fontId="19"/>
  </si>
  <si>
    <r>
      <t xml:space="preserve">任用区分
</t>
    </r>
    <r>
      <rPr>
        <sz val="9"/>
        <color auto="1"/>
        <rFont val="ＭＳ 明朝"/>
      </rPr>
      <t>１週間の総労働時間</t>
    </r>
    <rPh sb="0" eb="2">
      <t>ニンヨウ</t>
    </rPh>
    <rPh sb="2" eb="4">
      <t>クブン</t>
    </rPh>
    <rPh sb="6" eb="8">
      <t>シュウカン</t>
    </rPh>
    <rPh sb="9" eb="10">
      <t>ソウ</t>
    </rPh>
    <rPh sb="10" eb="12">
      <t>ロウドウ</t>
    </rPh>
    <rPh sb="12" eb="14">
      <t>ジカン</t>
    </rPh>
    <phoneticPr fontId="19"/>
  </si>
  <si>
    <t>研修分野は、保育士等キャリアアップ研修ガイドラインに示されている各分野の考え方を基本に分けてください。</t>
  </si>
  <si>
    <t>記載欄が不足する場合は、適宜「行」を追加（挿入）して記載してください。</t>
  </si>
  <si>
    <t>厚生年金</t>
    <rPh sb="0" eb="2">
      <t>コウセイ</t>
    </rPh>
    <rPh sb="2" eb="4">
      <t>ネンキン</t>
    </rPh>
    <phoneticPr fontId="19"/>
  </si>
  <si>
    <t>開所時間(延長保育時間含む)</t>
    <rPh sb="0" eb="2">
      <t>カイショ</t>
    </rPh>
    <rPh sb="2" eb="4">
      <t>ジカン</t>
    </rPh>
    <phoneticPr fontId="19"/>
  </si>
  <si>
    <r>
      <t xml:space="preserve">園児の保育に直接従事する以下の職員
　(1)保育士（保育士登録証を有する者）
　(2)保健師・看護師・准看護師※
　(3)幼稚園教諭、小学校教諭、養護教諭の普通免許状を有する者
</t>
    </r>
    <r>
      <rPr>
        <sz val="10"/>
        <color rgb="FFFF0000"/>
        <rFont val="ＭＳ 明朝"/>
      </rPr>
      <t>　</t>
    </r>
    <r>
      <rPr>
        <sz val="8"/>
        <color rgb="FFFF0000"/>
        <rFont val="ＭＳ 明朝"/>
      </rPr>
      <t xml:space="preserve">※乳児４人未満の場合は子育てに関する知識及び経験を有する保健師等を配置し、かつ、保育士による
</t>
    </r>
    <r>
      <rPr>
        <sz val="10"/>
        <color rgb="FFFF0000"/>
        <rFont val="ＭＳ 明朝"/>
      </rPr>
      <t>　</t>
    </r>
    <r>
      <rPr>
        <sz val="8"/>
        <color rgb="FFFF0000"/>
        <rFont val="ＭＳ 明朝"/>
      </rPr>
      <t>　支援を受けることができる体制を確保すること。</t>
    </r>
    <rPh sb="0" eb="2">
      <t>エンジ</t>
    </rPh>
    <rPh sb="3" eb="5">
      <t>ホイク</t>
    </rPh>
    <rPh sb="6" eb="8">
      <t>チョクセツ</t>
    </rPh>
    <rPh sb="8" eb="10">
      <t>ジュウジ</t>
    </rPh>
    <rPh sb="12" eb="14">
      <t>イカ</t>
    </rPh>
    <rPh sb="15" eb="17">
      <t>ショクイン</t>
    </rPh>
    <rPh sb="22" eb="25">
      <t>ホイクシ</t>
    </rPh>
    <rPh sb="26" eb="29">
      <t>ホイクシ</t>
    </rPh>
    <rPh sb="29" eb="31">
      <t>トウロク</t>
    </rPh>
    <rPh sb="31" eb="32">
      <t>ショウ</t>
    </rPh>
    <rPh sb="33" eb="34">
      <t>ユウ</t>
    </rPh>
    <rPh sb="36" eb="37">
      <t>モノ</t>
    </rPh>
    <rPh sb="43" eb="46">
      <t>ホケンシ</t>
    </rPh>
    <rPh sb="47" eb="50">
      <t>カンゴシ</t>
    </rPh>
    <rPh sb="51" eb="52">
      <t>ジュン</t>
    </rPh>
    <rPh sb="52" eb="55">
      <t>カンゴシ</t>
    </rPh>
    <rPh sb="61" eb="64">
      <t>ヨウチエン</t>
    </rPh>
    <rPh sb="64" eb="66">
      <t>キョウユ</t>
    </rPh>
    <rPh sb="67" eb="70">
      <t>ショウガッコウ</t>
    </rPh>
    <rPh sb="70" eb="72">
      <t>キョウユ</t>
    </rPh>
    <rPh sb="73" eb="75">
      <t>ヨウゴ</t>
    </rPh>
    <rPh sb="75" eb="77">
      <t>キョウユ</t>
    </rPh>
    <rPh sb="78" eb="80">
      <t>フツウ</t>
    </rPh>
    <rPh sb="80" eb="83">
      <t>メンキョジョウ</t>
    </rPh>
    <rPh sb="84" eb="85">
      <t>ユウ</t>
    </rPh>
    <rPh sb="87" eb="88">
      <t>モノ</t>
    </rPh>
    <rPh sb="91" eb="93">
      <t>ニュウジ</t>
    </rPh>
    <rPh sb="94" eb="97">
      <t>ニンミマン</t>
    </rPh>
    <rPh sb="98" eb="100">
      <t>バアイ</t>
    </rPh>
    <rPh sb="101" eb="103">
      <t>コソダ</t>
    </rPh>
    <rPh sb="105" eb="106">
      <t>カン</t>
    </rPh>
    <rPh sb="108" eb="110">
      <t>チシキ</t>
    </rPh>
    <rPh sb="110" eb="111">
      <t>オヨ</t>
    </rPh>
    <rPh sb="112" eb="114">
      <t>ケイケン</t>
    </rPh>
    <rPh sb="115" eb="116">
      <t>ユウ</t>
    </rPh>
    <rPh sb="118" eb="121">
      <t>ホケンシ</t>
    </rPh>
    <rPh sb="121" eb="122">
      <t>トウ</t>
    </rPh>
    <rPh sb="123" eb="125">
      <t>ハイチ</t>
    </rPh>
    <rPh sb="130" eb="133">
      <t>ホイクシ</t>
    </rPh>
    <rPh sb="139" eb="141">
      <t>シエン</t>
    </rPh>
    <rPh sb="142" eb="143">
      <t>ウ</t>
    </rPh>
    <rPh sb="151" eb="153">
      <t>タイセイ</t>
    </rPh>
    <rPh sb="154" eb="156">
      <t>カクホ</t>
    </rPh>
    <phoneticPr fontId="19"/>
  </si>
  <si>
    <t>研修実施状況（前年度分と今年度分を分けて作成してください。）</t>
    <rPh sb="0" eb="2">
      <t>ケンシュウ</t>
    </rPh>
    <rPh sb="2" eb="4">
      <t>ジッシ</t>
    </rPh>
    <rPh sb="4" eb="6">
      <t>ジョウキョウ</t>
    </rPh>
    <rPh sb="7" eb="10">
      <t>ゼンネンド</t>
    </rPh>
    <rPh sb="10" eb="11">
      <t>ブン</t>
    </rPh>
    <rPh sb="12" eb="15">
      <t>コンネンド</t>
    </rPh>
    <rPh sb="15" eb="16">
      <t>ブン</t>
    </rPh>
    <rPh sb="17" eb="18">
      <t>ワ</t>
    </rPh>
    <rPh sb="20" eb="22">
      <t>サクセイ</t>
    </rPh>
    <phoneticPr fontId="19"/>
  </si>
  <si>
    <t>保育所(公立)</t>
    <rPh sb="0" eb="3">
      <t>ホイクショ</t>
    </rPh>
    <rPh sb="4" eb="6">
      <t>コウリツ</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</si>
</sst>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6" formatCode="&quot;¥&quot;#,##0;[Red]&quot;¥&quot;\-#,##0"/>
    <numFmt numFmtId="176" formatCode="#,##0.00;&quot;△ &quot;#,##0.00"/>
    <numFmt numFmtId="177" formatCode="#,##0;&quot;△ &quot;#,##0"/>
    <numFmt numFmtId="178" formatCode="0_ "/>
    <numFmt numFmtId="179" formatCode="0.0"/>
    <numFmt numFmtId="180" formatCode="00_ "/>
    <numFmt numFmtId="181" formatCode="0;&quot;△ &quot;0"/>
    <numFmt numFmtId="182" formatCode="0.0;&quot;△ &quot;0.0"/>
    <numFmt numFmtId="183" formatCode="#"/>
    <numFmt numFmtId="184" formatCode="\(#,##0\)"/>
  </numFmts>
  <fonts count="4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sz val="10"/>
      <color auto="1"/>
      <name val="ＭＳ 明朝"/>
      <family val="1"/>
    </font>
    <font>
      <b/>
      <sz val="20"/>
      <color auto="1"/>
      <name val="ＭＳ ゴシック"/>
      <family val="3"/>
    </font>
    <font>
      <b/>
      <sz val="30"/>
      <color auto="1"/>
      <name val="ＭＳ ゴシック"/>
      <family val="3"/>
    </font>
    <font>
      <b/>
      <sz val="14"/>
      <color auto="1"/>
      <name val="ＭＳ ゴシック"/>
      <family val="3"/>
    </font>
    <font>
      <b/>
      <sz val="24"/>
      <color auto="1"/>
      <name val="ＭＳ ゴシック"/>
      <family val="3"/>
    </font>
    <font>
      <sz val="11"/>
      <color auto="1"/>
      <name val="ＭＳ ゴシック"/>
    </font>
    <font>
      <b/>
      <sz val="18"/>
      <color auto="1"/>
      <name val="ＭＳ 明朝"/>
    </font>
    <font>
      <sz val="11"/>
      <color rgb="FFBF92E1"/>
      <name val="ＭＳ 明朝"/>
      <family val="1"/>
    </font>
    <font>
      <sz val="14"/>
      <color auto="1"/>
      <name val="ＭＳ 明朝"/>
      <family val="1"/>
    </font>
    <font>
      <sz val="9"/>
      <color auto="1"/>
      <name val="ＭＳ 明朝"/>
      <family val="1"/>
    </font>
    <font>
      <sz val="8"/>
      <color auto="1"/>
      <name val="ＭＳ 明朝"/>
      <family val="1"/>
    </font>
    <font>
      <u/>
      <sz val="10"/>
      <color auto="1"/>
      <name val="ＭＳ 明朝"/>
      <family val="1"/>
    </font>
    <font>
      <b/>
      <sz val="10"/>
      <color auto="1"/>
      <name val="ＭＳ 明朝"/>
      <family val="1"/>
    </font>
    <font>
      <sz val="12"/>
      <color auto="1"/>
      <name val="ＭＳ 明朝"/>
    </font>
    <font>
      <b/>
      <sz val="12"/>
      <color auto="1"/>
      <name val="ＭＳ 明朝"/>
      <family val="1"/>
    </font>
    <font>
      <strike/>
      <sz val="11"/>
      <color auto="1"/>
      <name val="ＭＳ 明朝"/>
      <family val="1"/>
    </font>
    <font>
      <sz val="6"/>
      <color auto="1"/>
      <name val="ＭＳ 明朝"/>
      <family val="1"/>
    </font>
    <font>
      <sz val="8.5"/>
      <color auto="1"/>
      <name val="ＭＳ 明朝"/>
      <family val="1"/>
    </font>
    <font>
      <b/>
      <sz val="9"/>
      <color auto="1"/>
      <name val="ＭＳ 明朝"/>
      <family val="1"/>
    </font>
    <font>
      <b/>
      <sz val="8"/>
      <color auto="1"/>
      <name val="ＭＳ 明朝"/>
      <family val="1"/>
    </font>
    <font>
      <sz val="10"/>
      <color auto="1"/>
      <name val="ＭＳ Ｐ明朝"/>
      <family val="1"/>
    </font>
    <font>
      <sz val="16"/>
      <color auto="1"/>
      <name val="ＭＳ 明朝"/>
      <family val="1"/>
    </font>
    <font>
      <b/>
      <sz val="11"/>
      <color auto="1"/>
      <name val="ＭＳ 明朝"/>
      <family val="1"/>
    </font>
  </fonts>
  <fills count="3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A0FFFF"/>
        <bgColor indexed="64"/>
      </patternFill>
    </fill>
    <fill>
      <patternFill patternType="solid">
        <fgColor theme="0"/>
        <bgColor indexed="64"/>
      </patternFill>
    </fill>
    <fill>
      <patternFill patternType="solid">
        <fgColor indexed="27"/>
        <bgColor indexed="64"/>
      </patternFill>
    </fill>
    <fill>
      <patternFill patternType="solid">
        <fgColor rgb="FFD4F3B5"/>
        <bgColor indexed="64"/>
      </patternFill>
    </fill>
    <fill>
      <patternFill patternType="solid">
        <fgColor rgb="FFFFE69A"/>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tint="-0.5"/>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rgb="FFFFFFBE"/>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thin">
        <color indexed="64"/>
      </top>
      <bottom style="medium">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diagonalDown="1">
      <left style="thin">
        <color indexed="64"/>
      </left>
      <right/>
      <top style="hair">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diagonalDown="1">
      <left/>
      <right style="thin">
        <color indexed="64"/>
      </right>
      <top style="hair">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thin">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right style="double">
        <color indexed="64"/>
      </right>
      <top style="hair">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bottom/>
      <diagonal/>
    </border>
    <border diagonalUp="1">
      <left style="thin">
        <color indexed="64"/>
      </left>
      <right style="hair">
        <color indexed="64"/>
      </right>
      <top style="thin">
        <color indexed="64"/>
      </top>
      <bottom style="medium">
        <color indexed="64"/>
      </bottom>
      <diagonal style="thin">
        <color indexed="64"/>
      </diagonal>
    </border>
    <border diagonalUp="1">
      <left/>
      <right style="hair">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0" borderId="9" applyNumberFormat="0" applyFill="0" applyAlignment="0" applyProtection="0">
      <alignment vertical="center"/>
    </xf>
  </cellStyleXfs>
  <cellXfs count="907">
    <xf numFmtId="0" fontId="0" fillId="0" borderId="0" xfId="0">
      <alignment vertical="center"/>
    </xf>
    <xf numFmtId="0" fontId="20" fillId="0" borderId="0" xfId="0" applyFont="1">
      <alignment vertical="center"/>
    </xf>
    <xf numFmtId="0" fontId="20" fillId="0" borderId="0" xfId="0" applyFont="1" applyAlignment="1">
      <alignment vertical="top"/>
    </xf>
    <xf numFmtId="0" fontId="21" fillId="0" borderId="0" xfId="0" applyFont="1" applyAlignment="1">
      <alignment vertical="top"/>
    </xf>
    <xf numFmtId="0" fontId="20" fillId="0" borderId="0" xfId="0" quotePrefix="1" applyFont="1" applyBorder="1" applyAlignment="1">
      <alignment horizontal="center" vertical="top"/>
    </xf>
    <xf numFmtId="0" fontId="20" fillId="0" borderId="0" xfId="0" quotePrefix="1" applyFont="1" applyAlignment="1">
      <alignment horizontal="center" vertical="top"/>
    </xf>
    <xf numFmtId="0" fontId="20" fillId="0" borderId="0" xfId="0" applyFont="1" applyBorder="1" applyAlignment="1">
      <alignment vertical="top" wrapText="1"/>
    </xf>
    <xf numFmtId="0" fontId="20" fillId="0" borderId="0" xfId="0" applyFont="1" applyAlignment="1">
      <alignment vertical="top" wrapText="1"/>
    </xf>
    <xf numFmtId="0" fontId="22" fillId="0" borderId="0" xfId="0" applyFont="1">
      <alignment vertical="center"/>
    </xf>
    <xf numFmtId="0" fontId="23" fillId="0" borderId="10" xfId="36" applyFont="1" applyBorder="1" applyAlignment="1">
      <alignment horizontal="center" vertical="center"/>
    </xf>
    <xf numFmtId="0" fontId="20" fillId="0" borderId="11" xfId="0" applyFont="1" applyBorder="1">
      <alignment vertical="center"/>
    </xf>
    <xf numFmtId="0" fontId="24" fillId="0" borderId="12" xfId="0" applyFont="1" applyBorder="1" applyAlignment="1">
      <alignment horizontal="distributed" vertical="center" indent="2" shrinkToFit="1"/>
    </xf>
    <xf numFmtId="0" fontId="20" fillId="0" borderId="12" xfId="0" applyFont="1" applyBorder="1">
      <alignment vertical="center"/>
    </xf>
    <xf numFmtId="0" fontId="24" fillId="0" borderId="12" xfId="0" applyFont="1" applyBorder="1" applyAlignment="1">
      <alignment horizontal="distributed" vertical="center" indent="2"/>
    </xf>
    <xf numFmtId="0" fontId="20" fillId="0" borderId="13" xfId="0" applyFont="1" applyBorder="1">
      <alignment vertical="center"/>
    </xf>
    <xf numFmtId="0" fontId="25" fillId="0" borderId="0" xfId="0" applyFont="1" applyBorder="1" applyAlignment="1">
      <alignment horizontal="distributed" vertical="center"/>
    </xf>
    <xf numFmtId="0" fontId="25" fillId="0" borderId="10" xfId="0" applyFont="1" applyBorder="1" applyAlignment="1">
      <alignment horizontal="distributed" vertical="center"/>
    </xf>
    <xf numFmtId="0" fontId="20" fillId="0" borderId="14" xfId="0" applyFont="1" applyBorder="1">
      <alignment vertical="center"/>
    </xf>
    <xf numFmtId="0" fontId="24" fillId="0" borderId="0" xfId="0" applyFont="1" applyBorder="1" applyAlignment="1">
      <alignment horizontal="distributed" vertical="center" indent="2" shrinkToFit="1"/>
    </xf>
    <xf numFmtId="0" fontId="24" fillId="0" borderId="0" xfId="0" applyFont="1" applyBorder="1" applyAlignment="1">
      <alignment horizontal="distributed" vertical="center" indent="2"/>
    </xf>
    <xf numFmtId="0" fontId="20" fillId="0" borderId="10" xfId="0" applyFont="1" applyBorder="1">
      <alignment vertical="center"/>
    </xf>
    <xf numFmtId="0" fontId="26" fillId="24" borderId="0" xfId="36" applyFont="1" applyFill="1" applyAlignment="1">
      <alignment horizontal="center" vertical="center"/>
    </xf>
    <xf numFmtId="0" fontId="27" fillId="24" borderId="0"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0" xfId="0" applyFont="1" applyFill="1" applyBorder="1">
      <alignment vertical="center"/>
    </xf>
    <xf numFmtId="0" fontId="27" fillId="24" borderId="10" xfId="0" applyFont="1" applyFill="1" applyBorder="1">
      <alignment vertical="center"/>
    </xf>
    <xf numFmtId="0" fontId="20" fillId="0" borderId="15" xfId="0" applyFont="1" applyBorder="1">
      <alignment vertical="center"/>
    </xf>
    <xf numFmtId="0" fontId="24" fillId="0" borderId="16" xfId="0" applyFont="1" applyBorder="1" applyAlignment="1">
      <alignment horizontal="distributed" vertical="center" indent="2" shrinkToFit="1"/>
    </xf>
    <xf numFmtId="0" fontId="20" fillId="0" borderId="16" xfId="0" applyFont="1" applyBorder="1">
      <alignment vertical="center"/>
    </xf>
    <xf numFmtId="0" fontId="24" fillId="0" borderId="16" xfId="0" applyFont="1" applyBorder="1" applyAlignment="1">
      <alignment horizontal="distributed" vertical="center" indent="2"/>
    </xf>
    <xf numFmtId="0" fontId="20" fillId="0" borderId="17" xfId="0" applyFont="1" applyBorder="1">
      <alignment vertical="center"/>
    </xf>
    <xf numFmtId="0" fontId="20" fillId="0" borderId="0" xfId="0" applyFont="1" applyBorder="1">
      <alignment vertical="center"/>
    </xf>
    <xf numFmtId="0" fontId="0" fillId="0" borderId="0" xfId="0">
      <alignment vertical="center"/>
    </xf>
    <xf numFmtId="0" fontId="28" fillId="0" borderId="0" xfId="0" applyFont="1">
      <alignment vertical="center"/>
    </xf>
    <xf numFmtId="0" fontId="29" fillId="0" borderId="0" xfId="0" applyFont="1">
      <alignment vertical="center"/>
    </xf>
    <xf numFmtId="0" fontId="20" fillId="0" borderId="18" xfId="33" applyFont="1" applyBorder="1">
      <alignment vertical="center"/>
    </xf>
    <xf numFmtId="0" fontId="30" fillId="0" borderId="0" xfId="33" applyFont="1" applyAlignment="1">
      <alignment horizontal="center" vertical="center" wrapText="1"/>
    </xf>
    <xf numFmtId="0" fontId="20" fillId="0" borderId="19" xfId="33" applyFont="1" applyBorder="1">
      <alignment vertical="center"/>
    </xf>
    <xf numFmtId="49" fontId="31" fillId="0" borderId="20" xfId="33" applyNumberFormat="1" applyFont="1" applyBorder="1" applyAlignment="1">
      <alignment horizontal="center" vertical="center"/>
    </xf>
    <xf numFmtId="49" fontId="31" fillId="0" borderId="21" xfId="33" applyNumberFormat="1" applyFont="1" applyBorder="1" applyAlignment="1">
      <alignment horizontal="center" vertical="center"/>
    </xf>
    <xf numFmtId="49" fontId="31" fillId="0" borderId="22" xfId="33" applyNumberFormat="1" applyFont="1" applyBorder="1" applyAlignment="1">
      <alignment horizontal="center" vertical="center"/>
    </xf>
    <xf numFmtId="49" fontId="31" fillId="0" borderId="20" xfId="33" applyNumberFormat="1" applyFont="1" applyBorder="1" applyAlignment="1">
      <alignment vertical="top"/>
    </xf>
    <xf numFmtId="49" fontId="31" fillId="0" borderId="22" xfId="33" applyNumberFormat="1" applyFont="1" applyBorder="1">
      <alignment vertical="center"/>
    </xf>
    <xf numFmtId="49" fontId="31" fillId="0" borderId="23" xfId="33" applyNumberFormat="1" applyFont="1" applyBorder="1">
      <alignment vertical="center"/>
    </xf>
    <xf numFmtId="49" fontId="32" fillId="0" borderId="22" xfId="33" applyNumberFormat="1" applyFont="1" applyBorder="1" applyAlignment="1">
      <alignment vertical="center"/>
    </xf>
    <xf numFmtId="49" fontId="32" fillId="0" borderId="23" xfId="33" applyNumberFormat="1" applyFont="1" applyBorder="1" applyAlignment="1">
      <alignment vertical="center"/>
    </xf>
    <xf numFmtId="49" fontId="32" fillId="0" borderId="20" xfId="33" applyNumberFormat="1" applyFont="1" applyBorder="1" applyAlignment="1">
      <alignment vertical="center"/>
    </xf>
    <xf numFmtId="49" fontId="32" fillId="0" borderId="23" xfId="33" applyNumberFormat="1" applyFont="1" applyBorder="1">
      <alignment vertical="center"/>
    </xf>
    <xf numFmtId="0" fontId="22" fillId="0" borderId="23" xfId="33" applyFont="1" applyBorder="1">
      <alignment vertical="center"/>
    </xf>
    <xf numFmtId="0" fontId="22" fillId="0" borderId="24" xfId="33" applyFont="1" applyBorder="1">
      <alignment vertical="center"/>
    </xf>
    <xf numFmtId="49" fontId="32" fillId="0" borderId="25" xfId="33" applyNumberFormat="1" applyFont="1" applyBorder="1" applyAlignment="1">
      <alignment vertical="top"/>
    </xf>
    <xf numFmtId="49" fontId="32" fillId="0" borderId="23" xfId="33" applyNumberFormat="1" applyFont="1" applyBorder="1" applyAlignment="1">
      <alignment vertical="top"/>
    </xf>
    <xf numFmtId="0" fontId="20" fillId="0" borderId="23" xfId="33" applyFont="1" applyBorder="1">
      <alignment vertical="center"/>
    </xf>
    <xf numFmtId="49" fontId="32" fillId="0" borderId="22" xfId="33" applyNumberFormat="1" applyFont="1" applyBorder="1" applyAlignment="1">
      <alignment vertical="top"/>
    </xf>
    <xf numFmtId="0" fontId="20" fillId="0" borderId="23" xfId="33" applyFont="1" applyBorder="1" applyAlignment="1">
      <alignment vertical="top"/>
    </xf>
    <xf numFmtId="49" fontId="32" fillId="0" borderId="22" xfId="33" applyNumberFormat="1" applyFont="1" applyBorder="1">
      <alignment vertical="center"/>
    </xf>
    <xf numFmtId="0" fontId="20" fillId="0" borderId="23" xfId="33" applyFont="1" applyBorder="1" applyAlignment="1">
      <alignment horizontal="right" vertical="center"/>
    </xf>
    <xf numFmtId="0" fontId="20" fillId="0" borderId="23" xfId="33" applyFont="1" applyBorder="1" applyAlignment="1">
      <alignment vertical="center"/>
    </xf>
    <xf numFmtId="0" fontId="20" fillId="0" borderId="24" xfId="33" applyFont="1" applyBorder="1" applyAlignment="1">
      <alignment vertical="center"/>
    </xf>
    <xf numFmtId="0" fontId="20" fillId="0" borderId="20" xfId="33" applyFont="1" applyBorder="1">
      <alignment vertical="center"/>
    </xf>
    <xf numFmtId="0" fontId="20" fillId="0" borderId="23" xfId="33" applyFont="1" applyBorder="1" applyAlignment="1">
      <alignment horizontal="center" vertical="center"/>
    </xf>
    <xf numFmtId="49" fontId="32" fillId="0" borderId="20" xfId="33" applyNumberFormat="1" applyFont="1" applyBorder="1">
      <alignment vertical="center"/>
    </xf>
    <xf numFmtId="49" fontId="32" fillId="0" borderId="21" xfId="33" applyNumberFormat="1" applyFont="1" applyBorder="1">
      <alignment vertical="center"/>
    </xf>
    <xf numFmtId="0" fontId="22" fillId="0" borderId="20" xfId="33" applyFont="1" applyBorder="1" applyAlignment="1">
      <alignment vertical="center" wrapText="1"/>
    </xf>
    <xf numFmtId="0" fontId="22" fillId="0" borderId="23" xfId="33" applyFont="1" applyBorder="1" applyAlignment="1">
      <alignment vertical="center" wrapText="1"/>
    </xf>
    <xf numFmtId="0" fontId="20" fillId="0" borderId="24" xfId="33" applyFont="1" applyBorder="1">
      <alignment vertical="center"/>
    </xf>
    <xf numFmtId="0" fontId="30" fillId="0" borderId="0" xfId="33" applyFont="1" applyAlignment="1">
      <alignment horizontal="center" vertical="center"/>
    </xf>
    <xf numFmtId="0" fontId="22" fillId="0" borderId="10" xfId="33" applyFont="1" applyBorder="1">
      <alignment vertical="center"/>
    </xf>
    <xf numFmtId="0" fontId="22" fillId="0" borderId="26" xfId="33" applyFont="1" applyBorder="1">
      <alignment vertical="center"/>
    </xf>
    <xf numFmtId="0" fontId="22" fillId="0" borderId="26" xfId="33" applyFont="1" applyBorder="1" applyAlignment="1">
      <alignment vertical="center" shrinkToFit="1"/>
    </xf>
    <xf numFmtId="0" fontId="22" fillId="0" borderId="14" xfId="33" applyFont="1" applyBorder="1">
      <alignment vertical="center"/>
    </xf>
    <xf numFmtId="0" fontId="22" fillId="0" borderId="0" xfId="33" applyFont="1" applyBorder="1">
      <alignment vertical="center"/>
    </xf>
    <xf numFmtId="0" fontId="22" fillId="0" borderId="14" xfId="33" applyFont="1" applyBorder="1" applyAlignment="1">
      <alignment vertical="center"/>
    </xf>
    <xf numFmtId="0" fontId="22" fillId="0" borderId="0" xfId="33" applyFont="1" applyBorder="1" applyAlignment="1">
      <alignment vertical="center"/>
    </xf>
    <xf numFmtId="0" fontId="22" fillId="0" borderId="10" xfId="33" applyFont="1" applyBorder="1" applyAlignment="1">
      <alignment vertical="center"/>
    </xf>
    <xf numFmtId="0" fontId="22" fillId="0" borderId="19" xfId="33" applyFont="1" applyBorder="1">
      <alignment vertical="center"/>
    </xf>
    <xf numFmtId="0" fontId="33" fillId="25" borderId="27" xfId="33" applyFont="1" applyFill="1" applyBorder="1" applyAlignment="1">
      <alignment vertical="top" wrapText="1"/>
    </xf>
    <xf numFmtId="0" fontId="22" fillId="25" borderId="0" xfId="33" applyFont="1" applyFill="1" applyBorder="1" applyAlignment="1">
      <alignment vertical="top" wrapText="1"/>
    </xf>
    <xf numFmtId="0" fontId="22" fillId="0" borderId="0" xfId="33" applyFont="1" applyBorder="1" applyAlignment="1">
      <alignment vertical="center" wrapText="1"/>
    </xf>
    <xf numFmtId="0" fontId="33" fillId="0" borderId="27" xfId="33" applyFont="1" applyBorder="1" applyAlignment="1">
      <alignment vertical="top" wrapText="1"/>
    </xf>
    <xf numFmtId="0" fontId="22" fillId="0" borderId="0" xfId="33" applyFont="1" applyBorder="1" applyAlignment="1">
      <alignment vertical="top" wrapText="1"/>
    </xf>
    <xf numFmtId="0" fontId="22" fillId="0" borderId="14" xfId="33" applyFont="1" applyBorder="1" applyAlignment="1">
      <alignment horizontal="left" vertical="top" wrapText="1"/>
    </xf>
    <xf numFmtId="0" fontId="22" fillId="0" borderId="0" xfId="33" applyFont="1" applyBorder="1" applyAlignment="1">
      <alignment horizontal="left" vertical="top" wrapText="1"/>
    </xf>
    <xf numFmtId="0" fontId="22" fillId="0" borderId="14" xfId="33" applyFont="1" applyBorder="1" applyAlignment="1">
      <alignment vertical="top" wrapText="1"/>
    </xf>
    <xf numFmtId="0" fontId="22" fillId="0" borderId="19" xfId="33" applyFont="1" applyBorder="1" applyAlignment="1">
      <alignment vertical="top" wrapText="1"/>
    </xf>
    <xf numFmtId="0" fontId="22" fillId="0" borderId="27" xfId="33" applyFont="1" applyBorder="1" applyAlignment="1">
      <alignment vertical="top" wrapText="1"/>
    </xf>
    <xf numFmtId="0" fontId="34" fillId="0" borderId="0" xfId="33" applyFont="1" applyAlignment="1">
      <alignment vertical="top" wrapText="1"/>
    </xf>
    <xf numFmtId="0" fontId="20" fillId="0" borderId="0" xfId="33" applyFont="1" applyAlignment="1">
      <alignment horizontal="left" vertical="top" wrapText="1"/>
    </xf>
    <xf numFmtId="0" fontId="31" fillId="0" borderId="14" xfId="33" applyFont="1" applyFill="1" applyBorder="1" applyAlignment="1">
      <alignment horizontal="left" vertical="top" wrapText="1"/>
    </xf>
    <xf numFmtId="0" fontId="31" fillId="0" borderId="0" xfId="33" applyFont="1" applyFill="1" applyBorder="1" applyAlignment="1">
      <alignment horizontal="left" vertical="top" wrapText="1"/>
    </xf>
    <xf numFmtId="0" fontId="31" fillId="0" borderId="10" xfId="33" applyFont="1" applyFill="1" applyBorder="1" applyAlignment="1">
      <alignment horizontal="left" vertical="top" wrapText="1"/>
    </xf>
    <xf numFmtId="0" fontId="22" fillId="0" borderId="14" xfId="33" applyFont="1" applyFill="1" applyBorder="1" applyAlignment="1">
      <alignment vertical="top" wrapText="1" shrinkToFit="1"/>
    </xf>
    <xf numFmtId="0" fontId="22" fillId="0" borderId="0" xfId="33" applyFont="1" applyFill="1" applyBorder="1" applyAlignment="1">
      <alignment vertical="top" wrapText="1" shrinkToFit="1"/>
    </xf>
    <xf numFmtId="0" fontId="22" fillId="0" borderId="10" xfId="33" applyFont="1" applyFill="1" applyBorder="1" applyAlignment="1">
      <alignment vertical="top" wrapText="1" shrinkToFit="1"/>
    </xf>
    <xf numFmtId="0" fontId="31" fillId="0" borderId="19" xfId="33" applyFont="1" applyBorder="1">
      <alignment vertical="center"/>
    </xf>
    <xf numFmtId="0" fontId="22" fillId="25" borderId="27" xfId="33" applyFont="1" applyFill="1" applyBorder="1" applyAlignment="1">
      <alignment vertical="top" wrapText="1"/>
    </xf>
    <xf numFmtId="0" fontId="20" fillId="0" borderId="14" xfId="0" applyFont="1" applyBorder="1" applyAlignment="1">
      <alignment vertical="top" wrapText="1"/>
    </xf>
    <xf numFmtId="0" fontId="22" fillId="0" borderId="28" xfId="33" applyFont="1" applyBorder="1">
      <alignment vertical="center"/>
    </xf>
    <xf numFmtId="0" fontId="22" fillId="0" borderId="18" xfId="33" applyFont="1" applyBorder="1">
      <alignment vertical="center"/>
    </xf>
    <xf numFmtId="0" fontId="22" fillId="25" borderId="29" xfId="33" applyFont="1" applyFill="1" applyBorder="1" applyAlignment="1">
      <alignment vertical="top" wrapText="1"/>
    </xf>
    <xf numFmtId="0" fontId="22" fillId="25" borderId="18" xfId="33" applyFont="1" applyFill="1" applyBorder="1" applyAlignment="1">
      <alignment vertical="top" wrapText="1"/>
    </xf>
    <xf numFmtId="0" fontId="22" fillId="0" borderId="29" xfId="33" applyFont="1" applyBorder="1" applyAlignment="1">
      <alignment vertical="top" wrapText="1"/>
    </xf>
    <xf numFmtId="0" fontId="22" fillId="0" borderId="18" xfId="33" applyFont="1" applyBorder="1" applyAlignment="1">
      <alignment vertical="top" wrapText="1"/>
    </xf>
    <xf numFmtId="0" fontId="22" fillId="0" borderId="18" xfId="33" applyFont="1" applyBorder="1" applyAlignment="1">
      <alignment vertical="center" wrapText="1"/>
    </xf>
    <xf numFmtId="0" fontId="22" fillId="0" borderId="28" xfId="33" applyFont="1" applyBorder="1" applyAlignment="1">
      <alignment horizontal="left" vertical="top" wrapText="1"/>
    </xf>
    <xf numFmtId="0" fontId="22" fillId="0" borderId="18" xfId="33" applyFont="1" applyBorder="1" applyAlignment="1">
      <alignment horizontal="left" vertical="top" wrapText="1"/>
    </xf>
    <xf numFmtId="0" fontId="22" fillId="0" borderId="28" xfId="33" applyFont="1" applyBorder="1" applyAlignment="1">
      <alignment vertical="top" wrapText="1"/>
    </xf>
    <xf numFmtId="0" fontId="22" fillId="0" borderId="30" xfId="33" applyFont="1" applyBorder="1" applyAlignment="1">
      <alignment vertical="top" wrapText="1"/>
    </xf>
    <xf numFmtId="0" fontId="34" fillId="0" borderId="18" xfId="33" applyFont="1" applyBorder="1" applyAlignment="1">
      <alignment vertical="top" wrapText="1"/>
    </xf>
    <xf numFmtId="0" fontId="20" fillId="0" borderId="18" xfId="33" applyFont="1" applyBorder="1" applyAlignment="1">
      <alignment horizontal="left" vertical="top" wrapText="1"/>
    </xf>
    <xf numFmtId="0" fontId="20" fillId="0" borderId="28" xfId="0" applyFont="1" applyBorder="1" applyAlignment="1">
      <alignment vertical="top" wrapText="1"/>
    </xf>
    <xf numFmtId="0" fontId="20" fillId="0" borderId="18" xfId="0" applyFont="1" applyBorder="1" applyAlignment="1">
      <alignment vertical="top" wrapText="1"/>
    </xf>
    <xf numFmtId="0" fontId="22" fillId="0" borderId="31" xfId="33" applyFont="1" applyBorder="1">
      <alignment vertical="center"/>
    </xf>
    <xf numFmtId="0" fontId="22" fillId="0" borderId="32" xfId="33" applyFont="1" applyBorder="1">
      <alignment vertical="center"/>
    </xf>
    <xf numFmtId="0" fontId="31" fillId="0" borderId="28" xfId="33" applyFont="1" applyFill="1" applyBorder="1" applyAlignment="1">
      <alignment horizontal="left" vertical="top" wrapText="1"/>
    </xf>
    <xf numFmtId="0" fontId="31" fillId="0" borderId="18" xfId="33" applyFont="1" applyFill="1" applyBorder="1" applyAlignment="1">
      <alignment horizontal="left" vertical="top" wrapText="1"/>
    </xf>
    <xf numFmtId="0" fontId="31" fillId="0" borderId="32" xfId="33" applyFont="1" applyFill="1" applyBorder="1" applyAlignment="1">
      <alignment horizontal="left" vertical="top" wrapText="1"/>
    </xf>
    <xf numFmtId="0" fontId="22" fillId="0" borderId="28" xfId="33" applyFont="1" applyFill="1" applyBorder="1" applyAlignment="1">
      <alignment vertical="top" wrapText="1" shrinkToFit="1"/>
    </xf>
    <xf numFmtId="0" fontId="22" fillId="0" borderId="18" xfId="33" applyFont="1" applyFill="1" applyBorder="1" applyAlignment="1">
      <alignment vertical="top" wrapText="1" shrinkToFit="1"/>
    </xf>
    <xf numFmtId="0" fontId="22" fillId="0" borderId="32" xfId="33" applyFont="1" applyFill="1" applyBorder="1" applyAlignment="1">
      <alignment vertical="top" wrapText="1" shrinkToFit="1"/>
    </xf>
    <xf numFmtId="0" fontId="22" fillId="0" borderId="20" xfId="33" applyFont="1" applyFill="1" applyBorder="1" applyAlignment="1">
      <alignment vertical="center"/>
    </xf>
    <xf numFmtId="0" fontId="22" fillId="0" borderId="21" xfId="33" applyFont="1" applyFill="1" applyBorder="1" applyAlignment="1">
      <alignment vertical="center"/>
    </xf>
    <xf numFmtId="0" fontId="22" fillId="0" borderId="21" xfId="33" applyFont="1" applyBorder="1" applyAlignment="1">
      <alignment horizontal="left" vertical="center"/>
    </xf>
    <xf numFmtId="0" fontId="22" fillId="0" borderId="23" xfId="33" applyFont="1" applyFill="1" applyBorder="1" applyAlignment="1">
      <alignment horizontal="center" vertical="center"/>
    </xf>
    <xf numFmtId="0" fontId="22" fillId="0" borderId="20" xfId="33" applyFont="1" applyBorder="1">
      <alignment vertical="center"/>
    </xf>
    <xf numFmtId="0" fontId="32" fillId="0" borderId="0" xfId="35" applyFont="1">
      <alignment vertical="center"/>
    </xf>
    <xf numFmtId="0" fontId="22" fillId="0" borderId="21" xfId="33" applyFont="1" applyFill="1" applyBorder="1" applyAlignment="1">
      <alignment horizontal="center" vertical="center"/>
    </xf>
    <xf numFmtId="0" fontId="22" fillId="0" borderId="20" xfId="33" applyFont="1" applyBorder="1" applyAlignment="1">
      <alignment horizontal="center" vertical="center" shrinkToFit="1"/>
    </xf>
    <xf numFmtId="0" fontId="22" fillId="0" borderId="23" xfId="33" applyFont="1" applyBorder="1" applyAlignment="1">
      <alignment vertical="center"/>
    </xf>
    <xf numFmtId="0" fontId="31" fillId="0" borderId="20" xfId="33" applyFont="1" applyBorder="1">
      <alignment vertical="center"/>
    </xf>
    <xf numFmtId="0" fontId="22" fillId="0" borderId="22" xfId="33" applyFont="1" applyBorder="1" applyAlignment="1">
      <alignment horizontal="center" vertical="center"/>
    </xf>
    <xf numFmtId="0" fontId="22" fillId="0" borderId="20" xfId="33" applyFont="1" applyBorder="1" applyAlignment="1">
      <alignment horizontal="center" vertical="center"/>
    </xf>
    <xf numFmtId="0" fontId="22" fillId="0" borderId="23" xfId="33" applyFont="1" applyFill="1" applyBorder="1" applyAlignment="1">
      <alignment horizontal="center" vertical="center" shrinkToFit="1"/>
    </xf>
    <xf numFmtId="0" fontId="22" fillId="0" borderId="33" xfId="33" applyFont="1" applyBorder="1" applyAlignment="1">
      <alignment horizontal="center" vertical="center"/>
    </xf>
    <xf numFmtId="0" fontId="22" fillId="0" borderId="34" xfId="33" applyFont="1" applyBorder="1" applyAlignment="1">
      <alignment horizontal="center" vertical="center"/>
    </xf>
    <xf numFmtId="0" fontId="22" fillId="26" borderId="34" xfId="33" applyFont="1" applyFill="1" applyBorder="1" applyAlignment="1">
      <alignment horizontal="center" vertical="center"/>
    </xf>
    <xf numFmtId="0" fontId="22" fillId="0" borderId="35" xfId="33" applyFont="1" applyBorder="1" applyAlignment="1">
      <alignment horizontal="center" vertical="center"/>
    </xf>
    <xf numFmtId="0" fontId="22" fillId="0" borderId="24" xfId="33" applyFont="1" applyFill="1" applyBorder="1" applyAlignment="1">
      <alignment horizontal="center" vertical="center"/>
    </xf>
    <xf numFmtId="0" fontId="22" fillId="0" borderId="25" xfId="33" applyFont="1" applyBorder="1" applyAlignment="1">
      <alignment horizontal="center" vertical="center" wrapText="1"/>
    </xf>
    <xf numFmtId="0" fontId="22" fillId="0" borderId="23" xfId="33" applyFont="1" applyBorder="1" applyAlignment="1">
      <alignment horizontal="center" vertical="center" wrapText="1"/>
    </xf>
    <xf numFmtId="0" fontId="22" fillId="0" borderId="20" xfId="33" applyFont="1" applyBorder="1" applyAlignment="1">
      <alignment horizontal="center" vertical="center" wrapText="1"/>
    </xf>
    <xf numFmtId="0" fontId="22" fillId="0" borderId="36" xfId="33" applyFont="1" applyBorder="1" applyAlignment="1">
      <alignment horizontal="center" vertical="center"/>
    </xf>
    <xf numFmtId="0" fontId="22" fillId="0" borderId="22" xfId="33" applyFont="1" applyBorder="1" applyAlignment="1">
      <alignment horizontal="center" vertical="center" wrapText="1"/>
    </xf>
    <xf numFmtId="0" fontId="22" fillId="0" borderId="37" xfId="33" applyFont="1" applyBorder="1" applyAlignment="1">
      <alignment horizontal="center" vertical="center"/>
    </xf>
    <xf numFmtId="0" fontId="22" fillId="0" borderId="25" xfId="33" applyFont="1" applyBorder="1">
      <alignment vertical="center"/>
    </xf>
    <xf numFmtId="0" fontId="22" fillId="27" borderId="25" xfId="33" applyFont="1" applyFill="1" applyBorder="1" applyAlignment="1">
      <alignment vertical="center" textRotation="255"/>
    </xf>
    <xf numFmtId="0" fontId="22" fillId="27" borderId="23" xfId="33" applyFont="1" applyFill="1" applyBorder="1" applyAlignment="1">
      <alignment vertical="center" textRotation="255"/>
    </xf>
    <xf numFmtId="0" fontId="22" fillId="27" borderId="24" xfId="33" applyFont="1" applyFill="1" applyBorder="1" applyAlignment="1">
      <alignment vertical="center" textRotation="255"/>
    </xf>
    <xf numFmtId="0" fontId="22" fillId="28" borderId="25" xfId="33" applyFont="1" applyFill="1" applyBorder="1" applyAlignment="1">
      <alignment vertical="center" textRotation="255"/>
    </xf>
    <xf numFmtId="0" fontId="22" fillId="28" borderId="23" xfId="33" applyFont="1" applyFill="1" applyBorder="1" applyAlignment="1">
      <alignment vertical="center" textRotation="255"/>
    </xf>
    <xf numFmtId="0" fontId="22" fillId="28" borderId="24" xfId="33" applyFont="1" applyFill="1" applyBorder="1" applyAlignment="1">
      <alignment vertical="center" textRotation="255"/>
    </xf>
    <xf numFmtId="0" fontId="20" fillId="0" borderId="0" xfId="33" applyFont="1" applyBorder="1" applyAlignment="1">
      <alignment horizontal="right" vertical="center"/>
    </xf>
    <xf numFmtId="0" fontId="20" fillId="0" borderId="38" xfId="33" applyFont="1" applyBorder="1" applyAlignment="1">
      <alignment horizontal="center" vertical="center"/>
    </xf>
    <xf numFmtId="0" fontId="20" fillId="0" borderId="39" xfId="33" applyFont="1" applyBorder="1" applyAlignment="1">
      <alignment horizontal="center" vertical="center"/>
    </xf>
    <xf numFmtId="0" fontId="22" fillId="26" borderId="40" xfId="33" applyFont="1" applyFill="1" applyBorder="1" applyAlignment="1">
      <alignment horizontal="center" vertical="center"/>
    </xf>
    <xf numFmtId="0" fontId="22" fillId="26" borderId="41" xfId="33" applyFont="1" applyFill="1" applyBorder="1" applyAlignment="1">
      <alignment horizontal="center" vertical="center"/>
    </xf>
    <xf numFmtId="0" fontId="20" fillId="0" borderId="42" xfId="33" applyFont="1" applyBorder="1" applyAlignment="1">
      <alignment horizontal="center" vertical="center"/>
    </xf>
    <xf numFmtId="0" fontId="20" fillId="0" borderId="21" xfId="33" applyFont="1" applyBorder="1">
      <alignment vertical="center"/>
    </xf>
    <xf numFmtId="0" fontId="20" fillId="0" borderId="22" xfId="33" applyFont="1" applyBorder="1">
      <alignment vertical="center"/>
    </xf>
    <xf numFmtId="0" fontId="22" fillId="26" borderId="17" xfId="33" applyFont="1" applyFill="1" applyBorder="1" applyAlignment="1">
      <alignment horizontal="center" vertical="center"/>
    </xf>
    <xf numFmtId="0" fontId="22" fillId="26" borderId="43" xfId="33" applyFont="1" applyFill="1" applyBorder="1" applyAlignment="1">
      <alignment horizontal="center" vertical="center"/>
    </xf>
    <xf numFmtId="0" fontId="20" fillId="0" borderId="20" xfId="33" applyFont="1" applyBorder="1" applyAlignment="1">
      <alignment vertical="center"/>
    </xf>
    <xf numFmtId="0" fontId="22" fillId="0" borderId="23" xfId="33" applyFont="1" applyBorder="1" applyAlignment="1">
      <alignment horizontal="left" vertical="center" shrinkToFit="1"/>
    </xf>
    <xf numFmtId="0" fontId="22" fillId="0" borderId="24" xfId="33" applyFont="1" applyBorder="1" applyAlignment="1">
      <alignment horizontal="center" vertical="center" shrinkToFit="1"/>
    </xf>
    <xf numFmtId="0" fontId="20" fillId="26" borderId="44" xfId="33" applyFont="1" applyFill="1" applyBorder="1" applyAlignment="1">
      <alignment vertical="center"/>
    </xf>
    <xf numFmtId="0" fontId="20" fillId="29" borderId="26" xfId="33" applyFont="1" applyFill="1" applyBorder="1" applyAlignment="1">
      <alignment vertical="center"/>
    </xf>
    <xf numFmtId="0" fontId="20" fillId="0" borderId="26" xfId="33" applyFont="1" applyBorder="1" applyAlignment="1">
      <alignment horizontal="left" vertical="center"/>
    </xf>
    <xf numFmtId="0" fontId="20" fillId="0" borderId="26" xfId="33" applyFont="1" applyFill="1" applyBorder="1" applyAlignment="1">
      <alignment vertical="center"/>
    </xf>
    <xf numFmtId="0" fontId="22" fillId="0" borderId="14" xfId="33" applyFont="1" applyFill="1" applyBorder="1" applyAlignment="1">
      <alignment horizontal="center" vertical="center"/>
    </xf>
    <xf numFmtId="0" fontId="31" fillId="0" borderId="0" xfId="33" applyFont="1" applyBorder="1">
      <alignment vertical="center"/>
    </xf>
    <xf numFmtId="0" fontId="22" fillId="0" borderId="26" xfId="33" applyFont="1" applyBorder="1" applyAlignment="1">
      <alignment horizontal="center" vertical="center"/>
    </xf>
    <xf numFmtId="0" fontId="22" fillId="0" borderId="10" xfId="33" applyFont="1" applyBorder="1" applyAlignment="1">
      <alignment horizontal="center" vertical="center" shrinkToFit="1"/>
    </xf>
    <xf numFmtId="0" fontId="22" fillId="0" borderId="0" xfId="33" applyFont="1" applyFill="1" applyBorder="1" applyAlignment="1">
      <alignment horizontal="center" vertical="center"/>
    </xf>
    <xf numFmtId="0" fontId="22" fillId="0" borderId="10" xfId="33" applyFont="1" applyBorder="1" applyAlignment="1">
      <alignment horizontal="center" vertical="center"/>
    </xf>
    <xf numFmtId="0" fontId="22" fillId="0" borderId="0" xfId="33" applyFont="1" applyFill="1" applyBorder="1" applyAlignment="1">
      <alignment horizontal="center" vertical="center" shrinkToFit="1"/>
    </xf>
    <xf numFmtId="0" fontId="22" fillId="0" borderId="45" xfId="33" applyFont="1" applyBorder="1" applyAlignment="1">
      <alignment horizontal="center" vertical="center"/>
    </xf>
    <xf numFmtId="0" fontId="22" fillId="0" borderId="46" xfId="33" applyFont="1" applyBorder="1" applyAlignment="1">
      <alignment horizontal="center" vertical="center"/>
    </xf>
    <xf numFmtId="0" fontId="22" fillId="26" borderId="46" xfId="33" applyFont="1" applyFill="1" applyBorder="1" applyAlignment="1">
      <alignment horizontal="center" vertical="center"/>
    </xf>
    <xf numFmtId="0" fontId="22" fillId="0" borderId="47" xfId="33" applyFont="1" applyBorder="1" applyAlignment="1">
      <alignment horizontal="center" vertical="center"/>
    </xf>
    <xf numFmtId="0" fontId="22" fillId="0" borderId="19" xfId="33" applyFont="1" applyFill="1" applyBorder="1" applyAlignment="1">
      <alignment horizontal="center" vertical="center"/>
    </xf>
    <xf numFmtId="0" fontId="22" fillId="0" borderId="27" xfId="33" applyFont="1" applyBorder="1" applyAlignment="1">
      <alignment horizontal="center" vertical="center" wrapText="1"/>
    </xf>
    <xf numFmtId="0" fontId="22" fillId="0" borderId="0" xfId="33" applyFont="1" applyBorder="1" applyAlignment="1">
      <alignment horizontal="center" vertical="center" wrapText="1"/>
    </xf>
    <xf numFmtId="0" fontId="22" fillId="0" borderId="10" xfId="33" applyFont="1" applyBorder="1" applyAlignment="1">
      <alignment horizontal="center" vertical="center" wrapText="1"/>
    </xf>
    <xf numFmtId="0" fontId="22" fillId="0" borderId="48" xfId="33" applyFont="1" applyBorder="1" applyAlignment="1">
      <alignment horizontal="center" vertical="center"/>
    </xf>
    <xf numFmtId="0" fontId="22" fillId="0" borderId="0" xfId="33" applyFont="1" applyAlignment="1">
      <alignment horizontal="left" vertical="center"/>
    </xf>
    <xf numFmtId="0" fontId="22" fillId="0" borderId="14" xfId="33" applyFont="1" applyBorder="1" applyAlignment="1">
      <alignment horizontal="center" vertical="center" wrapText="1"/>
    </xf>
    <xf numFmtId="0" fontId="22" fillId="0" borderId="49" xfId="33" applyFont="1" applyBorder="1" applyAlignment="1">
      <alignment horizontal="center" vertical="center"/>
    </xf>
    <xf numFmtId="0" fontId="22" fillId="0" borderId="50" xfId="33" applyFont="1" applyBorder="1" applyAlignment="1">
      <alignment horizontal="center" vertical="center"/>
    </xf>
    <xf numFmtId="0" fontId="22" fillId="0" borderId="51" xfId="33" applyFont="1" applyBorder="1" applyAlignment="1">
      <alignment horizontal="center" vertical="center"/>
    </xf>
    <xf numFmtId="0" fontId="22" fillId="0" borderId="52" xfId="33" applyFont="1" applyBorder="1" applyAlignment="1">
      <alignment horizontal="center" vertical="center"/>
    </xf>
    <xf numFmtId="0" fontId="22" fillId="0" borderId="27" xfId="33" applyFont="1" applyBorder="1">
      <alignment vertical="center"/>
    </xf>
    <xf numFmtId="0" fontId="22" fillId="0" borderId="53" xfId="33" applyFont="1" applyBorder="1">
      <alignment vertical="center"/>
    </xf>
    <xf numFmtId="0" fontId="22" fillId="0" borderId="40" xfId="33" applyFont="1" applyBorder="1" applyAlignment="1">
      <alignment horizontal="right" vertical="center"/>
    </xf>
    <xf numFmtId="0" fontId="22" fillId="0" borderId="11" xfId="33" applyFont="1" applyBorder="1" applyAlignment="1">
      <alignment horizontal="center" vertical="center"/>
    </xf>
    <xf numFmtId="20" fontId="22" fillId="0" borderId="40" xfId="33" applyNumberFormat="1" applyFont="1" applyBorder="1" applyAlignment="1">
      <alignment horizontal="right" vertical="center"/>
    </xf>
    <xf numFmtId="0" fontId="22" fillId="0" borderId="41" xfId="33" applyFont="1" applyBorder="1" applyAlignment="1">
      <alignment horizontal="right" vertical="center"/>
    </xf>
    <xf numFmtId="0" fontId="22" fillId="0" borderId="54" xfId="33" applyFont="1" applyBorder="1" applyAlignment="1">
      <alignment horizontal="center" vertical="center"/>
    </xf>
    <xf numFmtId="0" fontId="31" fillId="30" borderId="11" xfId="33" applyFont="1" applyFill="1" applyBorder="1" applyAlignment="1">
      <alignment horizontal="left" wrapText="1"/>
    </xf>
    <xf numFmtId="0" fontId="31" fillId="30" borderId="13" xfId="33" applyFont="1" applyFill="1" applyBorder="1" applyAlignment="1">
      <alignment horizontal="left"/>
    </xf>
    <xf numFmtId="0" fontId="20" fillId="30" borderId="11" xfId="33" applyFont="1" applyFill="1" applyBorder="1" applyAlignment="1">
      <alignment horizontal="center" vertical="center"/>
    </xf>
    <xf numFmtId="0" fontId="20" fillId="30" borderId="13" xfId="33" applyFont="1" applyFill="1" applyBorder="1" applyAlignment="1">
      <alignment horizontal="center" vertical="center"/>
    </xf>
    <xf numFmtId="0" fontId="20" fillId="0" borderId="44" xfId="33" applyFont="1" applyBorder="1" applyAlignment="1">
      <alignment horizontal="center" vertical="center"/>
    </xf>
    <xf numFmtId="0" fontId="20" fillId="0" borderId="26" xfId="33" applyFont="1" applyBorder="1">
      <alignment vertical="center"/>
    </xf>
    <xf numFmtId="0" fontId="20" fillId="0" borderId="55" xfId="33" applyFont="1" applyBorder="1" applyAlignment="1">
      <alignment horizontal="center" vertical="center"/>
    </xf>
    <xf numFmtId="0" fontId="20" fillId="0" borderId="56" xfId="33" applyFont="1" applyBorder="1" applyAlignment="1">
      <alignment horizontal="center" vertical="center"/>
    </xf>
    <xf numFmtId="0" fontId="22" fillId="29" borderId="10" xfId="33" applyFont="1" applyFill="1" applyBorder="1" applyAlignment="1">
      <alignment horizontal="center" vertical="center"/>
    </xf>
    <xf numFmtId="0" fontId="20" fillId="0" borderId="10" xfId="33" applyFont="1" applyFill="1" applyBorder="1" applyAlignment="1">
      <alignment vertical="center"/>
    </xf>
    <xf numFmtId="0" fontId="31" fillId="0" borderId="12" xfId="33" applyFont="1" applyBorder="1" applyAlignment="1">
      <alignment vertical="center" wrapText="1"/>
    </xf>
    <xf numFmtId="0" fontId="31" fillId="0" borderId="13" xfId="33" applyFont="1" applyBorder="1" applyAlignment="1">
      <alignment vertical="center" wrapText="1"/>
    </xf>
    <xf numFmtId="0" fontId="22" fillId="0" borderId="14" xfId="33" applyFont="1" applyBorder="1" applyAlignment="1">
      <alignment horizontal="left" vertical="center" shrinkToFit="1"/>
    </xf>
    <xf numFmtId="0" fontId="22" fillId="0" borderId="0" xfId="33" applyFont="1" applyBorder="1" applyAlignment="1">
      <alignment horizontal="left" vertical="center" shrinkToFit="1"/>
    </xf>
    <xf numFmtId="0" fontId="22" fillId="0" borderId="19" xfId="33" applyFont="1" applyBorder="1" applyAlignment="1">
      <alignment horizontal="center" vertical="center" shrinkToFit="1"/>
    </xf>
    <xf numFmtId="0" fontId="31" fillId="0" borderId="10" xfId="33" applyFont="1" applyBorder="1">
      <alignment vertical="center"/>
    </xf>
    <xf numFmtId="0" fontId="22" fillId="0" borderId="43" xfId="33" applyFont="1" applyBorder="1" applyAlignment="1">
      <alignment horizontal="center" vertical="center"/>
    </xf>
    <xf numFmtId="176" fontId="20" fillId="29" borderId="14" xfId="33" applyNumberFormat="1" applyFont="1" applyFill="1" applyBorder="1" applyAlignment="1">
      <alignment vertical="center"/>
    </xf>
    <xf numFmtId="176" fontId="20" fillId="29" borderId="0" xfId="33" applyNumberFormat="1" applyFont="1" applyFill="1" applyBorder="1" applyAlignment="1">
      <alignment vertical="center"/>
    </xf>
    <xf numFmtId="0" fontId="22" fillId="26" borderId="57" xfId="33" applyFont="1" applyFill="1" applyBorder="1" applyAlignment="1">
      <alignment horizontal="center" vertical="center"/>
    </xf>
    <xf numFmtId="0" fontId="22" fillId="0" borderId="0" xfId="33" applyFont="1" applyBorder="1" applyAlignment="1">
      <alignment horizontal="center" vertical="top"/>
    </xf>
    <xf numFmtId="0" fontId="22" fillId="0" borderId="0" xfId="33" applyFont="1" applyAlignment="1">
      <alignment horizontal="left" vertical="top" wrapText="1"/>
    </xf>
    <xf numFmtId="0" fontId="22" fillId="0" borderId="58" xfId="33" applyFont="1" applyBorder="1">
      <alignment vertical="center"/>
    </xf>
    <xf numFmtId="0" fontId="22" fillId="0" borderId="59" xfId="33" applyFont="1" applyBorder="1" applyAlignment="1">
      <alignment horizontal="left" vertical="top" wrapText="1"/>
    </xf>
    <xf numFmtId="0" fontId="22" fillId="0" borderId="59" xfId="33" applyFont="1" applyBorder="1" applyAlignment="1">
      <alignment horizontal="left" vertical="center"/>
    </xf>
    <xf numFmtId="0" fontId="22" fillId="0" borderId="60" xfId="33" applyFont="1" applyBorder="1" applyAlignment="1">
      <alignment horizontal="center" vertical="center"/>
    </xf>
    <xf numFmtId="0" fontId="31" fillId="30" borderId="14" xfId="33" applyFont="1" applyFill="1" applyBorder="1" applyAlignment="1">
      <alignment horizontal="left"/>
    </xf>
    <xf numFmtId="0" fontId="31" fillId="30" borderId="10" xfId="33" applyFont="1" applyFill="1" applyBorder="1" applyAlignment="1">
      <alignment horizontal="left"/>
    </xf>
    <xf numFmtId="0" fontId="20" fillId="30" borderId="14" xfId="33" applyFont="1" applyFill="1" applyBorder="1" applyAlignment="1">
      <alignment horizontal="center" vertical="center"/>
    </xf>
    <xf numFmtId="0" fontId="20" fillId="30" borderId="10" xfId="33" applyFont="1" applyFill="1" applyBorder="1" applyAlignment="1">
      <alignment horizontal="center" vertical="center"/>
    </xf>
    <xf numFmtId="0" fontId="20" fillId="29" borderId="10" xfId="33" applyFont="1" applyFill="1" applyBorder="1" applyAlignment="1">
      <alignment vertical="center"/>
    </xf>
    <xf numFmtId="0" fontId="31" fillId="0" borderId="0" xfId="33" applyFont="1" applyBorder="1" applyAlignment="1">
      <alignment vertical="center" wrapText="1"/>
    </xf>
    <xf numFmtId="0" fontId="31" fillId="0" borderId="10" xfId="33" applyFont="1" applyBorder="1" applyAlignment="1">
      <alignment vertical="center" wrapText="1"/>
    </xf>
    <xf numFmtId="0" fontId="20" fillId="26" borderId="26" xfId="33" applyFont="1" applyFill="1" applyBorder="1" applyAlignment="1">
      <alignment vertical="center" shrinkToFit="1"/>
    </xf>
    <xf numFmtId="0" fontId="20" fillId="26" borderId="14" xfId="33" applyFont="1" applyFill="1" applyBorder="1" applyAlignment="1">
      <alignment vertical="center" shrinkToFit="1"/>
    </xf>
    <xf numFmtId="0" fontId="22" fillId="31" borderId="52" xfId="33" applyFont="1" applyFill="1" applyBorder="1" applyAlignment="1">
      <alignment horizontal="right" vertical="center"/>
    </xf>
    <xf numFmtId="0" fontId="22" fillId="32" borderId="26" xfId="33" applyFont="1" applyFill="1" applyBorder="1" applyAlignment="1">
      <alignment vertical="center"/>
    </xf>
    <xf numFmtId="0" fontId="22" fillId="26" borderId="61" xfId="33" applyFont="1" applyFill="1" applyBorder="1" applyAlignment="1">
      <alignment horizontal="center" vertical="center"/>
    </xf>
    <xf numFmtId="0" fontId="22" fillId="0" borderId="15" xfId="33" applyFont="1" applyBorder="1" applyAlignment="1">
      <alignment horizontal="center" vertical="center"/>
    </xf>
    <xf numFmtId="0" fontId="22" fillId="0" borderId="17" xfId="33" applyFont="1" applyBorder="1" applyAlignment="1">
      <alignment horizontal="center" vertical="center"/>
    </xf>
    <xf numFmtId="0" fontId="22" fillId="0" borderId="16" xfId="33" applyFont="1" applyBorder="1" applyAlignment="1">
      <alignment horizontal="center" vertical="center"/>
    </xf>
    <xf numFmtId="0" fontId="22" fillId="0" borderId="17" xfId="33" applyFont="1" applyBorder="1" applyAlignment="1">
      <alignment horizontal="center" vertical="center" shrinkToFit="1"/>
    </xf>
    <xf numFmtId="0" fontId="22" fillId="0" borderId="16" xfId="33" applyFont="1" applyBorder="1" applyAlignment="1">
      <alignment horizontal="center" vertical="center" shrinkToFit="1"/>
    </xf>
    <xf numFmtId="0" fontId="22" fillId="0" borderId="62" xfId="33" applyFont="1" applyBorder="1" applyAlignment="1">
      <alignment horizontal="center" vertical="center"/>
    </xf>
    <xf numFmtId="0" fontId="22" fillId="0" borderId="63" xfId="33" applyFont="1" applyBorder="1" applyAlignment="1">
      <alignment horizontal="center" vertical="center"/>
    </xf>
    <xf numFmtId="0" fontId="22" fillId="26" borderId="63" xfId="33" applyFont="1" applyFill="1" applyBorder="1" applyAlignment="1">
      <alignment horizontal="center" vertical="center"/>
    </xf>
    <xf numFmtId="0" fontId="22" fillId="0" borderId="64" xfId="33" applyFont="1" applyBorder="1" applyAlignment="1">
      <alignment horizontal="center" vertical="center"/>
    </xf>
    <xf numFmtId="0" fontId="22" fillId="0" borderId="65" xfId="33" applyFont="1" applyBorder="1" applyAlignment="1">
      <alignment horizontal="center" vertical="center"/>
    </xf>
    <xf numFmtId="0" fontId="31" fillId="0" borderId="66" xfId="33" applyFont="1" applyBorder="1" applyAlignment="1">
      <alignment horizontal="center" vertical="center" wrapText="1"/>
    </xf>
    <xf numFmtId="0" fontId="31" fillId="0" borderId="67" xfId="33" applyFont="1" applyBorder="1" applyAlignment="1">
      <alignment horizontal="center" vertical="center"/>
    </xf>
    <xf numFmtId="0" fontId="31" fillId="0" borderId="56" xfId="33" applyFont="1" applyBorder="1" applyAlignment="1">
      <alignment horizontal="center" vertical="center"/>
    </xf>
    <xf numFmtId="0" fontId="22" fillId="26" borderId="11" xfId="33" applyFont="1" applyFill="1" applyBorder="1" applyAlignment="1">
      <alignment horizontal="center" vertical="center"/>
    </xf>
    <xf numFmtId="0" fontId="22" fillId="26" borderId="68" xfId="33" applyFont="1" applyFill="1" applyBorder="1" applyAlignment="1">
      <alignment horizontal="center" vertical="center"/>
    </xf>
    <xf numFmtId="0" fontId="22" fillId="26" borderId="69" xfId="33" applyFont="1" applyFill="1" applyBorder="1" applyAlignment="1">
      <alignment horizontal="center" vertical="center"/>
    </xf>
    <xf numFmtId="0" fontId="32" fillId="33" borderId="70" xfId="33" applyFont="1" applyFill="1" applyBorder="1" applyAlignment="1">
      <alignment horizontal="center" vertical="center"/>
    </xf>
    <xf numFmtId="0" fontId="32" fillId="33" borderId="71" xfId="33" applyFont="1" applyFill="1" applyBorder="1" applyAlignment="1">
      <alignment horizontal="center" vertical="center"/>
    </xf>
    <xf numFmtId="1" fontId="22" fillId="31" borderId="72" xfId="33" applyNumberFormat="1" applyFont="1" applyFill="1" applyBorder="1" applyAlignment="1">
      <alignment horizontal="center" vertical="center"/>
    </xf>
    <xf numFmtId="1" fontId="22" fillId="31" borderId="73" xfId="33" applyNumberFormat="1" applyFont="1" applyFill="1" applyBorder="1" applyAlignment="1">
      <alignment horizontal="center" vertical="center"/>
    </xf>
    <xf numFmtId="0" fontId="22" fillId="0" borderId="47" xfId="33" applyFont="1" applyBorder="1">
      <alignment vertical="center"/>
    </xf>
    <xf numFmtId="0" fontId="22" fillId="0" borderId="48" xfId="33" applyFont="1" applyBorder="1" applyAlignment="1">
      <alignment horizontal="left" vertical="top" wrapText="1"/>
    </xf>
    <xf numFmtId="0" fontId="22" fillId="0" borderId="48" xfId="33" applyFont="1" applyBorder="1" applyAlignment="1">
      <alignment horizontal="left" vertical="center"/>
    </xf>
    <xf numFmtId="0" fontId="35" fillId="0" borderId="14" xfId="33" applyFont="1" applyBorder="1">
      <alignment vertical="center"/>
    </xf>
    <xf numFmtId="0" fontId="35" fillId="0" borderId="0" xfId="33" applyFont="1" applyBorder="1">
      <alignment vertical="center"/>
    </xf>
    <xf numFmtId="0" fontId="35" fillId="0" borderId="19" xfId="33" applyFont="1" applyBorder="1">
      <alignment vertical="center"/>
    </xf>
    <xf numFmtId="0" fontId="20" fillId="29" borderId="0" xfId="33" applyFont="1" applyFill="1" applyBorder="1">
      <alignment vertical="center"/>
    </xf>
    <xf numFmtId="0" fontId="20" fillId="0" borderId="14" xfId="0" applyFont="1" applyBorder="1" applyAlignment="1">
      <alignment vertical="center" shrinkToFit="1"/>
    </xf>
    <xf numFmtId="0" fontId="22" fillId="31" borderId="26" xfId="33" applyFont="1" applyFill="1" applyBorder="1" applyAlignment="1">
      <alignment horizontal="right" vertical="center"/>
    </xf>
    <xf numFmtId="0" fontId="22" fillId="0" borderId="26" xfId="33" applyFont="1" applyBorder="1" applyAlignment="1">
      <alignment horizontal="center" vertical="center" shrinkToFit="1"/>
    </xf>
    <xf numFmtId="0" fontId="22" fillId="29" borderId="0" xfId="33" applyFont="1" applyFill="1" applyBorder="1" applyAlignment="1">
      <alignment vertical="center" shrinkToFit="1"/>
    </xf>
    <xf numFmtId="0" fontId="22" fillId="26" borderId="0" xfId="33" applyFont="1" applyFill="1" applyBorder="1" applyAlignment="1">
      <alignment vertical="center"/>
    </xf>
    <xf numFmtId="0" fontId="20" fillId="29" borderId="11" xfId="33" applyFont="1" applyFill="1" applyBorder="1" applyAlignment="1">
      <alignment horizontal="center" vertical="center"/>
    </xf>
    <xf numFmtId="0" fontId="20" fillId="0" borderId="13" xfId="33" applyFont="1" applyFill="1" applyBorder="1" applyAlignment="1">
      <alignment vertical="center"/>
    </xf>
    <xf numFmtId="0" fontId="20" fillId="29" borderId="12" xfId="33" applyFont="1" applyFill="1" applyBorder="1" applyAlignment="1">
      <alignment horizontal="center" vertical="center"/>
    </xf>
    <xf numFmtId="0" fontId="20" fillId="0" borderId="12" xfId="33" applyFont="1" applyFill="1" applyBorder="1" applyAlignment="1">
      <alignment vertical="center"/>
    </xf>
    <xf numFmtId="0" fontId="20" fillId="29" borderId="52" xfId="33" applyFont="1" applyFill="1" applyBorder="1" applyAlignment="1">
      <alignment horizontal="center" vertical="center"/>
    </xf>
    <xf numFmtId="0" fontId="20" fillId="29" borderId="72" xfId="33" applyFont="1" applyFill="1" applyBorder="1" applyAlignment="1">
      <alignment horizontal="center" vertical="center"/>
    </xf>
    <xf numFmtId="0" fontId="20" fillId="29" borderId="13" xfId="33" applyFont="1" applyFill="1" applyBorder="1" applyAlignment="1">
      <alignment horizontal="center" vertical="center"/>
    </xf>
    <xf numFmtId="0" fontId="20" fillId="29" borderId="74" xfId="33" applyFont="1" applyFill="1" applyBorder="1" applyAlignment="1">
      <alignment horizontal="center" vertical="center"/>
    </xf>
    <xf numFmtId="0" fontId="20" fillId="0" borderId="75" xfId="33" applyFont="1" applyFill="1" applyBorder="1" applyAlignment="1">
      <alignment horizontal="center" vertical="center"/>
    </xf>
    <xf numFmtId="0" fontId="22" fillId="0" borderId="76" xfId="33" applyFont="1" applyFill="1" applyBorder="1" applyAlignment="1">
      <alignment horizontal="center" vertical="center"/>
    </xf>
    <xf numFmtId="0" fontId="20" fillId="0" borderId="76" xfId="33" applyFont="1" applyFill="1" applyBorder="1" applyAlignment="1">
      <alignment vertical="center"/>
    </xf>
    <xf numFmtId="0" fontId="22" fillId="0" borderId="12" xfId="33" applyFont="1" applyBorder="1" applyAlignment="1">
      <alignment horizontal="center" vertical="center" wrapText="1"/>
    </xf>
    <xf numFmtId="0" fontId="22" fillId="0" borderId="68" xfId="33" applyFont="1" applyBorder="1" applyAlignment="1">
      <alignment horizontal="center" vertical="center"/>
    </xf>
    <xf numFmtId="0" fontId="22" fillId="0" borderId="69" xfId="33" applyFont="1" applyBorder="1" applyAlignment="1">
      <alignment horizontal="center" vertical="center" wrapText="1"/>
    </xf>
    <xf numFmtId="0" fontId="22" fillId="0" borderId="77" xfId="33" applyFont="1" applyBorder="1" applyAlignment="1">
      <alignment horizontal="center" vertical="center"/>
    </xf>
    <xf numFmtId="0" fontId="31" fillId="0" borderId="66" xfId="33" applyFont="1" applyBorder="1" applyAlignment="1">
      <alignment horizontal="center" vertical="center"/>
    </xf>
    <xf numFmtId="0" fontId="22" fillId="26" borderId="14" xfId="33" applyFont="1" applyFill="1" applyBorder="1" applyAlignment="1">
      <alignment horizontal="center" vertical="center"/>
    </xf>
    <xf numFmtId="0" fontId="22" fillId="26" borderId="48" xfId="33" applyFont="1" applyFill="1" applyBorder="1" applyAlignment="1">
      <alignment horizontal="center" vertical="center"/>
    </xf>
    <xf numFmtId="0" fontId="22" fillId="26" borderId="47" xfId="33" applyFont="1" applyFill="1" applyBorder="1" applyAlignment="1">
      <alignment horizontal="center" vertical="center"/>
    </xf>
    <xf numFmtId="1" fontId="22" fillId="31" borderId="45" xfId="33" applyNumberFormat="1" applyFont="1" applyFill="1" applyBorder="1" applyAlignment="1">
      <alignment horizontal="center" vertical="center"/>
    </xf>
    <xf numFmtId="1" fontId="22" fillId="31" borderId="49" xfId="33" applyNumberFormat="1" applyFont="1" applyFill="1" applyBorder="1" applyAlignment="1">
      <alignment horizontal="center" vertical="center"/>
    </xf>
    <xf numFmtId="0" fontId="22" fillId="0" borderId="78" xfId="33" applyFont="1" applyBorder="1" applyAlignment="1">
      <alignment horizontal="center" vertical="center"/>
    </xf>
    <xf numFmtId="0" fontId="31" fillId="0" borderId="14" xfId="33" applyFont="1" applyBorder="1">
      <alignment vertical="center"/>
    </xf>
    <xf numFmtId="0" fontId="22" fillId="0" borderId="0" xfId="33" applyFont="1" applyBorder="1" applyAlignment="1">
      <alignment horizontal="left" vertical="center"/>
    </xf>
    <xf numFmtId="0" fontId="22" fillId="0" borderId="15" xfId="33" applyFont="1" applyBorder="1">
      <alignment vertical="center"/>
    </xf>
    <xf numFmtId="0" fontId="22" fillId="0" borderId="17" xfId="33" applyFont="1" applyBorder="1">
      <alignment vertical="center"/>
    </xf>
    <xf numFmtId="0" fontId="22" fillId="0" borderId="0" xfId="33" applyFont="1" applyBorder="1" applyAlignment="1">
      <alignment horizontal="right" vertical="center"/>
    </xf>
    <xf numFmtId="0" fontId="32" fillId="0" borderId="14" xfId="33" applyFont="1" applyBorder="1" applyAlignment="1">
      <alignment horizontal="right" vertical="center"/>
    </xf>
    <xf numFmtId="0" fontId="32" fillId="0" borderId="0" xfId="33" applyFont="1" applyBorder="1" applyAlignment="1">
      <alignment horizontal="right" vertical="center"/>
    </xf>
    <xf numFmtId="0" fontId="32" fillId="0" borderId="19" xfId="33" applyFont="1" applyBorder="1" applyAlignment="1">
      <alignment horizontal="right" vertical="center"/>
    </xf>
    <xf numFmtId="0" fontId="20" fillId="0" borderId="26" xfId="0" applyFont="1" applyBorder="1" applyAlignment="1">
      <alignment vertical="center" shrinkToFit="1"/>
    </xf>
    <xf numFmtId="0" fontId="20" fillId="29" borderId="0" xfId="33" applyFont="1" applyFill="1" applyBorder="1" applyAlignment="1">
      <alignment horizontal="center" vertical="center" shrinkToFit="1"/>
    </xf>
    <xf numFmtId="0" fontId="22" fillId="26" borderId="79" xfId="33" applyFont="1" applyFill="1" applyBorder="1" applyAlignment="1">
      <alignment horizontal="center" vertical="center"/>
    </xf>
    <xf numFmtId="0" fontId="20" fillId="29" borderId="15" xfId="33" applyFont="1" applyFill="1" applyBorder="1" applyAlignment="1">
      <alignment horizontal="center" vertical="center"/>
    </xf>
    <xf numFmtId="0" fontId="20" fillId="0" borderId="17" xfId="33" applyFont="1" applyFill="1" applyBorder="1" applyAlignment="1">
      <alignment vertical="center"/>
    </xf>
    <xf numFmtId="0" fontId="20" fillId="29" borderId="16" xfId="33" applyFont="1" applyFill="1" applyBorder="1" applyAlignment="1">
      <alignment horizontal="center" vertical="center"/>
    </xf>
    <xf numFmtId="0" fontId="20" fillId="0" borderId="16" xfId="33" applyFont="1" applyFill="1" applyBorder="1" applyAlignment="1">
      <alignment vertical="center"/>
    </xf>
    <xf numFmtId="0" fontId="20" fillId="29" borderId="43" xfId="33" applyFont="1" applyFill="1" applyBorder="1" applyAlignment="1">
      <alignment horizontal="center" vertical="center"/>
    </xf>
    <xf numFmtId="0" fontId="20" fillId="29" borderId="62" xfId="33" applyFont="1" applyFill="1" applyBorder="1" applyAlignment="1">
      <alignment horizontal="center" vertical="center"/>
    </xf>
    <xf numFmtId="0" fontId="20" fillId="29" borderId="17" xfId="33" applyFont="1" applyFill="1" applyBorder="1" applyAlignment="1">
      <alignment horizontal="center" vertical="center"/>
    </xf>
    <xf numFmtId="0" fontId="20" fillId="29" borderId="63" xfId="33" applyFont="1" applyFill="1" applyBorder="1" applyAlignment="1">
      <alignment horizontal="center" vertical="center"/>
    </xf>
    <xf numFmtId="0" fontId="20" fillId="0" borderId="80" xfId="33" applyFont="1" applyFill="1" applyBorder="1" applyAlignment="1">
      <alignment horizontal="center" vertical="center"/>
    </xf>
    <xf numFmtId="0" fontId="20" fillId="29" borderId="26" xfId="33" applyFont="1" applyFill="1" applyBorder="1" applyAlignment="1">
      <alignment horizontal="center" vertical="center"/>
    </xf>
    <xf numFmtId="0" fontId="22" fillId="0" borderId="81" xfId="33" applyFont="1" applyFill="1" applyBorder="1" applyAlignment="1">
      <alignment horizontal="center" vertical="center"/>
    </xf>
    <xf numFmtId="0" fontId="20" fillId="0" borderId="81" xfId="33" applyFont="1" applyFill="1" applyBorder="1" applyAlignment="1">
      <alignment vertical="center"/>
    </xf>
    <xf numFmtId="0" fontId="22" fillId="0" borderId="82" xfId="33" applyFont="1" applyBorder="1" applyAlignment="1">
      <alignment horizontal="center" vertical="center"/>
    </xf>
    <xf numFmtId="0" fontId="22" fillId="26" borderId="15" xfId="33" applyFont="1" applyFill="1" applyBorder="1" applyAlignment="1">
      <alignment horizontal="center" vertical="center"/>
    </xf>
    <xf numFmtId="0" fontId="22" fillId="26" borderId="82" xfId="33" applyFont="1" applyFill="1" applyBorder="1" applyAlignment="1">
      <alignment horizontal="center" vertical="center"/>
    </xf>
    <xf numFmtId="0" fontId="22" fillId="26" borderId="64" xfId="33" applyFont="1" applyFill="1" applyBorder="1" applyAlignment="1">
      <alignment horizontal="center" vertical="center"/>
    </xf>
    <xf numFmtId="0" fontId="22" fillId="0" borderId="83" xfId="33" applyFont="1" applyBorder="1" applyAlignment="1">
      <alignment horizontal="center" vertical="center"/>
    </xf>
    <xf numFmtId="1" fontId="22" fillId="30" borderId="84" xfId="33" applyNumberFormat="1" applyFont="1" applyFill="1" applyBorder="1">
      <alignment vertical="center"/>
    </xf>
    <xf numFmtId="1" fontId="22" fillId="26" borderId="84" xfId="33" applyNumberFormat="1" applyFont="1" applyFill="1" applyBorder="1">
      <alignment vertical="center"/>
    </xf>
    <xf numFmtId="177" fontId="22" fillId="31" borderId="85" xfId="33" applyNumberFormat="1" applyFont="1" applyFill="1" applyBorder="1">
      <alignment vertical="center"/>
    </xf>
    <xf numFmtId="1" fontId="22" fillId="26" borderId="86" xfId="33" applyNumberFormat="1" applyFont="1" applyFill="1" applyBorder="1">
      <alignment vertical="center"/>
    </xf>
    <xf numFmtId="177" fontId="22" fillId="31" borderId="87" xfId="33" applyNumberFormat="1" applyFont="1" applyFill="1" applyBorder="1">
      <alignment vertical="center"/>
    </xf>
    <xf numFmtId="1" fontId="22" fillId="26" borderId="85" xfId="33" applyNumberFormat="1" applyFont="1" applyFill="1" applyBorder="1">
      <alignment vertical="center"/>
    </xf>
    <xf numFmtId="0" fontId="20" fillId="0" borderId="0" xfId="33" applyFont="1" applyBorder="1" applyAlignment="1">
      <alignment horizontal="center" vertical="center"/>
    </xf>
    <xf numFmtId="0" fontId="20" fillId="30" borderId="10" xfId="33" applyFont="1" applyFill="1" applyBorder="1" applyAlignment="1">
      <alignment horizontal="left" vertical="center"/>
    </xf>
    <xf numFmtId="0" fontId="20" fillId="0" borderId="0" xfId="0" applyFont="1" applyBorder="1" applyAlignment="1">
      <alignment horizontal="center" vertical="center" shrinkToFit="1"/>
    </xf>
    <xf numFmtId="0" fontId="20" fillId="0" borderId="10" xfId="0" applyFont="1" applyBorder="1" applyAlignment="1">
      <alignment horizontal="center" vertical="center" shrinkToFit="1"/>
    </xf>
    <xf numFmtId="0" fontId="22" fillId="29" borderId="56" xfId="33" applyFont="1" applyFill="1" applyBorder="1">
      <alignment vertical="center"/>
    </xf>
    <xf numFmtId="0" fontId="22" fillId="0" borderId="52" xfId="33" applyFont="1" applyBorder="1">
      <alignment vertical="center"/>
    </xf>
    <xf numFmtId="0" fontId="31" fillId="0" borderId="10" xfId="33" applyFont="1" applyBorder="1" applyAlignment="1">
      <alignment horizontal="center" vertical="center"/>
    </xf>
    <xf numFmtId="0" fontId="22" fillId="0" borderId="26" xfId="33" applyFont="1" applyBorder="1" applyAlignment="1">
      <alignment horizontal="right" vertical="center"/>
    </xf>
    <xf numFmtId="0" fontId="22" fillId="26" borderId="88" xfId="33" applyFont="1" applyFill="1" applyBorder="1" applyAlignment="1">
      <alignment horizontal="center" vertical="center"/>
    </xf>
    <xf numFmtId="176" fontId="20" fillId="32" borderId="11" xfId="33" applyNumberFormat="1" applyFont="1" applyFill="1" applyBorder="1" applyAlignment="1">
      <alignment vertical="center"/>
    </xf>
    <xf numFmtId="176" fontId="20" fillId="0" borderId="13" xfId="33" applyNumberFormat="1" applyFont="1" applyFill="1" applyBorder="1" applyAlignment="1">
      <alignment vertical="center"/>
    </xf>
    <xf numFmtId="176" fontId="22" fillId="0" borderId="12" xfId="33" applyNumberFormat="1" applyFont="1" applyFill="1" applyBorder="1" applyAlignment="1">
      <alignment vertical="center" wrapText="1"/>
    </xf>
    <xf numFmtId="176" fontId="22" fillId="0" borderId="13" xfId="33" applyNumberFormat="1" applyFont="1" applyFill="1" applyBorder="1" applyAlignment="1">
      <alignment vertical="center" wrapText="1"/>
    </xf>
    <xf numFmtId="176" fontId="20" fillId="32" borderId="52" xfId="33" applyNumberFormat="1" applyFont="1" applyFill="1" applyBorder="1" applyAlignment="1">
      <alignment vertical="center"/>
    </xf>
    <xf numFmtId="176" fontId="20" fillId="29" borderId="72" xfId="33" applyNumberFormat="1" applyFont="1" applyFill="1" applyBorder="1" applyAlignment="1">
      <alignment vertical="center"/>
    </xf>
    <xf numFmtId="176" fontId="20" fillId="29" borderId="13" xfId="33" applyNumberFormat="1" applyFont="1" applyFill="1" applyBorder="1" applyAlignment="1">
      <alignment vertical="center"/>
    </xf>
    <xf numFmtId="176" fontId="20" fillId="29" borderId="52" xfId="33" applyNumberFormat="1" applyFont="1" applyFill="1" applyBorder="1" applyAlignment="1">
      <alignment vertical="center"/>
    </xf>
    <xf numFmtId="176" fontId="20" fillId="29" borderId="12" xfId="33" applyNumberFormat="1" applyFont="1" applyFill="1" applyBorder="1" applyAlignment="1">
      <alignment vertical="center"/>
    </xf>
    <xf numFmtId="176" fontId="20" fillId="29" borderId="74" xfId="33" applyNumberFormat="1" applyFont="1" applyFill="1" applyBorder="1" applyAlignment="1">
      <alignment vertical="center"/>
    </xf>
    <xf numFmtId="176" fontId="22" fillId="0" borderId="68" xfId="33" applyNumberFormat="1" applyFont="1" applyBorder="1" applyAlignment="1">
      <alignment vertical="center"/>
    </xf>
    <xf numFmtId="176" fontId="22" fillId="0" borderId="74" xfId="33" applyNumberFormat="1" applyFont="1" applyBorder="1" applyAlignment="1">
      <alignment vertical="center"/>
    </xf>
    <xf numFmtId="176" fontId="22" fillId="0" borderId="77" xfId="33" applyNumberFormat="1" applyFont="1" applyBorder="1" applyAlignment="1">
      <alignment vertical="center"/>
    </xf>
    <xf numFmtId="0" fontId="31" fillId="0" borderId="67" xfId="33" applyFont="1" applyBorder="1" applyAlignment="1">
      <alignment horizontal="center" vertical="center" wrapText="1"/>
    </xf>
    <xf numFmtId="0" fontId="31" fillId="0" borderId="56" xfId="33" applyFont="1" applyBorder="1" applyAlignment="1">
      <alignment horizontal="center" vertical="center" wrapText="1"/>
    </xf>
    <xf numFmtId="49" fontId="22" fillId="0" borderId="89" xfId="0" applyNumberFormat="1" applyFont="1" applyBorder="1" applyAlignment="1">
      <alignment horizontal="center" vertical="center"/>
    </xf>
    <xf numFmtId="49" fontId="22" fillId="0" borderId="90" xfId="0" applyNumberFormat="1" applyFont="1" applyBorder="1" applyAlignment="1">
      <alignment horizontal="center" vertical="center"/>
    </xf>
    <xf numFmtId="49" fontId="22" fillId="0" borderId="69"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68" xfId="0" applyNumberFormat="1" applyFont="1" applyBorder="1" applyAlignment="1">
      <alignment horizontal="center" vertical="center"/>
    </xf>
    <xf numFmtId="49" fontId="22" fillId="0" borderId="90" xfId="0" applyNumberFormat="1" applyFont="1" applyBorder="1" applyAlignment="1">
      <alignment horizontal="center" vertical="center" wrapText="1"/>
    </xf>
    <xf numFmtId="49" fontId="22" fillId="0" borderId="69"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68" xfId="0" applyNumberFormat="1" applyFont="1" applyBorder="1" applyAlignment="1">
      <alignment horizontal="center" vertical="center" wrapText="1"/>
    </xf>
    <xf numFmtId="0" fontId="32" fillId="33" borderId="70" xfId="33" applyFont="1" applyFill="1" applyBorder="1">
      <alignment vertical="center"/>
    </xf>
    <xf numFmtId="0" fontId="32" fillId="33" borderId="71" xfId="33" applyFont="1" applyFill="1" applyBorder="1">
      <alignment vertical="center"/>
    </xf>
    <xf numFmtId="178" fontId="32" fillId="33" borderId="91" xfId="33" applyNumberFormat="1" applyFont="1" applyFill="1" applyBorder="1">
      <alignment vertical="center"/>
    </xf>
    <xf numFmtId="178" fontId="32" fillId="33" borderId="92" xfId="33" applyNumberFormat="1" applyFont="1" applyFill="1" applyBorder="1">
      <alignment vertical="center"/>
    </xf>
    <xf numFmtId="0" fontId="22" fillId="0" borderId="93" xfId="33" applyFont="1" applyBorder="1" applyAlignment="1">
      <alignment horizontal="center" vertical="center"/>
    </xf>
    <xf numFmtId="1" fontId="22" fillId="30" borderId="94" xfId="33" applyNumberFormat="1" applyFont="1" applyFill="1" applyBorder="1">
      <alignment vertical="center"/>
    </xf>
    <xf numFmtId="1" fontId="22" fillId="26" borderId="94" xfId="33" applyNumberFormat="1" applyFont="1" applyFill="1" applyBorder="1">
      <alignment vertical="center"/>
    </xf>
    <xf numFmtId="177" fontId="22" fillId="31" borderId="95" xfId="33" applyNumberFormat="1" applyFont="1" applyFill="1" applyBorder="1">
      <alignment vertical="center"/>
    </xf>
    <xf numFmtId="1" fontId="22" fillId="26" borderId="96" xfId="33" applyNumberFormat="1" applyFont="1" applyFill="1" applyBorder="1">
      <alignment vertical="center"/>
    </xf>
    <xf numFmtId="177" fontId="22" fillId="31" borderId="97" xfId="33" applyNumberFormat="1" applyFont="1" applyFill="1" applyBorder="1">
      <alignment vertical="center"/>
    </xf>
    <xf numFmtId="1" fontId="22" fillId="26" borderId="95" xfId="33" applyNumberFormat="1" applyFont="1" applyFill="1" applyBorder="1">
      <alignment vertical="center"/>
    </xf>
    <xf numFmtId="0" fontId="31" fillId="26" borderId="19" xfId="33" applyFont="1" applyFill="1" applyBorder="1" applyAlignment="1">
      <alignment vertical="center"/>
    </xf>
    <xf numFmtId="0" fontId="22" fillId="0" borderId="14" xfId="33" applyFont="1" applyBorder="1" applyAlignment="1">
      <alignment horizontal="right" vertical="center"/>
    </xf>
    <xf numFmtId="0" fontId="22" fillId="0" borderId="10" xfId="33" applyFont="1" applyBorder="1" applyAlignment="1">
      <alignment horizontal="right" vertical="center"/>
    </xf>
    <xf numFmtId="0" fontId="32" fillId="26" borderId="0" xfId="33" applyFont="1" applyFill="1" applyBorder="1" applyAlignment="1">
      <alignment horizontal="right" vertical="center" shrinkToFit="1"/>
    </xf>
    <xf numFmtId="0" fontId="32" fillId="26" borderId="0" xfId="33" applyFont="1" applyFill="1" applyBorder="1" applyAlignment="1">
      <alignment horizontal="center" vertical="center" shrinkToFit="1"/>
    </xf>
    <xf numFmtId="0" fontId="32" fillId="26" borderId="19" xfId="33" applyFont="1" applyFill="1" applyBorder="1" applyAlignment="1">
      <alignment horizontal="center" vertical="center" shrinkToFit="1"/>
    </xf>
    <xf numFmtId="0" fontId="20" fillId="29" borderId="14" xfId="33" applyFont="1" applyFill="1" applyBorder="1" applyAlignment="1">
      <alignment horizontal="center" vertical="center" shrinkToFit="1"/>
    </xf>
    <xf numFmtId="0" fontId="22" fillId="0" borderId="26" xfId="33" applyFont="1" applyBorder="1" applyAlignment="1">
      <alignment horizontal="left" vertical="center"/>
    </xf>
    <xf numFmtId="0" fontId="31" fillId="0" borderId="26" xfId="33" applyFont="1" applyBorder="1" applyAlignment="1">
      <alignment horizontal="center" vertical="center" shrinkToFit="1"/>
    </xf>
    <xf numFmtId="0" fontId="22" fillId="29" borderId="10" xfId="33" applyFont="1" applyFill="1" applyBorder="1" applyAlignment="1">
      <alignment horizontal="center" vertical="center" shrinkToFit="1"/>
    </xf>
    <xf numFmtId="176" fontId="20" fillId="32" borderId="14" xfId="33" applyNumberFormat="1" applyFont="1" applyFill="1" applyBorder="1" applyAlignment="1">
      <alignment vertical="center"/>
    </xf>
    <xf numFmtId="176" fontId="20" fillId="0" borderId="10" xfId="33" applyNumberFormat="1" applyFont="1" applyFill="1" applyBorder="1" applyAlignment="1">
      <alignment vertical="center"/>
    </xf>
    <xf numFmtId="176" fontId="22" fillId="0" borderId="0" xfId="33" applyNumberFormat="1" applyFont="1" applyFill="1" applyBorder="1" applyAlignment="1">
      <alignment vertical="center" wrapText="1"/>
    </xf>
    <xf numFmtId="176" fontId="22" fillId="0" borderId="10" xfId="33" applyNumberFormat="1" applyFont="1" applyFill="1" applyBorder="1" applyAlignment="1">
      <alignment vertical="center" wrapText="1"/>
    </xf>
    <xf numFmtId="176" fontId="20" fillId="32" borderId="26" xfId="33" applyNumberFormat="1" applyFont="1" applyFill="1" applyBorder="1" applyAlignment="1">
      <alignment vertical="center"/>
    </xf>
    <xf numFmtId="176" fontId="20" fillId="29" borderId="45" xfId="33" applyNumberFormat="1" applyFont="1" applyFill="1" applyBorder="1" applyAlignment="1">
      <alignment vertical="center"/>
    </xf>
    <xf numFmtId="176" fontId="20" fillId="29" borderId="10" xfId="33" applyNumberFormat="1" applyFont="1" applyFill="1" applyBorder="1" applyAlignment="1">
      <alignment vertical="center"/>
    </xf>
    <xf numFmtId="176" fontId="20" fillId="29" borderId="26" xfId="33" applyNumberFormat="1" applyFont="1" applyFill="1" applyBorder="1" applyAlignment="1">
      <alignment vertical="center"/>
    </xf>
    <xf numFmtId="176" fontId="20" fillId="29" borderId="46" xfId="33" applyNumberFormat="1" applyFont="1" applyFill="1" applyBorder="1" applyAlignment="1">
      <alignment vertical="center"/>
    </xf>
    <xf numFmtId="176" fontId="22" fillId="0" borderId="48" xfId="33" applyNumberFormat="1" applyFont="1" applyBorder="1" applyAlignment="1">
      <alignment vertical="center"/>
    </xf>
    <xf numFmtId="176" fontId="22" fillId="0" borderId="46" xfId="33" applyNumberFormat="1" applyFont="1" applyBorder="1" applyAlignment="1">
      <alignment vertical="center"/>
    </xf>
    <xf numFmtId="176" fontId="22" fillId="0" borderId="19" xfId="33" applyNumberFormat="1" applyFont="1" applyBorder="1" applyAlignment="1">
      <alignment vertical="center"/>
    </xf>
    <xf numFmtId="49" fontId="22" fillId="0" borderId="47"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48" xfId="0" applyNumberFormat="1" applyFont="1" applyBorder="1" applyAlignment="1">
      <alignment horizontal="center" vertical="center"/>
    </xf>
    <xf numFmtId="49" fontId="22" fillId="0" borderId="47"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48" xfId="0" applyNumberFormat="1" applyFont="1" applyBorder="1" applyAlignment="1">
      <alignment horizontal="center" vertical="center" wrapText="1"/>
    </xf>
    <xf numFmtId="0" fontId="22" fillId="0" borderId="11" xfId="33" applyFont="1" applyBorder="1" applyAlignment="1">
      <alignment horizontal="center" vertical="center" wrapText="1"/>
    </xf>
    <xf numFmtId="0" fontId="22" fillId="0" borderId="12" xfId="33" applyFont="1" applyBorder="1" applyAlignment="1">
      <alignment horizontal="center" vertical="center"/>
    </xf>
    <xf numFmtId="0" fontId="22" fillId="30" borderId="11" xfId="33" applyFont="1" applyFill="1" applyBorder="1" applyAlignment="1">
      <alignment horizontal="center" vertical="center"/>
    </xf>
    <xf numFmtId="0" fontId="22" fillId="30" borderId="12" xfId="33" applyFont="1" applyFill="1" applyBorder="1" applyAlignment="1">
      <alignment horizontal="center" vertical="center"/>
    </xf>
    <xf numFmtId="0" fontId="22" fillId="30" borderId="68" xfId="33" applyFont="1" applyFill="1" applyBorder="1" applyAlignment="1">
      <alignment horizontal="center" vertical="center"/>
    </xf>
    <xf numFmtId="0" fontId="22" fillId="30" borderId="69" xfId="33" applyFont="1" applyFill="1" applyBorder="1" applyAlignment="1">
      <alignment horizontal="center" vertical="center"/>
    </xf>
    <xf numFmtId="1" fontId="22" fillId="31" borderId="11" xfId="33" applyNumberFormat="1" applyFont="1" applyFill="1" applyBorder="1" applyAlignment="1">
      <alignment horizontal="center" vertical="center"/>
    </xf>
    <xf numFmtId="1" fontId="22" fillId="31" borderId="12" xfId="33" applyNumberFormat="1" applyFont="1" applyFill="1" applyBorder="1" applyAlignment="1">
      <alignment horizontal="center" vertical="center"/>
    </xf>
    <xf numFmtId="1" fontId="22" fillId="31" borderId="13" xfId="33" applyNumberFormat="1" applyFont="1" applyFill="1" applyBorder="1" applyAlignment="1">
      <alignment horizontal="center" vertical="center"/>
    </xf>
    <xf numFmtId="0" fontId="20" fillId="0" borderId="26" xfId="33" applyFont="1" applyBorder="1" applyAlignment="1">
      <alignment horizontal="center" vertical="center"/>
    </xf>
    <xf numFmtId="0" fontId="22" fillId="30" borderId="40" xfId="33" applyFont="1" applyFill="1" applyBorder="1" applyAlignment="1">
      <alignment horizontal="center" vertical="center"/>
    </xf>
    <xf numFmtId="0" fontId="22" fillId="26" borderId="98" xfId="33" applyFont="1" applyFill="1" applyBorder="1" applyAlignment="1">
      <alignment horizontal="center" vertical="center"/>
    </xf>
    <xf numFmtId="0" fontId="22" fillId="26" borderId="58" xfId="33" applyFont="1" applyFill="1" applyBorder="1" applyAlignment="1">
      <alignment horizontal="center" vertical="center"/>
    </xf>
    <xf numFmtId="0" fontId="22" fillId="26" borderId="99" xfId="33" applyFont="1" applyFill="1" applyBorder="1" applyAlignment="1">
      <alignment horizontal="center" vertical="center"/>
    </xf>
    <xf numFmtId="0" fontId="32" fillId="0" borderId="14" xfId="0" applyFont="1" applyBorder="1" applyAlignment="1">
      <alignment vertical="center"/>
    </xf>
    <xf numFmtId="0" fontId="32" fillId="0" borderId="0" xfId="0" applyFont="1" applyBorder="1" applyAlignment="1">
      <alignment vertical="center"/>
    </xf>
    <xf numFmtId="0" fontId="32" fillId="0" borderId="19" xfId="33" applyFont="1" applyFill="1" applyBorder="1" applyAlignment="1">
      <alignment vertical="center"/>
    </xf>
    <xf numFmtId="0" fontId="31" fillId="26" borderId="79" xfId="33" applyFont="1" applyFill="1" applyBorder="1" applyAlignment="1">
      <alignment horizontal="center" vertical="center"/>
    </xf>
    <xf numFmtId="0" fontId="22" fillId="26" borderId="0" xfId="33" applyFont="1" applyFill="1" applyBorder="1">
      <alignment vertical="center"/>
    </xf>
    <xf numFmtId="0" fontId="22" fillId="26" borderId="48" xfId="33" applyNumberFormat="1" applyFont="1" applyFill="1" applyBorder="1" applyAlignment="1">
      <alignment vertical="center"/>
    </xf>
    <xf numFmtId="0" fontId="22" fillId="26" borderId="46" xfId="33" applyNumberFormat="1" applyFont="1" applyFill="1" applyBorder="1" applyAlignment="1">
      <alignment vertical="center"/>
    </xf>
    <xf numFmtId="0" fontId="22" fillId="26" borderId="19" xfId="33" applyFont="1" applyFill="1" applyBorder="1" applyAlignment="1">
      <alignment vertical="center"/>
    </xf>
    <xf numFmtId="49" fontId="22" fillId="0" borderId="64"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82" xfId="0" applyNumberFormat="1" applyFont="1" applyBorder="1" applyAlignment="1">
      <alignment horizontal="center" vertical="center"/>
    </xf>
    <xf numFmtId="49" fontId="22" fillId="0" borderId="64"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82" xfId="0" applyNumberFormat="1" applyFont="1" applyBorder="1" applyAlignment="1">
      <alignment horizontal="center" vertical="center" wrapText="1"/>
    </xf>
    <xf numFmtId="0" fontId="22" fillId="30" borderId="14" xfId="33" applyFont="1" applyFill="1" applyBorder="1" applyAlignment="1">
      <alignment horizontal="center" vertical="center"/>
    </xf>
    <xf numFmtId="0" fontId="22" fillId="30" borderId="0" xfId="33" applyFont="1" applyFill="1" applyBorder="1" applyAlignment="1">
      <alignment horizontal="center" vertical="center"/>
    </xf>
    <xf numFmtId="0" fontId="22" fillId="30" borderId="48" xfId="33" applyFont="1" applyFill="1" applyBorder="1" applyAlignment="1">
      <alignment horizontal="center" vertical="center"/>
    </xf>
    <xf numFmtId="0" fontId="22" fillId="30" borderId="47" xfId="33" applyFont="1" applyFill="1" applyBorder="1" applyAlignment="1">
      <alignment horizontal="center" vertical="center"/>
    </xf>
    <xf numFmtId="1" fontId="22" fillId="31" borderId="14" xfId="33" applyNumberFormat="1" applyFont="1" applyFill="1" applyBorder="1" applyAlignment="1">
      <alignment horizontal="center" vertical="center"/>
    </xf>
    <xf numFmtId="1" fontId="22" fillId="31" borderId="0" xfId="33" applyNumberFormat="1" applyFont="1" applyFill="1" applyBorder="1" applyAlignment="1">
      <alignment horizontal="center" vertical="center"/>
    </xf>
    <xf numFmtId="1" fontId="22" fillId="31" borderId="10" xfId="33" applyNumberFormat="1" applyFont="1" applyFill="1" applyBorder="1" applyAlignment="1">
      <alignment horizontal="center" vertical="center"/>
    </xf>
    <xf numFmtId="0" fontId="20" fillId="0" borderId="100" xfId="33" applyFont="1" applyBorder="1" applyAlignment="1">
      <alignment horizontal="center" vertical="center"/>
    </xf>
    <xf numFmtId="0" fontId="20" fillId="0" borderId="43" xfId="33" applyFont="1" applyBorder="1" applyAlignment="1">
      <alignment horizontal="center" vertical="center"/>
    </xf>
    <xf numFmtId="0" fontId="22" fillId="26" borderId="56" xfId="33" applyFont="1" applyFill="1" applyBorder="1" applyAlignment="1">
      <alignment horizontal="center" vertical="center"/>
    </xf>
    <xf numFmtId="0" fontId="20" fillId="29" borderId="0" xfId="33" applyFont="1" applyFill="1" applyBorder="1" applyAlignment="1">
      <alignment vertical="center"/>
    </xf>
    <xf numFmtId="0" fontId="22" fillId="0" borderId="26" xfId="33" applyFont="1" applyFill="1" applyBorder="1" applyAlignment="1">
      <alignment vertical="center"/>
    </xf>
    <xf numFmtId="0" fontId="22" fillId="26" borderId="101" xfId="33" applyFont="1" applyFill="1" applyBorder="1" applyAlignment="1">
      <alignment horizontal="center" vertical="center"/>
    </xf>
    <xf numFmtId="0" fontId="22" fillId="26" borderId="102" xfId="33" applyFont="1" applyFill="1" applyBorder="1" applyAlignment="1">
      <alignment horizontal="center" vertical="center"/>
    </xf>
    <xf numFmtId="0" fontId="22" fillId="26" borderId="103" xfId="33" applyFont="1" applyFill="1" applyBorder="1" applyAlignment="1">
      <alignment horizontal="center" vertical="center"/>
    </xf>
    <xf numFmtId="0" fontId="31" fillId="26" borderId="88" xfId="33" applyFont="1" applyFill="1" applyBorder="1" applyAlignment="1">
      <alignment horizontal="center" vertical="center"/>
    </xf>
    <xf numFmtId="0" fontId="22" fillId="26" borderId="26" xfId="33" applyFont="1" applyFill="1" applyBorder="1" applyAlignment="1">
      <alignment vertical="center"/>
    </xf>
    <xf numFmtId="176" fontId="22" fillId="0" borderId="16" xfId="33" applyNumberFormat="1" applyFont="1" applyFill="1" applyBorder="1" applyAlignment="1">
      <alignment vertical="center" wrapText="1"/>
    </xf>
    <xf numFmtId="176" fontId="22" fillId="0" borderId="17" xfId="33" applyNumberFormat="1" applyFont="1" applyFill="1" applyBorder="1" applyAlignment="1">
      <alignment vertical="center" wrapText="1"/>
    </xf>
    <xf numFmtId="0" fontId="22" fillId="0" borderId="62" xfId="33" applyFont="1" applyBorder="1">
      <alignment vertical="center"/>
    </xf>
    <xf numFmtId="0" fontId="22" fillId="0" borderId="43" xfId="33" applyFont="1" applyBorder="1">
      <alignment vertical="center"/>
    </xf>
    <xf numFmtId="0" fontId="22" fillId="0" borderId="63" xfId="33" applyFont="1" applyBorder="1">
      <alignment vertical="center"/>
    </xf>
    <xf numFmtId="0" fontId="22" fillId="0" borderId="64" xfId="33" applyFont="1" applyBorder="1">
      <alignment vertical="center"/>
    </xf>
    <xf numFmtId="0" fontId="22" fillId="0" borderId="82" xfId="33" applyFont="1" applyBorder="1">
      <alignment vertical="center"/>
    </xf>
    <xf numFmtId="0" fontId="22" fillId="0" borderId="65" xfId="33" applyFont="1" applyBorder="1">
      <alignment vertical="center"/>
    </xf>
    <xf numFmtId="0" fontId="22" fillId="0" borderId="66" xfId="33" applyFont="1" applyBorder="1" applyAlignment="1">
      <alignment horizontal="center" vertical="center" wrapText="1"/>
    </xf>
    <xf numFmtId="0" fontId="22" fillId="0" borderId="67" xfId="33" applyFont="1" applyBorder="1" applyAlignment="1">
      <alignment horizontal="center" vertical="center"/>
    </xf>
    <xf numFmtId="0" fontId="22" fillId="0" borderId="56" xfId="33" applyFont="1" applyBorder="1" applyAlignment="1">
      <alignment horizontal="center" vertical="center"/>
    </xf>
    <xf numFmtId="179" fontId="22" fillId="31" borderId="72" xfId="33" applyNumberFormat="1" applyFont="1" applyFill="1" applyBorder="1" applyAlignment="1">
      <alignment horizontal="center" vertical="center"/>
    </xf>
    <xf numFmtId="179" fontId="22" fillId="31" borderId="74" xfId="33" applyNumberFormat="1" applyFont="1" applyFill="1" applyBorder="1" applyAlignment="1">
      <alignment horizontal="center" vertical="center"/>
    </xf>
    <xf numFmtId="179" fontId="22" fillId="31" borderId="69" xfId="33" applyNumberFormat="1" applyFont="1" applyFill="1" applyBorder="1" applyAlignment="1">
      <alignment horizontal="center" vertical="center"/>
    </xf>
    <xf numFmtId="179" fontId="22" fillId="31" borderId="12" xfId="33" applyNumberFormat="1" applyFont="1" applyFill="1" applyBorder="1" applyAlignment="1">
      <alignment horizontal="center" vertical="center"/>
    </xf>
    <xf numFmtId="179" fontId="22" fillId="31" borderId="68" xfId="33" applyNumberFormat="1" applyFont="1" applyFill="1" applyBorder="1" applyAlignment="1">
      <alignment horizontal="center" vertical="center"/>
    </xf>
    <xf numFmtId="179" fontId="22" fillId="31" borderId="73" xfId="33" applyNumberFormat="1" applyFont="1" applyFill="1" applyBorder="1" applyAlignment="1">
      <alignment horizontal="center" vertical="center"/>
    </xf>
    <xf numFmtId="0" fontId="22" fillId="30" borderId="15" xfId="33" applyFont="1" applyFill="1" applyBorder="1" applyAlignment="1">
      <alignment horizontal="center" vertical="center"/>
    </xf>
    <xf numFmtId="0" fontId="22" fillId="30" borderId="16" xfId="33" applyFont="1" applyFill="1" applyBorder="1" applyAlignment="1">
      <alignment horizontal="center" vertical="center"/>
    </xf>
    <xf numFmtId="0" fontId="22" fillId="30" borderId="82" xfId="33" applyFont="1" applyFill="1" applyBorder="1" applyAlignment="1">
      <alignment horizontal="center" vertical="center"/>
    </xf>
    <xf numFmtId="0" fontId="22" fillId="30" borderId="64" xfId="33" applyFont="1" applyFill="1" applyBorder="1" applyAlignment="1">
      <alignment horizontal="center" vertical="center"/>
    </xf>
    <xf numFmtId="1" fontId="22" fillId="31" borderId="15" xfId="33" applyNumberFormat="1" applyFont="1" applyFill="1" applyBorder="1" applyAlignment="1">
      <alignment horizontal="center" vertical="center"/>
    </xf>
    <xf numFmtId="1" fontId="22" fillId="31" borderId="16" xfId="33" applyNumberFormat="1" applyFont="1" applyFill="1" applyBorder="1" applyAlignment="1">
      <alignment horizontal="center" vertical="center"/>
    </xf>
    <xf numFmtId="1" fontId="22" fillId="31" borderId="17" xfId="33" applyNumberFormat="1" applyFont="1" applyFill="1" applyBorder="1" applyAlignment="1">
      <alignment horizontal="center" vertical="center"/>
    </xf>
    <xf numFmtId="0" fontId="20" fillId="0" borderId="104" xfId="33" applyFont="1" applyBorder="1" applyAlignment="1">
      <alignment horizontal="center" vertical="center"/>
    </xf>
    <xf numFmtId="0" fontId="20" fillId="0" borderId="52" xfId="33" applyFont="1" applyBorder="1">
      <alignment vertical="center"/>
    </xf>
    <xf numFmtId="0" fontId="22" fillId="29" borderId="26" xfId="33" applyFont="1" applyFill="1" applyBorder="1" applyAlignment="1">
      <alignment horizontal="center" vertical="center"/>
    </xf>
    <xf numFmtId="0" fontId="22" fillId="29" borderId="14" xfId="33" applyFont="1" applyFill="1" applyBorder="1">
      <alignment vertical="center"/>
    </xf>
    <xf numFmtId="0" fontId="22" fillId="29" borderId="0" xfId="33" applyFont="1" applyFill="1" applyBorder="1">
      <alignment vertical="center"/>
    </xf>
    <xf numFmtId="0" fontId="22" fillId="29" borderId="10" xfId="33" applyFont="1" applyFill="1" applyBorder="1">
      <alignment vertical="center"/>
    </xf>
    <xf numFmtId="0" fontId="31" fillId="29" borderId="10" xfId="33" applyFont="1" applyFill="1" applyBorder="1">
      <alignment vertical="center"/>
    </xf>
    <xf numFmtId="0" fontId="22" fillId="26" borderId="52" xfId="33" applyFont="1" applyFill="1" applyBorder="1" applyAlignment="1">
      <alignment horizontal="center" vertical="center"/>
    </xf>
    <xf numFmtId="0" fontId="22" fillId="0" borderId="13" xfId="33" applyNumberFormat="1" applyFont="1" applyBorder="1" applyAlignment="1">
      <alignment horizontal="center" vertical="center"/>
    </xf>
    <xf numFmtId="0" fontId="22" fillId="0" borderId="12" xfId="33" applyFont="1" applyBorder="1">
      <alignment vertical="center"/>
    </xf>
    <xf numFmtId="0" fontId="22" fillId="0" borderId="77" xfId="33" applyFont="1" applyBorder="1">
      <alignment vertical="center"/>
    </xf>
    <xf numFmtId="0" fontId="22" fillId="0" borderId="66" xfId="33" applyFont="1" applyBorder="1" applyAlignment="1">
      <alignment horizontal="center" vertical="center"/>
    </xf>
    <xf numFmtId="179" fontId="22" fillId="31" borderId="45" xfId="33" applyNumberFormat="1" applyFont="1" applyFill="1" applyBorder="1" applyAlignment="1">
      <alignment horizontal="center" vertical="center"/>
    </xf>
    <xf numFmtId="179" fontId="22" fillId="31" borderId="46" xfId="33" applyNumberFormat="1" applyFont="1" applyFill="1" applyBorder="1" applyAlignment="1">
      <alignment horizontal="center" vertical="center"/>
    </xf>
    <xf numFmtId="179" fontId="22" fillId="31" borderId="47" xfId="33" applyNumberFormat="1" applyFont="1" applyFill="1" applyBorder="1" applyAlignment="1">
      <alignment horizontal="center" vertical="center"/>
    </xf>
    <xf numFmtId="179" fontId="22" fillId="31" borderId="0" xfId="33" applyNumberFormat="1" applyFont="1" applyFill="1" applyBorder="1" applyAlignment="1">
      <alignment horizontal="center" vertical="center"/>
    </xf>
    <xf numFmtId="179" fontId="22" fillId="31" borderId="48" xfId="33" applyNumberFormat="1" applyFont="1" applyFill="1" applyBorder="1" applyAlignment="1">
      <alignment horizontal="center" vertical="center"/>
    </xf>
    <xf numFmtId="179" fontId="22" fillId="31" borderId="49" xfId="33" applyNumberFormat="1" applyFont="1" applyFill="1" applyBorder="1" applyAlignment="1">
      <alignment horizontal="center" vertical="center"/>
    </xf>
    <xf numFmtId="0" fontId="20" fillId="0" borderId="11" xfId="33" applyFont="1" applyBorder="1" applyAlignment="1">
      <alignment horizontal="center" vertical="center" wrapText="1"/>
    </xf>
    <xf numFmtId="0" fontId="20" fillId="0" borderId="12" xfId="33" applyFont="1" applyBorder="1" applyAlignment="1">
      <alignment horizontal="center" vertical="center" wrapText="1"/>
    </xf>
    <xf numFmtId="0" fontId="20" fillId="0" borderId="13" xfId="33" applyFont="1" applyBorder="1" applyAlignment="1">
      <alignment horizontal="center" vertical="center" wrapText="1"/>
    </xf>
    <xf numFmtId="0" fontId="31" fillId="26" borderId="52" xfId="33" applyFont="1" applyFill="1" applyBorder="1" applyAlignment="1">
      <alignment horizontal="center" vertical="center"/>
    </xf>
    <xf numFmtId="0" fontId="22" fillId="0" borderId="0" xfId="0" applyFont="1" applyAlignment="1">
      <alignment horizontal="right" vertical="center"/>
    </xf>
    <xf numFmtId="0" fontId="22" fillId="0" borderId="0" xfId="33" applyFont="1" applyAlignment="1">
      <alignment horizontal="center" vertical="center" shrinkToFit="1"/>
    </xf>
    <xf numFmtId="0" fontId="22" fillId="29" borderId="10" xfId="33" applyFont="1" applyFill="1" applyBorder="1" applyAlignment="1">
      <alignment vertical="center"/>
    </xf>
    <xf numFmtId="0" fontId="22" fillId="26" borderId="0" xfId="33" applyFont="1" applyFill="1" applyBorder="1" applyAlignment="1">
      <alignment horizontal="center" vertical="center" shrinkToFit="1"/>
    </xf>
    <xf numFmtId="0" fontId="20" fillId="29" borderId="10" xfId="33" applyFont="1" applyFill="1" applyBorder="1" applyAlignment="1">
      <alignment horizontal="center" vertical="center" shrinkToFit="1"/>
    </xf>
    <xf numFmtId="0" fontId="22" fillId="0" borderId="10" xfId="33" applyFont="1" applyBorder="1" applyAlignment="1">
      <alignment horizontal="right" vertical="center" shrinkToFit="1"/>
    </xf>
    <xf numFmtId="176" fontId="22" fillId="26" borderId="0" xfId="33" applyNumberFormat="1" applyFont="1" applyFill="1" applyBorder="1" applyAlignment="1">
      <alignment vertical="center"/>
    </xf>
    <xf numFmtId="176" fontId="22" fillId="26" borderId="26" xfId="33" applyNumberFormat="1" applyFont="1" applyFill="1" applyBorder="1" applyAlignment="1">
      <alignment vertical="center"/>
    </xf>
    <xf numFmtId="0" fontId="22" fillId="0" borderId="19" xfId="33" applyFont="1" applyBorder="1" applyAlignment="1">
      <alignment horizontal="center" vertical="center" wrapText="1"/>
    </xf>
    <xf numFmtId="0" fontId="22" fillId="0" borderId="105" xfId="33" applyFont="1" applyBorder="1" applyAlignment="1">
      <alignment horizontal="center" vertical="center"/>
    </xf>
    <xf numFmtId="179" fontId="22" fillId="31" borderId="106" xfId="33" applyNumberFormat="1" applyFont="1" applyFill="1" applyBorder="1" applyAlignment="1">
      <alignment horizontal="center" vertical="center"/>
    </xf>
    <xf numFmtId="179" fontId="22" fillId="31" borderId="107" xfId="33" applyNumberFormat="1" applyFont="1" applyFill="1" applyBorder="1" applyAlignment="1">
      <alignment horizontal="center" vertical="center"/>
    </xf>
    <xf numFmtId="179" fontId="22" fillId="31" borderId="108" xfId="33" applyNumberFormat="1" applyFont="1" applyFill="1" applyBorder="1" applyAlignment="1">
      <alignment horizontal="center" vertical="center"/>
    </xf>
    <xf numFmtId="179" fontId="22" fillId="31" borderId="109" xfId="33" applyNumberFormat="1" applyFont="1" applyFill="1" applyBorder="1" applyAlignment="1">
      <alignment horizontal="center" vertical="center"/>
    </xf>
    <xf numFmtId="179" fontId="22" fillId="31" borderId="110" xfId="33" applyNumberFormat="1" applyFont="1" applyFill="1" applyBorder="1" applyAlignment="1">
      <alignment horizontal="center" vertical="center"/>
    </xf>
    <xf numFmtId="0" fontId="32" fillId="33" borderId="111" xfId="33" applyFont="1" applyFill="1" applyBorder="1" applyAlignment="1">
      <alignment horizontal="center" vertical="center"/>
    </xf>
    <xf numFmtId="0" fontId="32" fillId="33" borderId="112" xfId="33" applyFont="1" applyFill="1" applyBorder="1" applyAlignment="1">
      <alignment horizontal="center" vertical="center"/>
    </xf>
    <xf numFmtId="179" fontId="22" fillId="31" borderId="113" xfId="33" applyNumberFormat="1" applyFont="1" applyFill="1" applyBorder="1" applyAlignment="1">
      <alignment horizontal="center" vertical="center"/>
    </xf>
    <xf numFmtId="0" fontId="20" fillId="0" borderId="14" xfId="33" applyFont="1" applyBorder="1" applyAlignment="1">
      <alignment horizontal="center" vertical="center" wrapText="1"/>
    </xf>
    <xf numFmtId="0" fontId="20" fillId="0" borderId="0" xfId="33" applyFont="1" applyBorder="1" applyAlignment="1">
      <alignment horizontal="center" vertical="center" wrapText="1"/>
    </xf>
    <xf numFmtId="0" fontId="20" fillId="0" borderId="10" xfId="33" applyFont="1" applyBorder="1" applyAlignment="1">
      <alignment horizontal="center" vertical="center" wrapText="1"/>
    </xf>
    <xf numFmtId="0" fontId="31" fillId="26" borderId="43" xfId="33" applyFont="1" applyFill="1" applyBorder="1" applyAlignment="1">
      <alignment horizontal="center" vertical="center"/>
    </xf>
    <xf numFmtId="0" fontId="22" fillId="26" borderId="10" xfId="33" applyFont="1" applyFill="1" applyBorder="1" applyAlignment="1">
      <alignment vertical="center"/>
    </xf>
    <xf numFmtId="0" fontId="20" fillId="0" borderId="14" xfId="33" applyFont="1" applyBorder="1" applyAlignment="1">
      <alignment horizontal="center" vertical="center"/>
    </xf>
    <xf numFmtId="0" fontId="20" fillId="29" borderId="0" xfId="33" applyFont="1" applyFill="1" applyBorder="1" applyAlignment="1">
      <alignment horizontal="center" vertical="center"/>
    </xf>
    <xf numFmtId="0" fontId="20" fillId="26" borderId="10" xfId="33" applyFont="1" applyFill="1" applyBorder="1" applyAlignment="1">
      <alignment horizontal="center" vertical="center" shrinkToFit="1"/>
    </xf>
    <xf numFmtId="0" fontId="20" fillId="0" borderId="43" xfId="33" applyFont="1" applyBorder="1" applyAlignment="1">
      <alignment vertical="center"/>
    </xf>
    <xf numFmtId="0" fontId="32" fillId="26" borderId="0" xfId="33" applyFont="1" applyFill="1" applyBorder="1" applyAlignment="1">
      <alignment vertical="center" shrinkToFit="1"/>
    </xf>
    <xf numFmtId="49" fontId="31" fillId="29" borderId="44" xfId="33" applyNumberFormat="1" applyFont="1" applyFill="1" applyBorder="1" applyAlignment="1">
      <alignment horizontal="right" vertical="center"/>
    </xf>
    <xf numFmtId="0" fontId="20" fillId="26" borderId="26" xfId="33" applyFont="1" applyFill="1" applyBorder="1" applyAlignment="1">
      <alignment vertical="center"/>
    </xf>
    <xf numFmtId="0" fontId="22" fillId="30" borderId="14" xfId="33" applyFont="1" applyFill="1" applyBorder="1" applyAlignment="1">
      <alignment horizontal="right" vertical="center"/>
    </xf>
    <xf numFmtId="176" fontId="22" fillId="32" borderId="10" xfId="33" applyNumberFormat="1" applyFont="1" applyFill="1" applyBorder="1" applyAlignment="1">
      <alignment vertical="center" shrinkToFit="1"/>
    </xf>
    <xf numFmtId="176" fontId="22" fillId="32" borderId="10" xfId="33" applyNumberFormat="1" applyFont="1" applyFill="1" applyBorder="1" applyAlignment="1">
      <alignment vertical="center"/>
    </xf>
    <xf numFmtId="0" fontId="22" fillId="0" borderId="114" xfId="33" applyFont="1" applyBorder="1" applyAlignment="1">
      <alignment horizontal="center" vertical="center" wrapText="1"/>
    </xf>
    <xf numFmtId="0" fontId="22" fillId="0" borderId="115" xfId="33" applyFont="1" applyBorder="1" applyAlignment="1">
      <alignment horizontal="center" vertical="center"/>
    </xf>
    <xf numFmtId="0" fontId="22" fillId="0" borderId="116" xfId="33" applyFont="1" applyBorder="1" applyAlignment="1">
      <alignment horizontal="center" vertical="center"/>
    </xf>
    <xf numFmtId="179" fontId="22" fillId="31" borderId="117" xfId="33" applyNumberFormat="1" applyFont="1" applyFill="1" applyBorder="1" applyAlignment="1">
      <alignment horizontal="center" vertical="center"/>
    </xf>
    <xf numFmtId="179" fontId="22" fillId="31" borderId="118" xfId="33" applyNumberFormat="1" applyFont="1" applyFill="1" applyBorder="1" applyAlignment="1">
      <alignment horizontal="center" vertical="center"/>
    </xf>
    <xf numFmtId="179" fontId="22" fillId="31" borderId="119" xfId="33" applyNumberFormat="1" applyFont="1" applyFill="1" applyBorder="1" applyAlignment="1">
      <alignment horizontal="center" vertical="center"/>
    </xf>
    <xf numFmtId="179" fontId="22" fillId="31" borderId="120" xfId="33" applyNumberFormat="1" applyFont="1" applyFill="1" applyBorder="1" applyAlignment="1">
      <alignment horizontal="center" vertical="center"/>
    </xf>
    <xf numFmtId="179" fontId="22" fillId="31" borderId="121" xfId="33" applyNumberFormat="1" applyFont="1" applyFill="1" applyBorder="1" applyAlignment="1">
      <alignment horizontal="center" vertical="center"/>
    </xf>
    <xf numFmtId="179" fontId="22" fillId="31" borderId="122" xfId="33" applyNumberFormat="1" applyFont="1" applyFill="1" applyBorder="1" applyAlignment="1">
      <alignment horizontal="center" vertical="center"/>
    </xf>
    <xf numFmtId="0" fontId="20" fillId="0" borderId="19" xfId="33" applyFont="1" applyFill="1" applyBorder="1" applyAlignment="1">
      <alignment vertical="center"/>
    </xf>
    <xf numFmtId="0" fontId="22" fillId="0" borderId="14" xfId="33" applyFont="1" applyBorder="1" applyAlignment="1">
      <alignment horizontal="left" vertical="center" wrapText="1"/>
    </xf>
    <xf numFmtId="0" fontId="22" fillId="0" borderId="0" xfId="33" applyFont="1" applyBorder="1" applyAlignment="1">
      <alignment horizontal="left" vertical="center" wrapText="1"/>
    </xf>
    <xf numFmtId="0" fontId="20" fillId="0" borderId="52" xfId="33" applyFont="1" applyBorder="1" applyAlignment="1">
      <alignment horizontal="center" vertical="center"/>
    </xf>
    <xf numFmtId="0" fontId="32" fillId="0" borderId="14" xfId="33" applyFont="1" applyBorder="1" applyAlignment="1">
      <alignment horizontal="left" vertical="center"/>
    </xf>
    <xf numFmtId="0" fontId="32" fillId="0" borderId="0" xfId="33" applyFont="1" applyBorder="1" applyAlignment="1">
      <alignment horizontal="left" vertical="center"/>
    </xf>
    <xf numFmtId="0" fontId="32" fillId="0" borderId="19" xfId="33" applyFont="1" applyBorder="1" applyAlignment="1">
      <alignment horizontal="left" vertical="center"/>
    </xf>
    <xf numFmtId="49" fontId="22" fillId="0" borderId="14" xfId="33" applyNumberFormat="1" applyFont="1" applyFill="1" applyBorder="1" applyAlignment="1">
      <alignment vertical="center"/>
    </xf>
    <xf numFmtId="0" fontId="22" fillId="26" borderId="10" xfId="33" applyFont="1" applyFill="1" applyBorder="1">
      <alignment vertical="center"/>
    </xf>
    <xf numFmtId="0" fontId="22" fillId="30" borderId="98" xfId="33" applyFont="1" applyFill="1" applyBorder="1" applyAlignment="1">
      <alignment horizontal="center" vertical="center"/>
    </xf>
    <xf numFmtId="0" fontId="22" fillId="30" borderId="0" xfId="33" applyFont="1" applyFill="1" applyBorder="1" applyAlignment="1">
      <alignment vertical="top" wrapText="1"/>
    </xf>
    <xf numFmtId="0" fontId="20" fillId="30" borderId="0" xfId="33" applyFont="1" applyFill="1" applyBorder="1" applyAlignment="1">
      <alignment vertical="top" wrapText="1"/>
    </xf>
    <xf numFmtId="0" fontId="20" fillId="0" borderId="19" xfId="33" applyFont="1" applyFill="1" applyBorder="1" applyAlignment="1">
      <alignment vertical="top" wrapText="1"/>
    </xf>
    <xf numFmtId="49" fontId="22" fillId="29" borderId="14" xfId="33" applyNumberFormat="1" applyFont="1" applyFill="1" applyBorder="1" applyAlignment="1">
      <alignment vertical="center"/>
    </xf>
    <xf numFmtId="0" fontId="20" fillId="34" borderId="0" xfId="33" applyFont="1" applyFill="1" applyBorder="1">
      <alignment vertical="center"/>
    </xf>
    <xf numFmtId="0" fontId="20" fillId="34" borderId="10" xfId="33" applyFont="1" applyFill="1" applyBorder="1">
      <alignment vertical="center"/>
    </xf>
    <xf numFmtId="0" fontId="22" fillId="26" borderId="14" xfId="33" applyFont="1" applyFill="1" applyBorder="1" applyAlignment="1">
      <alignment vertical="center"/>
    </xf>
    <xf numFmtId="0" fontId="22" fillId="26" borderId="0" xfId="33" applyFont="1" applyFill="1" applyBorder="1" applyAlignment="1">
      <alignment horizontal="center" vertical="center"/>
    </xf>
    <xf numFmtId="0" fontId="22" fillId="0" borderId="10" xfId="33" applyNumberFormat="1" applyFont="1" applyBorder="1" applyAlignment="1">
      <alignment horizontal="left" vertical="center"/>
    </xf>
    <xf numFmtId="0" fontId="22" fillId="30" borderId="101" xfId="33" applyFont="1" applyFill="1" applyBorder="1" applyAlignment="1">
      <alignment horizontal="center" vertical="center"/>
    </xf>
    <xf numFmtId="179" fontId="22" fillId="31" borderId="64" xfId="33" applyNumberFormat="1" applyFont="1" applyFill="1" applyBorder="1" applyAlignment="1">
      <alignment horizontal="center" vertical="center"/>
    </xf>
    <xf numFmtId="179" fontId="22" fillId="31" borderId="16" xfId="33" applyNumberFormat="1" applyFont="1" applyFill="1" applyBorder="1" applyAlignment="1">
      <alignment horizontal="center" vertical="center"/>
    </xf>
    <xf numFmtId="179" fontId="22" fillId="31" borderId="82" xfId="33" applyNumberFormat="1" applyFont="1" applyFill="1" applyBorder="1" applyAlignment="1">
      <alignment horizontal="center" vertical="center"/>
    </xf>
    <xf numFmtId="179" fontId="22" fillId="31" borderId="62" xfId="33" applyNumberFormat="1" applyFont="1" applyFill="1" applyBorder="1" applyAlignment="1">
      <alignment horizontal="center" vertical="center"/>
    </xf>
    <xf numFmtId="179" fontId="22" fillId="31" borderId="123" xfId="33" applyNumberFormat="1" applyFont="1" applyFill="1" applyBorder="1" applyAlignment="1">
      <alignment horizontal="center" vertical="center"/>
    </xf>
    <xf numFmtId="180" fontId="20" fillId="29" borderId="0" xfId="33" applyNumberFormat="1" applyFont="1" applyFill="1" applyBorder="1" applyAlignment="1">
      <alignment vertical="center" shrinkToFit="1"/>
    </xf>
    <xf numFmtId="0" fontId="22" fillId="0" borderId="14" xfId="33" applyFont="1" applyBorder="1" applyAlignment="1">
      <alignment horizontal="left" vertical="center"/>
    </xf>
    <xf numFmtId="0" fontId="32" fillId="0" borderId="0" xfId="33" applyFont="1" applyBorder="1" applyAlignment="1">
      <alignment vertical="center" wrapText="1"/>
    </xf>
    <xf numFmtId="0" fontId="32" fillId="0" borderId="19" xfId="33" applyFont="1" applyBorder="1" applyAlignment="1">
      <alignment vertical="center" wrapText="1"/>
    </xf>
    <xf numFmtId="49" fontId="31" fillId="29" borderId="10" xfId="33" applyNumberFormat="1" applyFont="1" applyFill="1" applyBorder="1" applyAlignment="1">
      <alignment horizontal="right" vertical="center"/>
    </xf>
    <xf numFmtId="0" fontId="22" fillId="0" borderId="43" xfId="33" applyNumberFormat="1" applyFont="1" applyBorder="1" applyAlignment="1">
      <alignment vertical="center"/>
    </xf>
    <xf numFmtId="0" fontId="36" fillId="0" borderId="104" xfId="33" applyFont="1" applyBorder="1" applyAlignment="1">
      <alignment horizontal="center" vertical="center" wrapText="1"/>
    </xf>
    <xf numFmtId="0" fontId="31" fillId="0" borderId="12" xfId="33" applyFont="1" applyBorder="1" applyAlignment="1">
      <alignment horizontal="center" vertical="center" wrapText="1"/>
    </xf>
    <xf numFmtId="0" fontId="31" fillId="0" borderId="13" xfId="33" applyFont="1" applyBorder="1" applyAlignment="1">
      <alignment horizontal="center" vertical="center"/>
    </xf>
    <xf numFmtId="0" fontId="22" fillId="26" borderId="72" xfId="33" applyFont="1" applyFill="1" applyBorder="1" applyAlignment="1">
      <alignment horizontal="center" vertical="center"/>
    </xf>
    <xf numFmtId="0" fontId="22" fillId="26" borderId="74" xfId="33" applyFont="1" applyFill="1" applyBorder="1" applyAlignment="1">
      <alignment horizontal="center" vertical="center"/>
    </xf>
    <xf numFmtId="0" fontId="22" fillId="26" borderId="73" xfId="33" applyFont="1" applyFill="1" applyBorder="1" applyAlignment="1">
      <alignment horizontal="center" vertical="center"/>
    </xf>
    <xf numFmtId="0" fontId="20" fillId="0" borderId="10" xfId="33" applyFont="1" applyBorder="1" applyAlignment="1">
      <alignment horizontal="center" vertical="center"/>
    </xf>
    <xf numFmtId="0" fontId="36" fillId="0" borderId="44" xfId="33" applyFont="1" applyBorder="1" applyAlignment="1">
      <alignment horizontal="center" vertical="center" wrapText="1"/>
    </xf>
    <xf numFmtId="0" fontId="31" fillId="0" borderId="0" xfId="33" applyFont="1" applyBorder="1" applyAlignment="1">
      <alignment horizontal="center" vertical="center" wrapText="1"/>
    </xf>
    <xf numFmtId="0" fontId="22" fillId="26" borderId="45" xfId="33" applyFont="1" applyFill="1" applyBorder="1" applyAlignment="1">
      <alignment horizontal="center" vertical="center"/>
    </xf>
    <xf numFmtId="0" fontId="22" fillId="26" borderId="49" xfId="33" applyFont="1" applyFill="1" applyBorder="1" applyAlignment="1">
      <alignment horizontal="center" vertical="center"/>
    </xf>
    <xf numFmtId="0" fontId="32" fillId="0" borderId="0" xfId="33" applyFont="1" applyBorder="1">
      <alignment vertical="center"/>
    </xf>
    <xf numFmtId="0" fontId="22" fillId="0" borderId="124" xfId="33" applyFont="1" applyBorder="1" applyAlignment="1">
      <alignment horizontal="center" vertical="center"/>
    </xf>
    <xf numFmtId="1" fontId="22" fillId="30" borderId="125" xfId="33" applyNumberFormat="1" applyFont="1" applyFill="1" applyBorder="1">
      <alignment vertical="center"/>
    </xf>
    <xf numFmtId="1" fontId="22" fillId="26" borderId="125" xfId="33" applyNumberFormat="1" applyFont="1" applyFill="1" applyBorder="1">
      <alignment vertical="center"/>
    </xf>
    <xf numFmtId="177" fontId="22" fillId="31" borderId="126" xfId="33" applyNumberFormat="1" applyFont="1" applyFill="1" applyBorder="1">
      <alignment vertical="center"/>
    </xf>
    <xf numFmtId="1" fontId="22" fillId="26" borderId="127" xfId="33" applyNumberFormat="1" applyFont="1" applyFill="1" applyBorder="1">
      <alignment vertical="center"/>
    </xf>
    <xf numFmtId="177" fontId="22" fillId="31" borderId="128" xfId="33" applyNumberFormat="1" applyFont="1" applyFill="1" applyBorder="1">
      <alignment vertical="center"/>
    </xf>
    <xf numFmtId="1" fontId="22" fillId="26" borderId="126" xfId="33" applyNumberFormat="1" applyFont="1" applyFill="1" applyBorder="1">
      <alignment vertical="center"/>
    </xf>
    <xf numFmtId="49" fontId="31" fillId="29" borderId="44" xfId="33" applyNumberFormat="1" applyFont="1" applyFill="1" applyBorder="1" applyAlignment="1">
      <alignment horizontal="left" vertical="center"/>
    </xf>
    <xf numFmtId="0" fontId="22" fillId="30" borderId="0" xfId="33" applyFont="1" applyFill="1" applyBorder="1" applyAlignment="1">
      <alignment horizontal="right" vertical="center"/>
    </xf>
    <xf numFmtId="0" fontId="31" fillId="0" borderId="129" xfId="33" applyFont="1" applyBorder="1" applyAlignment="1">
      <alignment horizontal="center" vertical="center" wrapText="1"/>
    </xf>
    <xf numFmtId="0" fontId="31" fillId="0" borderId="103" xfId="33" applyFont="1" applyBorder="1" applyAlignment="1">
      <alignment horizontal="center" vertical="center"/>
    </xf>
    <xf numFmtId="0" fontId="22" fillId="26" borderId="130" xfId="33" applyFont="1" applyFill="1" applyBorder="1" applyAlignment="1">
      <alignment horizontal="center" vertical="center"/>
    </xf>
    <xf numFmtId="1" fontId="22" fillId="31" borderId="61" xfId="33" applyNumberFormat="1" applyFont="1" applyFill="1" applyBorder="1" applyAlignment="1">
      <alignment horizontal="center" vertical="center"/>
    </xf>
    <xf numFmtId="1" fontId="22" fillId="31" borderId="88" xfId="33" applyNumberFormat="1" applyFont="1" applyFill="1" applyBorder="1" applyAlignment="1">
      <alignment horizontal="center" vertical="center"/>
    </xf>
    <xf numFmtId="0" fontId="22" fillId="0" borderId="53" xfId="33" applyFont="1" applyBorder="1" applyAlignment="1">
      <alignment horizontal="center" vertical="center"/>
    </xf>
    <xf numFmtId="1" fontId="22" fillId="31" borderId="40" xfId="33" applyNumberFormat="1" applyFont="1" applyFill="1" applyBorder="1">
      <alignment vertical="center"/>
    </xf>
    <xf numFmtId="1" fontId="22" fillId="31" borderId="41" xfId="33" applyNumberFormat="1" applyFont="1" applyFill="1" applyBorder="1">
      <alignment vertical="center"/>
    </xf>
    <xf numFmtId="177" fontId="22" fillId="31" borderId="131" xfId="33" applyNumberFormat="1" applyFont="1" applyFill="1" applyBorder="1">
      <alignment vertical="center"/>
    </xf>
    <xf numFmtId="1" fontId="22" fillId="31" borderId="55" xfId="33" applyNumberFormat="1" applyFont="1" applyFill="1" applyBorder="1">
      <alignment vertical="center"/>
    </xf>
    <xf numFmtId="177" fontId="22" fillId="31" borderId="132" xfId="33" applyNumberFormat="1" applyFont="1" applyFill="1" applyBorder="1">
      <alignment vertical="center"/>
    </xf>
    <xf numFmtId="0" fontId="20" fillId="0" borderId="19" xfId="33" applyFont="1" applyBorder="1" applyAlignment="1">
      <alignment horizontal="right" vertical="center"/>
    </xf>
    <xf numFmtId="0" fontId="22" fillId="0" borderId="72" xfId="33" applyFont="1" applyBorder="1">
      <alignment vertical="center"/>
    </xf>
    <xf numFmtId="0" fontId="22" fillId="0" borderId="13" xfId="33" applyFont="1" applyBorder="1">
      <alignment vertical="center"/>
    </xf>
    <xf numFmtId="0" fontId="22" fillId="34" borderId="0" xfId="33" applyFont="1" applyFill="1" applyBorder="1">
      <alignment vertical="center"/>
    </xf>
    <xf numFmtId="0" fontId="22" fillId="34" borderId="10" xfId="33" applyFont="1" applyFill="1" applyBorder="1">
      <alignment vertical="center"/>
    </xf>
    <xf numFmtId="176" fontId="22" fillId="26" borderId="14" xfId="33" applyNumberFormat="1" applyFont="1" applyFill="1" applyBorder="1" applyAlignment="1">
      <alignment vertical="center"/>
    </xf>
    <xf numFmtId="0" fontId="31" fillId="0" borderId="133" xfId="33" applyFont="1" applyBorder="1" applyAlignment="1">
      <alignment horizontal="center" vertical="center" wrapText="1"/>
    </xf>
    <xf numFmtId="0" fontId="31" fillId="0" borderId="99" xfId="33" applyFont="1" applyBorder="1" applyAlignment="1">
      <alignment horizontal="center" vertical="center"/>
    </xf>
    <xf numFmtId="177" fontId="22" fillId="31" borderId="127" xfId="33" applyNumberFormat="1" applyFont="1" applyFill="1" applyBorder="1">
      <alignment vertical="center"/>
    </xf>
    <xf numFmtId="0" fontId="22" fillId="26" borderId="54" xfId="33" applyFont="1" applyFill="1" applyBorder="1" applyAlignment="1">
      <alignment horizontal="center" vertical="center"/>
    </xf>
    <xf numFmtId="0" fontId="37" fillId="0" borderId="105" xfId="33" applyFont="1" applyBorder="1">
      <alignment vertical="center"/>
    </xf>
    <xf numFmtId="0" fontId="38" fillId="0" borderId="0" xfId="33" applyFont="1" applyBorder="1" applyAlignment="1">
      <alignment horizontal="center" vertical="center" textRotation="255"/>
    </xf>
    <xf numFmtId="0" fontId="20" fillId="0" borderId="45" xfId="33" applyFont="1" applyBorder="1">
      <alignment vertical="center"/>
    </xf>
    <xf numFmtId="49" fontId="22" fillId="0" borderId="10" xfId="33" applyNumberFormat="1" applyFont="1" applyBorder="1" applyAlignment="1">
      <alignment horizontal="right" vertical="center" shrinkToFit="1"/>
    </xf>
    <xf numFmtId="0" fontId="22" fillId="29" borderId="14" xfId="33" applyFont="1" applyFill="1" applyBorder="1" applyAlignment="1">
      <alignment horizontal="right" vertical="center"/>
    </xf>
    <xf numFmtId="0" fontId="20" fillId="0" borderId="14" xfId="33" applyFont="1" applyBorder="1" applyAlignment="1">
      <alignment vertical="center"/>
    </xf>
    <xf numFmtId="177" fontId="22" fillId="0" borderId="134" xfId="33" applyNumberFormat="1" applyFont="1" applyBorder="1">
      <alignment vertical="center"/>
    </xf>
    <xf numFmtId="177" fontId="22" fillId="0" borderId="135" xfId="33" applyNumberFormat="1" applyFont="1" applyBorder="1">
      <alignment vertical="center"/>
    </xf>
    <xf numFmtId="0" fontId="22" fillId="26" borderId="78" xfId="33" applyFont="1" applyFill="1" applyBorder="1" applyAlignment="1">
      <alignment horizontal="center" vertical="center"/>
    </xf>
    <xf numFmtId="0" fontId="20" fillId="0" borderId="27" xfId="33" applyFont="1" applyBorder="1">
      <alignment vertical="center"/>
    </xf>
    <xf numFmtId="0" fontId="22" fillId="29" borderId="133" xfId="33" applyFont="1" applyFill="1" applyBorder="1">
      <alignment vertical="center"/>
    </xf>
    <xf numFmtId="0" fontId="20" fillId="30" borderId="19" xfId="33" applyFont="1" applyFill="1" applyBorder="1" applyAlignment="1">
      <alignment horizontal="center" vertical="center" shrinkToFit="1"/>
    </xf>
    <xf numFmtId="0" fontId="20" fillId="0" borderId="0" xfId="0" applyFont="1" applyAlignment="1">
      <alignment vertical="center"/>
    </xf>
    <xf numFmtId="0" fontId="31" fillId="0" borderId="16" xfId="33" applyFont="1" applyBorder="1" applyAlignment="1">
      <alignment horizontal="center" vertical="center" wrapText="1"/>
    </xf>
    <xf numFmtId="0" fontId="31" fillId="0" borderId="17" xfId="33" applyFont="1" applyBorder="1" applyAlignment="1">
      <alignment horizontal="center" vertical="center"/>
    </xf>
    <xf numFmtId="0" fontId="22" fillId="0" borderId="136" xfId="33" applyFont="1" applyBorder="1" applyAlignment="1">
      <alignment horizontal="center" vertical="center"/>
    </xf>
    <xf numFmtId="1" fontId="22" fillId="31" borderId="137" xfId="33" applyNumberFormat="1" applyFont="1" applyFill="1" applyBorder="1">
      <alignment vertical="center"/>
    </xf>
    <xf numFmtId="177" fontId="22" fillId="0" borderId="138" xfId="33" applyNumberFormat="1" applyFont="1" applyBorder="1">
      <alignment vertical="center"/>
    </xf>
    <xf numFmtId="1" fontId="22" fillId="31" borderId="139" xfId="33" applyNumberFormat="1" applyFont="1" applyFill="1" applyBorder="1">
      <alignment vertical="center"/>
    </xf>
    <xf numFmtId="177" fontId="22" fillId="0" borderId="140" xfId="33" applyNumberFormat="1" applyFont="1" applyBorder="1">
      <alignment vertical="center"/>
    </xf>
    <xf numFmtId="0" fontId="39" fillId="0" borderId="12" xfId="33" applyFont="1" applyBorder="1" applyAlignment="1">
      <alignment horizontal="left" vertical="center"/>
    </xf>
    <xf numFmtId="0" fontId="39" fillId="0" borderId="77" xfId="33" applyFont="1" applyBorder="1" applyAlignment="1">
      <alignment horizontal="left" vertical="center"/>
    </xf>
    <xf numFmtId="0" fontId="22" fillId="0" borderId="16" xfId="33" applyNumberFormat="1" applyFont="1" applyFill="1" applyBorder="1" applyAlignment="1">
      <alignment vertical="center"/>
    </xf>
    <xf numFmtId="0" fontId="22" fillId="0" borderId="17" xfId="33" applyFont="1" applyBorder="1" applyAlignment="1">
      <alignment vertical="center"/>
    </xf>
    <xf numFmtId="0" fontId="31" fillId="0" borderId="11" xfId="33" applyFont="1" applyBorder="1" applyAlignment="1">
      <alignment horizontal="center" vertical="center" wrapText="1"/>
    </xf>
    <xf numFmtId="0" fontId="22" fillId="0" borderId="13" xfId="33" applyFont="1" applyBorder="1" applyAlignment="1">
      <alignment horizontal="center" vertical="center" wrapText="1"/>
    </xf>
    <xf numFmtId="0" fontId="32" fillId="33" borderId="11" xfId="33" applyFont="1" applyFill="1" applyBorder="1" applyAlignment="1">
      <alignment horizontal="center" vertical="center"/>
    </xf>
    <xf numFmtId="0" fontId="32" fillId="33" borderId="13" xfId="33" applyFont="1" applyFill="1" applyBorder="1" applyAlignment="1">
      <alignment horizontal="center" vertical="center"/>
    </xf>
    <xf numFmtId="0" fontId="22" fillId="0" borderId="15" xfId="33" applyFont="1" applyBorder="1" applyAlignment="1">
      <alignment horizontal="center" vertical="center" wrapText="1"/>
    </xf>
    <xf numFmtId="0" fontId="22" fillId="0" borderId="16" xfId="33" applyFont="1" applyBorder="1" applyAlignment="1">
      <alignment horizontal="center" vertical="center" wrapText="1"/>
    </xf>
    <xf numFmtId="0" fontId="20" fillId="0" borderId="15" xfId="33" applyFont="1" applyBorder="1" applyAlignment="1">
      <alignment horizontal="center" vertical="center" wrapText="1"/>
    </xf>
    <xf numFmtId="0" fontId="20" fillId="0" borderId="16" xfId="33" applyFont="1" applyBorder="1" applyAlignment="1">
      <alignment horizontal="center" vertical="center" wrapText="1"/>
    </xf>
    <xf numFmtId="0" fontId="20" fillId="0" borderId="17" xfId="33" applyFont="1" applyBorder="1" applyAlignment="1">
      <alignment horizontal="center" vertical="center" wrapText="1"/>
    </xf>
    <xf numFmtId="0" fontId="34" fillId="0" borderId="0" xfId="33" applyFont="1" applyBorder="1" applyAlignment="1">
      <alignment horizontal="right"/>
    </xf>
    <xf numFmtId="0" fontId="34" fillId="0" borderId="0" xfId="33" applyFont="1" applyBorder="1" applyAlignment="1">
      <alignment horizontal="right" vertical="center"/>
    </xf>
    <xf numFmtId="0" fontId="40" fillId="0" borderId="23" xfId="33" applyFont="1" applyBorder="1" applyAlignment="1">
      <alignment horizontal="left" vertical="center"/>
    </xf>
    <xf numFmtId="0" fontId="34" fillId="0" borderId="0" xfId="33" applyFont="1" applyBorder="1" applyAlignment="1">
      <alignment horizontal="right" vertical="top"/>
    </xf>
    <xf numFmtId="0" fontId="34" fillId="0" borderId="0" xfId="33" applyFont="1" applyAlignment="1">
      <alignment horizontal="right" vertical="center"/>
    </xf>
    <xf numFmtId="0" fontId="39" fillId="0" borderId="0" xfId="33" applyFont="1" applyBorder="1" applyAlignment="1">
      <alignment horizontal="left" vertical="center"/>
    </xf>
    <xf numFmtId="0" fontId="39" fillId="0" borderId="19" xfId="33" applyFont="1" applyBorder="1" applyAlignment="1">
      <alignment horizontal="left" vertical="center"/>
    </xf>
    <xf numFmtId="0" fontId="20" fillId="29" borderId="26" xfId="33" applyFont="1" applyFill="1" applyBorder="1">
      <alignment vertical="center"/>
    </xf>
    <xf numFmtId="0" fontId="20" fillId="29" borderId="19" xfId="33" applyFont="1" applyFill="1" applyBorder="1" applyAlignment="1">
      <alignment horizontal="center" vertical="center"/>
    </xf>
    <xf numFmtId="0" fontId="32" fillId="0" borderId="52" xfId="33" applyFont="1" applyBorder="1" applyAlignment="1">
      <alignment horizontal="center" vertical="center" wrapText="1"/>
    </xf>
    <xf numFmtId="0" fontId="32" fillId="0" borderId="26" xfId="33" applyFont="1" applyFill="1" applyBorder="1" applyAlignment="1">
      <alignment vertical="center"/>
    </xf>
    <xf numFmtId="177" fontId="22" fillId="29" borderId="0" xfId="33" applyNumberFormat="1" applyFont="1" applyFill="1" applyBorder="1" applyAlignment="1">
      <alignment vertical="center"/>
    </xf>
    <xf numFmtId="177" fontId="22" fillId="0" borderId="10" xfId="33" applyNumberFormat="1" applyFont="1" applyFill="1" applyBorder="1" applyAlignment="1">
      <alignment vertical="center"/>
    </xf>
    <xf numFmtId="0" fontId="32" fillId="33" borderId="14" xfId="33" applyFont="1" applyFill="1" applyBorder="1" applyAlignment="1">
      <alignment horizontal="center" vertical="center"/>
    </xf>
    <xf numFmtId="0" fontId="32" fillId="33" borderId="10" xfId="33" applyFont="1" applyFill="1" applyBorder="1" applyAlignment="1">
      <alignment horizontal="center" vertical="center"/>
    </xf>
    <xf numFmtId="0" fontId="40" fillId="0" borderId="0" xfId="33" applyFont="1" applyBorder="1" applyAlignment="1">
      <alignment horizontal="center" vertical="center"/>
    </xf>
    <xf numFmtId="0" fontId="34" fillId="0" borderId="0" xfId="33" applyFont="1" applyBorder="1" applyAlignment="1">
      <alignment horizontal="center" vertical="center"/>
    </xf>
    <xf numFmtId="0" fontId="40" fillId="0" borderId="23" xfId="33" applyFont="1" applyBorder="1" applyAlignment="1">
      <alignment horizontal="center" vertical="center"/>
    </xf>
    <xf numFmtId="0" fontId="34" fillId="0" borderId="23" xfId="33" applyFont="1" applyBorder="1" applyAlignment="1">
      <alignment horizontal="center" vertical="center"/>
    </xf>
    <xf numFmtId="0" fontId="40" fillId="0" borderId="0" xfId="33" applyFont="1" applyBorder="1" applyAlignment="1">
      <alignment horizontal="left" vertical="center"/>
    </xf>
    <xf numFmtId="0" fontId="34" fillId="0" borderId="23" xfId="33" applyFont="1" applyBorder="1" applyAlignment="1">
      <alignment horizontal="right" vertical="center"/>
    </xf>
    <xf numFmtId="0" fontId="32" fillId="0" borderId="26" xfId="33" applyFont="1" applyBorder="1" applyAlignment="1">
      <alignment horizontal="center" vertical="center" wrapText="1"/>
    </xf>
    <xf numFmtId="0" fontId="32" fillId="29" borderId="26" xfId="33" applyFont="1" applyFill="1" applyBorder="1" applyAlignment="1">
      <alignment vertical="center"/>
    </xf>
    <xf numFmtId="177" fontId="22" fillId="26" borderId="0" xfId="33" applyNumberFormat="1" applyFont="1" applyFill="1" applyBorder="1" applyAlignment="1">
      <alignment vertical="center"/>
    </xf>
    <xf numFmtId="176" fontId="22" fillId="32" borderId="26" xfId="33" applyNumberFormat="1" applyFont="1" applyFill="1" applyBorder="1" applyAlignment="1">
      <alignment horizontal="center" vertical="center" shrinkToFit="1"/>
    </xf>
    <xf numFmtId="0" fontId="22" fillId="0" borderId="27" xfId="33" applyFont="1" applyBorder="1" applyAlignment="1">
      <alignment horizontal="right" vertical="center"/>
    </xf>
    <xf numFmtId="0" fontId="40" fillId="0" borderId="0" xfId="33" applyFont="1" applyAlignment="1">
      <alignment horizontal="center" vertical="center"/>
    </xf>
    <xf numFmtId="0" fontId="41" fillId="0" borderId="42" xfId="33" applyFont="1" applyBorder="1" applyAlignment="1">
      <alignment horizontal="center" vertical="center"/>
    </xf>
    <xf numFmtId="0" fontId="34" fillId="31" borderId="21" xfId="33" applyFont="1" applyFill="1" applyBorder="1" applyAlignment="1">
      <alignment horizontal="center" vertical="center"/>
    </xf>
    <xf numFmtId="0" fontId="34" fillId="31" borderId="141" xfId="33" applyFont="1" applyFill="1" applyBorder="1" applyAlignment="1">
      <alignment horizontal="center" vertical="center"/>
    </xf>
    <xf numFmtId="0" fontId="40" fillId="0" borderId="42" xfId="33" applyFont="1" applyBorder="1" applyAlignment="1">
      <alignment horizontal="center" vertical="center"/>
    </xf>
    <xf numFmtId="0" fontId="20" fillId="26" borderId="0" xfId="33" applyFont="1" applyFill="1" applyBorder="1">
      <alignment vertical="center"/>
    </xf>
    <xf numFmtId="0" fontId="22" fillId="26" borderId="10" xfId="33" applyFont="1" applyFill="1" applyBorder="1" applyAlignment="1">
      <alignment horizontal="center" vertical="center" shrinkToFit="1"/>
    </xf>
    <xf numFmtId="0" fontId="32" fillId="0" borderId="43" xfId="33" applyFont="1" applyBorder="1" applyAlignment="1">
      <alignment horizontal="center" vertical="center" wrapText="1"/>
    </xf>
    <xf numFmtId="0" fontId="32" fillId="0" borderId="15" xfId="33" applyFont="1" applyBorder="1" applyAlignment="1">
      <alignment horizontal="center" vertical="center" wrapText="1"/>
    </xf>
    <xf numFmtId="0" fontId="41" fillId="0" borderId="44" xfId="33" applyFont="1" applyBorder="1" applyAlignment="1">
      <alignment horizontal="center" vertical="center"/>
    </xf>
    <xf numFmtId="0" fontId="34" fillId="31" borderId="26" xfId="33" applyFont="1" applyFill="1" applyBorder="1" applyAlignment="1">
      <alignment horizontal="center" vertical="center"/>
    </xf>
    <xf numFmtId="0" fontId="34" fillId="31" borderId="60" xfId="33" applyFont="1" applyFill="1" applyBorder="1" applyAlignment="1">
      <alignment horizontal="center" vertical="center"/>
    </xf>
    <xf numFmtId="0" fontId="40" fillId="0" borderId="44" xfId="33" applyFont="1" applyBorder="1" applyAlignment="1">
      <alignment horizontal="center" vertical="center"/>
    </xf>
    <xf numFmtId="0" fontId="20" fillId="29" borderId="45" xfId="33" applyFont="1" applyFill="1" applyBorder="1" applyAlignment="1">
      <alignment horizontal="center" vertical="center" shrinkToFit="1"/>
    </xf>
    <xf numFmtId="181" fontId="22" fillId="32" borderId="52" xfId="33" applyNumberFormat="1" applyFont="1" applyFill="1" applyBorder="1" applyAlignment="1">
      <alignment horizontal="right" vertical="center"/>
    </xf>
    <xf numFmtId="0" fontId="41" fillId="0" borderId="142" xfId="33" applyFont="1" applyBorder="1" applyAlignment="1">
      <alignment horizontal="center" vertical="center"/>
    </xf>
    <xf numFmtId="0" fontId="34" fillId="31" borderId="31" xfId="33" applyFont="1" applyFill="1" applyBorder="1" applyAlignment="1">
      <alignment horizontal="center" vertical="center"/>
    </xf>
    <xf numFmtId="0" fontId="34" fillId="31" borderId="143" xfId="33" applyFont="1" applyFill="1" applyBorder="1" applyAlignment="1">
      <alignment horizontal="center" vertical="center"/>
    </xf>
    <xf numFmtId="0" fontId="40" fillId="0" borderId="142" xfId="33" applyFont="1" applyBorder="1" applyAlignment="1">
      <alignment horizontal="center" vertical="center"/>
    </xf>
    <xf numFmtId="0" fontId="31" fillId="26" borderId="0" xfId="33" applyFont="1" applyFill="1" applyBorder="1" applyAlignment="1">
      <alignment vertical="center" shrinkToFit="1"/>
    </xf>
    <xf numFmtId="0" fontId="31" fillId="26" borderId="19" xfId="33" applyFont="1" applyFill="1" applyBorder="1" applyAlignment="1">
      <alignment vertical="center" shrinkToFit="1"/>
    </xf>
    <xf numFmtId="0" fontId="37" fillId="0" borderId="0" xfId="33" applyFont="1" applyBorder="1" applyAlignment="1">
      <alignment horizontal="center" vertical="center"/>
    </xf>
    <xf numFmtId="0" fontId="20" fillId="0" borderId="45" xfId="33" applyFont="1" applyFill="1" applyBorder="1" applyAlignment="1">
      <alignment vertical="center"/>
    </xf>
    <xf numFmtId="0" fontId="20" fillId="0" borderId="142" xfId="33" applyFont="1" applyBorder="1">
      <alignment vertical="center"/>
    </xf>
    <xf numFmtId="0" fontId="22" fillId="0" borderId="31" xfId="33" applyFont="1" applyFill="1" applyBorder="1" applyAlignment="1">
      <alignment vertical="center"/>
    </xf>
    <xf numFmtId="0" fontId="20" fillId="0" borderId="31" xfId="0" applyFont="1" applyBorder="1" applyAlignment="1">
      <alignment vertical="center" shrinkToFit="1"/>
    </xf>
    <xf numFmtId="181" fontId="22" fillId="32" borderId="31" xfId="33" applyNumberFormat="1" applyFont="1" applyFill="1" applyBorder="1" applyAlignment="1">
      <alignment horizontal="right" vertical="center"/>
    </xf>
    <xf numFmtId="0" fontId="22" fillId="0" borderId="18" xfId="33" applyFont="1" applyBorder="1" applyAlignment="1">
      <alignment vertical="center"/>
    </xf>
    <xf numFmtId="0" fontId="22" fillId="0" borderId="31" xfId="33" applyFont="1" applyBorder="1" applyAlignment="1">
      <alignment horizontal="center" vertical="center"/>
    </xf>
    <xf numFmtId="0" fontId="22" fillId="0" borderId="28" xfId="33" applyNumberFormat="1" applyFont="1" applyFill="1" applyBorder="1" applyAlignment="1">
      <alignment vertical="center"/>
    </xf>
    <xf numFmtId="0" fontId="22" fillId="0" borderId="32" xfId="33" applyNumberFormat="1" applyFont="1" applyFill="1" applyBorder="1" applyAlignment="1">
      <alignment vertical="center"/>
    </xf>
    <xf numFmtId="0" fontId="22" fillId="0" borderId="30" xfId="33" applyFont="1" applyBorder="1">
      <alignment vertical="center"/>
    </xf>
    <xf numFmtId="0" fontId="36" fillId="0" borderId="142" xfId="33" applyFont="1" applyBorder="1" applyAlignment="1">
      <alignment horizontal="center" vertical="center" wrapText="1"/>
    </xf>
    <xf numFmtId="0" fontId="22" fillId="0" borderId="28" xfId="33" applyFont="1" applyBorder="1" applyAlignment="1">
      <alignment horizontal="center" vertical="center" wrapText="1"/>
    </xf>
    <xf numFmtId="0" fontId="22" fillId="0" borderId="18" xfId="33" applyFont="1" applyBorder="1" applyAlignment="1">
      <alignment horizontal="center" vertical="center" wrapText="1"/>
    </xf>
    <xf numFmtId="0" fontId="22" fillId="0" borderId="32" xfId="33" applyFont="1" applyBorder="1" applyAlignment="1">
      <alignment horizontal="center" vertical="center" wrapText="1"/>
    </xf>
    <xf numFmtId="0" fontId="22" fillId="26" borderId="144" xfId="33" applyFont="1" applyFill="1" applyBorder="1" applyAlignment="1">
      <alignment horizontal="center" vertical="center"/>
    </xf>
    <xf numFmtId="0" fontId="22" fillId="26" borderId="145" xfId="33" applyFont="1" applyFill="1" applyBorder="1" applyAlignment="1">
      <alignment horizontal="center" vertical="center"/>
    </xf>
    <xf numFmtId="0" fontId="22" fillId="26" borderId="146" xfId="33" applyFont="1" applyFill="1" applyBorder="1" applyAlignment="1">
      <alignment horizontal="center" vertical="center"/>
    </xf>
    <xf numFmtId="0" fontId="22" fillId="26" borderId="147" xfId="33" applyFont="1" applyFill="1" applyBorder="1" applyAlignment="1">
      <alignment horizontal="center" vertical="center"/>
    </xf>
    <xf numFmtId="0" fontId="32" fillId="33" borderId="28" xfId="33" applyFont="1" applyFill="1" applyBorder="1" applyAlignment="1">
      <alignment horizontal="center" vertical="center"/>
    </xf>
    <xf numFmtId="0" fontId="32" fillId="33" borderId="32" xfId="33" applyFont="1" applyFill="1" applyBorder="1" applyAlignment="1">
      <alignment horizontal="center" vertical="center"/>
    </xf>
    <xf numFmtId="0" fontId="32" fillId="0" borderId="18" xfId="33" applyFont="1" applyBorder="1">
      <alignment vertical="center"/>
    </xf>
    <xf numFmtId="0" fontId="22" fillId="0" borderId="148" xfId="33" applyFont="1" applyBorder="1">
      <alignment vertical="center"/>
    </xf>
    <xf numFmtId="0" fontId="22" fillId="0" borderId="146" xfId="33" applyFont="1" applyBorder="1" applyAlignment="1">
      <alignment horizontal="left" vertical="top" wrapText="1"/>
    </xf>
    <xf numFmtId="0" fontId="22" fillId="0" borderId="146" xfId="33" applyFont="1" applyBorder="1" applyAlignment="1">
      <alignment horizontal="left" vertical="center"/>
    </xf>
    <xf numFmtId="0" fontId="22" fillId="0" borderId="29" xfId="33" applyFont="1" applyBorder="1" applyAlignment="1">
      <alignment horizontal="right" vertical="center"/>
    </xf>
    <xf numFmtId="0" fontId="22" fillId="0" borderId="18" xfId="33" applyFont="1" applyBorder="1" applyAlignment="1">
      <alignment horizontal="right" vertical="center"/>
    </xf>
    <xf numFmtId="0" fontId="31" fillId="30" borderId="28" xfId="33" applyFont="1" applyFill="1" applyBorder="1" applyAlignment="1">
      <alignment horizontal="left"/>
    </xf>
    <xf numFmtId="0" fontId="31" fillId="30" borderId="32" xfId="33" applyFont="1" applyFill="1" applyBorder="1" applyAlignment="1">
      <alignment horizontal="left"/>
    </xf>
    <xf numFmtId="0" fontId="20" fillId="30" borderId="28" xfId="33" applyFont="1" applyFill="1" applyBorder="1" applyAlignment="1">
      <alignment horizontal="center" vertical="center"/>
    </xf>
    <xf numFmtId="0" fontId="20" fillId="30" borderId="32" xfId="33" applyFont="1" applyFill="1" applyBorder="1" applyAlignment="1">
      <alignment horizontal="center" vertical="center"/>
    </xf>
    <xf numFmtId="0" fontId="22" fillId="0" borderId="28" xfId="33" applyFont="1" applyBorder="1" applyAlignment="1">
      <alignment horizontal="center" vertical="center"/>
    </xf>
    <xf numFmtId="0" fontId="31" fillId="0" borderId="18" xfId="33" applyFont="1" applyBorder="1" applyAlignment="1">
      <alignment horizontal="left" vertical="center" shrinkToFit="1"/>
    </xf>
    <xf numFmtId="0" fontId="31" fillId="0" borderId="30" xfId="33" applyFont="1" applyBorder="1" applyAlignment="1">
      <alignment horizontal="left" vertical="center" shrinkToFit="1"/>
    </xf>
    <xf numFmtId="0" fontId="20" fillId="0" borderId="29" xfId="33" applyFont="1" applyBorder="1">
      <alignment vertical="center"/>
    </xf>
    <xf numFmtId="0" fontId="37" fillId="0" borderId="32" xfId="33" applyFont="1" applyBorder="1">
      <alignment vertical="center"/>
    </xf>
    <xf numFmtId="0" fontId="37" fillId="0" borderId="18" xfId="33" applyFont="1" applyBorder="1" applyAlignment="1">
      <alignment horizontal="center" vertical="center"/>
    </xf>
    <xf numFmtId="0" fontId="22" fillId="0" borderId="18" xfId="33" applyFont="1" applyBorder="1" applyAlignment="1">
      <alignment horizontal="left" vertical="center"/>
    </xf>
    <xf numFmtId="0" fontId="20" fillId="0" borderId="32" xfId="33" applyFont="1" applyBorder="1" applyAlignment="1">
      <alignment horizontal="center" vertical="center"/>
    </xf>
    <xf numFmtId="0" fontId="20" fillId="0" borderId="32" xfId="33" applyFont="1" applyBorder="1">
      <alignment vertical="center"/>
    </xf>
    <xf numFmtId="0" fontId="22" fillId="0" borderId="28" xfId="33" applyFont="1" applyBorder="1" applyAlignment="1">
      <alignment horizontal="left" vertical="center" wrapText="1"/>
    </xf>
    <xf numFmtId="0" fontId="22" fillId="0" borderId="18" xfId="33" applyFont="1" applyBorder="1" applyAlignment="1">
      <alignment horizontal="left" vertical="center" wrapText="1"/>
    </xf>
    <xf numFmtId="0" fontId="20" fillId="0" borderId="28" xfId="33" applyFont="1" applyBorder="1">
      <alignment vertical="center"/>
    </xf>
    <xf numFmtId="0" fontId="20" fillId="0" borderId="31" xfId="33" applyFont="1" applyBorder="1">
      <alignment vertical="center"/>
    </xf>
    <xf numFmtId="0" fontId="20" fillId="0" borderId="144" xfId="33" applyFont="1" applyBorder="1">
      <alignment vertical="center"/>
    </xf>
    <xf numFmtId="0" fontId="31" fillId="0" borderId="18" xfId="33" applyFont="1" applyBorder="1">
      <alignment vertical="center"/>
    </xf>
    <xf numFmtId="0" fontId="20" fillId="0" borderId="30" xfId="33" applyFont="1" applyBorder="1">
      <alignment vertical="center"/>
    </xf>
    <xf numFmtId="0" fontId="36" fillId="0" borderId="0" xfId="33" applyFont="1">
      <alignment vertical="center"/>
    </xf>
    <xf numFmtId="0" fontId="20" fillId="30" borderId="40" xfId="33" applyFont="1" applyFill="1" applyBorder="1" applyAlignment="1">
      <alignment horizontal="center" vertical="center"/>
    </xf>
    <xf numFmtId="0" fontId="20" fillId="31" borderId="40" xfId="33" applyFont="1" applyFill="1" applyBorder="1" applyAlignment="1">
      <alignment horizontal="center" vertical="center"/>
    </xf>
    <xf numFmtId="0" fontId="20" fillId="0" borderId="0" xfId="33" applyFont="1" applyBorder="1" applyAlignment="1">
      <alignment vertical="center"/>
    </xf>
    <xf numFmtId="0" fontId="31" fillId="0" borderId="0" xfId="33" applyFont="1">
      <alignment vertical="center"/>
    </xf>
    <xf numFmtId="0" fontId="20" fillId="0" borderId="0" xfId="33" applyFont="1" applyBorder="1" applyAlignment="1">
      <alignment horizontal="left" vertical="center"/>
    </xf>
    <xf numFmtId="0" fontId="22" fillId="35" borderId="0" xfId="33" applyFont="1" applyFill="1">
      <alignment vertical="center"/>
    </xf>
    <xf numFmtId="0" fontId="22" fillId="35" borderId="0" xfId="33" applyFont="1" applyFill="1" applyAlignment="1">
      <alignment horizontal="left" vertical="center"/>
    </xf>
    <xf numFmtId="0" fontId="22" fillId="0" borderId="84" xfId="33" applyFont="1" applyBorder="1" applyAlignment="1">
      <alignment horizontal="center" vertical="center"/>
    </xf>
    <xf numFmtId="0" fontId="22" fillId="0" borderId="84" xfId="33" applyFont="1" applyBorder="1">
      <alignment vertical="center"/>
    </xf>
    <xf numFmtId="0" fontId="20" fillId="0" borderId="84" xfId="33" applyFont="1" applyBorder="1">
      <alignment vertical="center"/>
    </xf>
    <xf numFmtId="0" fontId="20" fillId="0" borderId="85" xfId="33" applyFont="1" applyBorder="1">
      <alignment vertical="center"/>
    </xf>
    <xf numFmtId="35" fontId="22" fillId="0" borderId="94" xfId="33" applyNumberFormat="1" applyFont="1" applyBorder="1" applyAlignment="1">
      <alignment horizontal="center" vertical="center"/>
    </xf>
    <xf numFmtId="0" fontId="22" fillId="0" borderId="94" xfId="33" applyFont="1" applyBorder="1">
      <alignment vertical="center"/>
    </xf>
    <xf numFmtId="0" fontId="20" fillId="0" borderId="94" xfId="33" applyFont="1" applyBorder="1">
      <alignment vertical="center"/>
    </xf>
    <xf numFmtId="0" fontId="20" fillId="0" borderId="95" xfId="33" applyFont="1" applyBorder="1">
      <alignment vertical="center"/>
    </xf>
    <xf numFmtId="0" fontId="22" fillId="0" borderId="94" xfId="33" applyFont="1" applyBorder="1" applyAlignment="1">
      <alignment horizontal="center" vertical="center"/>
    </xf>
    <xf numFmtId="0" fontId="22" fillId="0" borderId="125" xfId="33" applyFont="1" applyBorder="1" applyAlignment="1">
      <alignment horizontal="center" vertical="center"/>
    </xf>
    <xf numFmtId="0" fontId="22" fillId="0" borderId="125" xfId="33" applyFont="1" applyBorder="1">
      <alignment vertical="center"/>
    </xf>
    <xf numFmtId="0" fontId="20" fillId="0" borderId="125" xfId="33" applyFont="1" applyBorder="1">
      <alignment vertical="center"/>
    </xf>
    <xf numFmtId="0" fontId="20" fillId="0" borderId="0" xfId="0" applyFont="1" applyAlignment="1">
      <alignment vertical="center" wrapText="1"/>
    </xf>
    <xf numFmtId="0" fontId="22" fillId="0" borderId="40" xfId="33" applyFont="1" applyBorder="1" applyAlignment="1">
      <alignment horizontal="center" vertical="center"/>
    </xf>
    <xf numFmtId="0" fontId="22" fillId="0" borderId="40" xfId="33" quotePrefix="1" applyFont="1" applyBorder="1">
      <alignment vertical="center"/>
    </xf>
    <xf numFmtId="0" fontId="22" fillId="0" borderId="0" xfId="33" quotePrefix="1" applyFont="1">
      <alignment vertical="center"/>
    </xf>
    <xf numFmtId="0" fontId="22" fillId="0" borderId="43" xfId="33" quotePrefix="1" applyFont="1" applyBorder="1">
      <alignment vertical="center"/>
    </xf>
    <xf numFmtId="182" fontId="20" fillId="0" borderId="0" xfId="33" applyNumberFormat="1" applyFont="1" applyAlignment="1">
      <alignment horizontal="right" vertical="center"/>
    </xf>
    <xf numFmtId="0" fontId="20" fillId="0" borderId="0" xfId="0" applyFont="1" applyAlignment="1">
      <alignment horizontal="center" vertical="center"/>
    </xf>
    <xf numFmtId="183" fontId="20" fillId="32" borderId="0" xfId="0" applyNumberFormat="1" applyFont="1" applyFill="1" applyBorder="1" applyAlignment="1">
      <alignment horizontal="center" vertical="center"/>
    </xf>
    <xf numFmtId="184" fontId="22" fillId="0" borderId="0" xfId="0" applyNumberFormat="1" applyFont="1">
      <alignment vertical="center"/>
    </xf>
    <xf numFmtId="0" fontId="42" fillId="36" borderId="149" xfId="0" applyFont="1" applyFill="1" applyBorder="1" applyAlignment="1">
      <alignment horizontal="center" vertical="center" shrinkToFit="1"/>
    </xf>
    <xf numFmtId="0" fontId="22" fillId="0" borderId="38" xfId="0" applyFont="1" applyBorder="1" applyAlignment="1">
      <alignment horizontal="center" vertical="center"/>
    </xf>
    <xf numFmtId="0" fontId="22" fillId="0" borderId="150" xfId="0" applyFont="1" applyBorder="1" applyAlignment="1">
      <alignment horizontal="center" vertical="center"/>
    </xf>
    <xf numFmtId="0" fontId="22" fillId="0" borderId="1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36" borderId="13" xfId="0" applyFont="1" applyFill="1" applyBorder="1" applyAlignment="1">
      <alignment horizontal="center" vertical="center" wrapText="1"/>
    </xf>
    <xf numFmtId="0" fontId="22" fillId="0" borderId="55" xfId="0" applyFont="1" applyBorder="1" applyAlignment="1">
      <alignment horizontal="center" vertical="center"/>
    </xf>
    <xf numFmtId="0" fontId="22" fillId="0" borderId="154" xfId="0" applyFont="1" applyBorder="1" applyAlignment="1">
      <alignment horizontal="center" vertical="center"/>
    </xf>
    <xf numFmtId="0" fontId="22" fillId="0" borderId="69" xfId="0" applyFont="1" applyBorder="1" applyAlignment="1">
      <alignment horizontal="center" vertical="center"/>
    </xf>
    <xf numFmtId="0" fontId="22" fillId="36" borderId="10" xfId="0" applyFont="1" applyFill="1" applyBorder="1" applyAlignment="1">
      <alignment horizontal="center" vertical="center" wrapText="1"/>
    </xf>
    <xf numFmtId="0" fontId="22" fillId="0" borderId="0" xfId="0" applyFont="1" applyAlignment="1">
      <alignment vertical="center" wrapText="1"/>
    </xf>
    <xf numFmtId="0" fontId="22" fillId="36" borderId="17" xfId="0" applyFont="1" applyFill="1" applyBorder="1" applyAlignment="1">
      <alignment horizontal="center" vertical="center" wrapText="1"/>
    </xf>
    <xf numFmtId="0" fontId="22" fillId="36" borderId="53"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154" xfId="0" applyFont="1" applyBorder="1" applyAlignment="1">
      <alignment horizontal="center" vertical="center" wrapText="1"/>
    </xf>
    <xf numFmtId="0" fontId="22" fillId="0" borderId="155"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156" xfId="0" applyFont="1" applyBorder="1" applyAlignment="1">
      <alignment horizontal="center" vertical="center" wrapText="1"/>
    </xf>
    <xf numFmtId="0" fontId="22" fillId="0" borderId="155" xfId="0" applyFont="1" applyBorder="1" applyAlignment="1">
      <alignment horizontal="center" vertical="center"/>
    </xf>
    <xf numFmtId="0" fontId="22" fillId="0" borderId="156" xfId="0" applyFont="1" applyBorder="1" applyAlignment="1">
      <alignment horizontal="center" vertical="center"/>
    </xf>
    <xf numFmtId="57" fontId="22" fillId="0" borderId="11" xfId="0" applyNumberFormat="1" applyFont="1" applyBorder="1" applyAlignment="1">
      <alignment horizontal="center" vertical="center"/>
    </xf>
    <xf numFmtId="57" fontId="22" fillId="0" borderId="68" xfId="0" applyNumberFormat="1" applyFont="1" applyBorder="1" applyAlignment="1">
      <alignment horizontal="center" vertical="center"/>
    </xf>
    <xf numFmtId="57" fontId="22" fillId="0" borderId="155" xfId="0" applyNumberFormat="1" applyFont="1" applyBorder="1" applyAlignment="1">
      <alignment horizontal="center" vertical="center"/>
    </xf>
    <xf numFmtId="57" fontId="22" fillId="0" borderId="154" xfId="0" applyNumberFormat="1" applyFont="1" applyBorder="1" applyAlignment="1">
      <alignment horizontal="center" vertical="center"/>
    </xf>
    <xf numFmtId="57" fontId="22" fillId="0" borderId="67" xfId="0" applyNumberFormat="1" applyFont="1" applyBorder="1" applyAlignment="1">
      <alignment horizontal="center" vertical="center"/>
    </xf>
    <xf numFmtId="57" fontId="22" fillId="0" borderId="156" xfId="0" applyNumberFormat="1" applyFont="1" applyBorder="1" applyAlignment="1">
      <alignment horizontal="center" vertical="center"/>
    </xf>
    <xf numFmtId="0" fontId="43" fillId="0" borderId="0" xfId="0" applyFont="1" applyBorder="1" applyAlignment="1">
      <alignment vertical="center"/>
    </xf>
    <xf numFmtId="0" fontId="22" fillId="36" borderId="104" xfId="0" applyFont="1" applyFill="1" applyBorder="1" applyAlignment="1">
      <alignment horizontal="center" vertical="center" wrapText="1"/>
    </xf>
    <xf numFmtId="57" fontId="22" fillId="0" borderId="47" xfId="0" applyNumberFormat="1" applyFont="1" applyBorder="1" applyAlignment="1">
      <alignment horizontal="center" vertical="center"/>
    </xf>
    <xf numFmtId="57" fontId="22" fillId="0" borderId="48" xfId="0" applyNumberFormat="1" applyFont="1" applyBorder="1" applyAlignment="1">
      <alignment horizontal="center" vertical="center"/>
    </xf>
    <xf numFmtId="57" fontId="22" fillId="0" borderId="69" xfId="0" applyNumberFormat="1" applyFont="1" applyBorder="1" applyAlignment="1">
      <alignment horizontal="center" vertical="center"/>
    </xf>
    <xf numFmtId="57" fontId="22" fillId="0" borderId="12" xfId="0" applyNumberFormat="1" applyFont="1" applyBorder="1" applyAlignment="1">
      <alignment horizontal="center" vertical="center"/>
    </xf>
    <xf numFmtId="57" fontId="22" fillId="0" borderId="19" xfId="0" applyNumberFormat="1" applyFont="1" applyBorder="1" applyAlignment="1">
      <alignment horizontal="center" vertical="center"/>
    </xf>
    <xf numFmtId="0" fontId="22" fillId="36" borderId="44" xfId="0" applyFont="1" applyFill="1" applyBorder="1" applyAlignment="1">
      <alignment horizontal="center" vertical="center" wrapText="1"/>
    </xf>
    <xf numFmtId="0" fontId="22" fillId="0" borderId="14" xfId="0" applyNumberFormat="1" applyFont="1" applyBorder="1" applyAlignment="1">
      <alignment horizontal="center" vertical="center" shrinkToFit="1"/>
    </xf>
    <xf numFmtId="0" fontId="22" fillId="0" borderId="48" xfId="0" applyNumberFormat="1" applyFont="1" applyBorder="1" applyAlignment="1">
      <alignment horizontal="center" vertical="center" shrinkToFit="1"/>
    </xf>
    <xf numFmtId="0" fontId="22" fillId="0" borderId="47" xfId="0" applyNumberFormat="1" applyFont="1" applyBorder="1" applyAlignment="1">
      <alignment horizontal="center" vertical="center" shrinkToFit="1"/>
    </xf>
    <xf numFmtId="57" fontId="22" fillId="0" borderId="14" xfId="0" applyNumberFormat="1" applyFont="1" applyBorder="1" applyAlignment="1">
      <alignment horizontal="center" vertical="center"/>
    </xf>
    <xf numFmtId="57" fontId="22" fillId="0" borderId="0" xfId="0" applyNumberFormat="1" applyFont="1" applyBorder="1" applyAlignment="1">
      <alignment horizontal="center" vertical="center"/>
    </xf>
    <xf numFmtId="0" fontId="22" fillId="0" borderId="48" xfId="0" applyFont="1" applyBorder="1" applyAlignment="1">
      <alignment horizontal="center" vertical="center" wrapText="1"/>
    </xf>
    <xf numFmtId="0" fontId="22" fillId="0" borderId="47" xfId="0" applyFont="1" applyBorder="1" applyAlignment="1">
      <alignment horizontal="center" vertical="center" wrapText="1"/>
    </xf>
    <xf numFmtId="0" fontId="20" fillId="0" borderId="0" xfId="0" applyFont="1" applyAlignment="1">
      <alignment horizontal="center" vertical="center" wrapText="1"/>
    </xf>
    <xf numFmtId="0" fontId="22" fillId="36" borderId="100" xfId="0" applyFont="1" applyFill="1" applyBorder="1" applyAlignment="1">
      <alignment horizontal="center" vertical="center" wrapText="1"/>
    </xf>
    <xf numFmtId="0" fontId="22" fillId="0" borderId="8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15" xfId="33" applyFont="1" applyBorder="1" applyAlignment="1">
      <alignment vertical="center" wrapText="1"/>
    </xf>
    <xf numFmtId="0" fontId="22" fillId="0" borderId="82" xfId="0" applyFont="1" applyBorder="1" applyAlignment="1">
      <alignment vertical="center"/>
    </xf>
    <xf numFmtId="0" fontId="22" fillId="0" borderId="69" xfId="0" applyFont="1" applyBorder="1" applyAlignment="1">
      <alignment vertical="center"/>
    </xf>
    <xf numFmtId="0" fontId="22" fillId="0" borderId="68" xfId="0" applyFont="1" applyBorder="1" applyAlignment="1">
      <alignment vertical="center"/>
    </xf>
    <xf numFmtId="0" fontId="22" fillId="0" borderId="12" xfId="33" applyFont="1" applyBorder="1" applyAlignment="1">
      <alignment vertical="center"/>
    </xf>
    <xf numFmtId="0" fontId="22" fillId="0" borderId="77" xfId="0" applyFont="1" applyBorder="1" applyAlignment="1">
      <alignment vertical="center"/>
    </xf>
    <xf numFmtId="0" fontId="22" fillId="0" borderId="55" xfId="0" applyFont="1" applyBorder="1" applyAlignment="1">
      <alignment vertical="center"/>
    </xf>
    <xf numFmtId="0" fontId="22" fillId="0" borderId="154"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19" xfId="0" applyFont="1" applyBorder="1" applyAlignment="1">
      <alignment vertical="center"/>
    </xf>
    <xf numFmtId="0" fontId="22" fillId="0" borderId="64" xfId="0" applyFont="1" applyBorder="1" applyAlignment="1">
      <alignment vertical="center"/>
    </xf>
    <xf numFmtId="0" fontId="22" fillId="0" borderId="65" xfId="0" applyFont="1" applyBorder="1" applyAlignment="1">
      <alignment vertical="center"/>
    </xf>
    <xf numFmtId="0" fontId="31" fillId="0" borderId="55" xfId="0" applyFont="1" applyBorder="1" applyAlignment="1">
      <alignment horizontal="left" vertical="center" wrapText="1"/>
    </xf>
    <xf numFmtId="0" fontId="31" fillId="0" borderId="154" xfId="0" applyFont="1" applyBorder="1" applyAlignment="1">
      <alignment horizontal="left" vertical="center" wrapText="1"/>
    </xf>
    <xf numFmtId="0" fontId="31" fillId="0" borderId="69" xfId="0" applyFont="1" applyBorder="1" applyAlignment="1">
      <alignment horizontal="left" vertical="center" wrapText="1"/>
    </xf>
    <xf numFmtId="0" fontId="31" fillId="0" borderId="68" xfId="0" applyFont="1" applyBorder="1" applyAlignment="1">
      <alignment horizontal="left" vertical="center" wrapText="1"/>
    </xf>
    <xf numFmtId="0" fontId="31" fillId="0" borderId="12" xfId="33" applyFont="1" applyBorder="1" applyAlignment="1">
      <alignment horizontal="left" vertical="center" wrapText="1"/>
    </xf>
    <xf numFmtId="0" fontId="31" fillId="0" borderId="77" xfId="0" applyFont="1" applyBorder="1" applyAlignment="1">
      <alignment horizontal="left" vertical="center" wrapText="1"/>
    </xf>
    <xf numFmtId="0" fontId="31" fillId="0" borderId="47" xfId="0" applyFont="1" applyBorder="1" applyAlignment="1">
      <alignment horizontal="left" vertical="center" wrapText="1"/>
    </xf>
    <xf numFmtId="0" fontId="31" fillId="0" borderId="48" xfId="0" applyFont="1" applyBorder="1" applyAlignment="1">
      <alignment horizontal="left" vertical="center" wrapText="1"/>
    </xf>
    <xf numFmtId="0" fontId="31" fillId="0" borderId="0" xfId="33" applyFont="1" applyBorder="1" applyAlignment="1">
      <alignment horizontal="left" vertical="center" wrapText="1"/>
    </xf>
    <xf numFmtId="0" fontId="31" fillId="0" borderId="19" xfId="0" applyFont="1" applyBorder="1" applyAlignment="1">
      <alignment horizontal="left" vertical="center" wrapText="1"/>
    </xf>
    <xf numFmtId="0" fontId="20" fillId="0" borderId="0" xfId="0" applyFont="1" applyAlignment="1">
      <alignment horizontal="right" vertical="center"/>
    </xf>
    <xf numFmtId="0" fontId="20" fillId="30" borderId="0" xfId="0" applyFont="1" applyFill="1" applyAlignment="1">
      <alignment horizontal="center" vertical="center"/>
    </xf>
    <xf numFmtId="0" fontId="31" fillId="0" borderId="64" xfId="0" applyFont="1" applyBorder="1" applyAlignment="1">
      <alignment horizontal="left" vertical="center" wrapText="1"/>
    </xf>
    <xf numFmtId="0" fontId="31" fillId="0" borderId="82" xfId="0" applyFont="1" applyBorder="1" applyAlignment="1">
      <alignment horizontal="left" vertical="center" wrapText="1"/>
    </xf>
    <xf numFmtId="0" fontId="31" fillId="0" borderId="16" xfId="33" applyFont="1" applyBorder="1" applyAlignment="1">
      <alignment horizontal="left" vertical="center" wrapText="1"/>
    </xf>
    <xf numFmtId="0" fontId="31" fillId="0" borderId="65" xfId="0" applyFont="1" applyBorder="1" applyAlignment="1">
      <alignment horizontal="left" vertical="center" wrapText="1"/>
    </xf>
    <xf numFmtId="0" fontId="31" fillId="0" borderId="0" xfId="0" applyFont="1" applyFill="1" applyAlignment="1">
      <alignment horizontal="center" vertical="center"/>
    </xf>
    <xf numFmtId="0" fontId="20" fillId="26" borderId="0" xfId="0" applyFont="1" applyFill="1" applyBorder="1" applyAlignment="1">
      <alignment horizontal="center" vertical="center"/>
    </xf>
    <xf numFmtId="0" fontId="22" fillId="36" borderId="104" xfId="0" applyFont="1" applyFill="1" applyBorder="1" applyAlignment="1">
      <alignment horizontal="center" vertical="center" wrapText="1" shrinkToFit="1"/>
    </xf>
    <xf numFmtId="0" fontId="22" fillId="0" borderId="55" xfId="0" applyFont="1" applyBorder="1" applyAlignment="1">
      <alignment horizontal="center" vertical="center" shrinkToFit="1"/>
    </xf>
    <xf numFmtId="0" fontId="22" fillId="0" borderId="154" xfId="0" applyFont="1" applyBorder="1" applyAlignment="1">
      <alignment horizontal="center" vertical="center" shrinkToFit="1"/>
    </xf>
    <xf numFmtId="0" fontId="22" fillId="0" borderId="69"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0" xfId="0" applyFont="1" applyBorder="1" applyAlignment="1">
      <alignment vertical="center" shrinkToFit="1"/>
    </xf>
    <xf numFmtId="0" fontId="22" fillId="36" borderId="44" xfId="0" applyFont="1" applyFill="1" applyBorder="1" applyAlignment="1">
      <alignment horizontal="center" vertical="center" wrapText="1" shrinkToFit="1"/>
    </xf>
    <xf numFmtId="0" fontId="22" fillId="36" borderId="100" xfId="0" applyFont="1" applyFill="1" applyBorder="1" applyAlignment="1">
      <alignment horizontal="center" vertical="center" wrapText="1" shrinkToFit="1"/>
    </xf>
    <xf numFmtId="0" fontId="22" fillId="0" borderId="64"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65" xfId="0" applyFont="1" applyBorder="1" applyAlignment="1">
      <alignment horizontal="center" vertical="center" shrinkToFit="1"/>
    </xf>
    <xf numFmtId="0" fontId="31" fillId="36" borderId="13" xfId="0" applyFont="1" applyFill="1" applyBorder="1" applyAlignment="1">
      <alignment horizontal="center" vertical="center" wrapText="1"/>
    </xf>
    <xf numFmtId="0" fontId="31" fillId="0" borderId="55" xfId="0" applyFont="1" applyBorder="1" applyAlignment="1">
      <alignment vertical="center" wrapText="1"/>
    </xf>
    <xf numFmtId="0" fontId="31" fillId="0" borderId="154" xfId="0" applyFont="1" applyBorder="1" applyAlignment="1">
      <alignment vertical="center" wrapText="1"/>
    </xf>
    <xf numFmtId="0" fontId="31" fillId="0" borderId="69" xfId="0" applyFont="1" applyBorder="1" applyAlignment="1">
      <alignment vertical="center" wrapText="1"/>
    </xf>
    <xf numFmtId="0" fontId="31" fillId="0" borderId="68" xfId="0" applyFont="1" applyBorder="1" applyAlignment="1">
      <alignment vertical="center" wrapText="1"/>
    </xf>
    <xf numFmtId="0" fontId="31" fillId="0" borderId="77" xfId="0" applyFont="1" applyBorder="1" applyAlignment="1">
      <alignment vertical="center" wrapText="1"/>
    </xf>
    <xf numFmtId="0" fontId="31" fillId="36" borderId="10" xfId="0" applyFont="1" applyFill="1" applyBorder="1" applyAlignment="1">
      <alignment horizontal="center" vertical="center" wrapText="1"/>
    </xf>
    <xf numFmtId="0" fontId="31" fillId="0" borderId="47" xfId="0" applyFont="1" applyBorder="1" applyAlignment="1">
      <alignment vertical="center" wrapText="1"/>
    </xf>
    <xf numFmtId="0" fontId="31" fillId="0" borderId="48" xfId="0" applyFont="1" applyBorder="1" applyAlignment="1">
      <alignment vertical="center" wrapText="1"/>
    </xf>
    <xf numFmtId="0" fontId="31" fillId="0" borderId="19" xfId="0" applyFont="1" applyBorder="1" applyAlignment="1">
      <alignment vertical="center" wrapText="1"/>
    </xf>
    <xf numFmtId="0" fontId="31" fillId="36" borderId="32" xfId="0" applyFont="1" applyFill="1" applyBorder="1" applyAlignment="1">
      <alignment horizontal="center" vertical="center" wrapText="1"/>
    </xf>
    <xf numFmtId="0" fontId="31" fillId="0" borderId="157" xfId="0" applyFont="1" applyBorder="1" applyAlignment="1">
      <alignment vertical="center" wrapText="1"/>
    </xf>
    <xf numFmtId="0" fontId="31" fillId="0" borderId="158" xfId="0" applyFont="1" applyBorder="1" applyAlignment="1">
      <alignment vertical="center" wrapText="1"/>
    </xf>
    <xf numFmtId="0" fontId="31" fillId="0" borderId="148" xfId="0" applyFont="1" applyBorder="1" applyAlignment="1">
      <alignment vertical="center" wrapText="1"/>
    </xf>
    <xf numFmtId="0" fontId="31" fillId="0" borderId="146" xfId="0" applyFont="1" applyBorder="1" applyAlignment="1">
      <alignment vertical="center" wrapText="1"/>
    </xf>
    <xf numFmtId="0" fontId="31" fillId="0" borderId="18" xfId="33" applyFont="1" applyBorder="1" applyAlignment="1">
      <alignment vertical="center" wrapText="1"/>
    </xf>
    <xf numFmtId="0" fontId="31" fillId="0" borderId="30" xfId="0" applyFont="1" applyBorder="1" applyAlignment="1">
      <alignment vertical="center" wrapText="1"/>
    </xf>
    <xf numFmtId="0" fontId="44" fillId="0" borderId="0" xfId="0" applyFont="1" applyBorder="1" applyAlignment="1">
      <alignment horizontal="center" vertical="center"/>
    </xf>
    <xf numFmtId="0" fontId="44" fillId="0" borderId="0" xfId="0" applyFont="1">
      <alignment vertical="center"/>
    </xf>
    <xf numFmtId="0" fontId="22" fillId="36" borderId="159" xfId="0" applyFont="1" applyFill="1" applyBorder="1" applyAlignment="1">
      <alignment horizontal="center" vertical="center"/>
    </xf>
    <xf numFmtId="0" fontId="31" fillId="0" borderId="22" xfId="0" applyFont="1" applyBorder="1" applyAlignment="1">
      <alignment horizontal="center" vertical="center" wrapText="1"/>
    </xf>
    <xf numFmtId="0" fontId="31" fillId="0" borderId="23" xfId="33" applyFont="1" applyBorder="1" applyAlignment="1">
      <alignment horizontal="center" vertical="center" wrapText="1"/>
    </xf>
    <xf numFmtId="0" fontId="31" fillId="0" borderId="2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7" xfId="0" applyFont="1" applyBorder="1" applyAlignment="1">
      <alignment vertical="top" shrinkToFit="1"/>
    </xf>
    <xf numFmtId="0" fontId="22" fillId="0" borderId="0" xfId="0" applyFont="1" applyAlignment="1">
      <alignment vertical="top" shrinkToFit="1"/>
    </xf>
    <xf numFmtId="0" fontId="22" fillId="0" borderId="0" xfId="33" applyFont="1" applyBorder="1" applyAlignment="1">
      <alignment vertical="top"/>
    </xf>
    <xf numFmtId="0" fontId="22" fillId="36" borderId="160"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27" xfId="0" applyFont="1" applyBorder="1" applyAlignment="1">
      <alignment vertical="top" wrapText="1" shrinkToFit="1"/>
    </xf>
    <xf numFmtId="0" fontId="22" fillId="0" borderId="161" xfId="0" applyFont="1" applyBorder="1" applyAlignment="1">
      <alignment horizontal="center" vertical="center" wrapText="1"/>
    </xf>
    <xf numFmtId="0" fontId="22"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22" fillId="0" borderId="65" xfId="0" applyFont="1" applyBorder="1" applyAlignment="1">
      <alignment horizontal="center" vertical="center" wrapText="1"/>
    </xf>
    <xf numFmtId="0" fontId="22" fillId="36" borderId="162" xfId="0" applyFont="1" applyFill="1" applyBorder="1" applyAlignment="1">
      <alignment horizontal="center" vertical="center"/>
    </xf>
    <xf numFmtId="0" fontId="22" fillId="36" borderId="163" xfId="0" applyFont="1" applyFill="1" applyBorder="1" applyAlignment="1">
      <alignment horizontal="center" vertical="center"/>
    </xf>
    <xf numFmtId="0" fontId="22" fillId="0" borderId="12" xfId="33" applyFont="1" applyBorder="1" applyAlignment="1">
      <alignment vertical="center" wrapText="1"/>
    </xf>
    <xf numFmtId="0" fontId="22" fillId="0" borderId="13" xfId="33" applyFont="1" applyBorder="1" applyAlignment="1">
      <alignment vertical="center" wrapText="1"/>
    </xf>
    <xf numFmtId="0" fontId="22" fillId="0" borderId="77" xfId="0" applyFont="1" applyBorder="1" applyAlignment="1">
      <alignment vertical="center" wrapText="1"/>
    </xf>
    <xf numFmtId="0" fontId="22" fillId="0" borderId="10" xfId="33" applyFont="1" applyBorder="1" applyAlignment="1">
      <alignment vertical="center" wrapText="1"/>
    </xf>
    <xf numFmtId="0" fontId="22" fillId="0" borderId="19" xfId="0" applyFont="1" applyBorder="1" applyAlignment="1">
      <alignment vertical="center" wrapText="1"/>
    </xf>
    <xf numFmtId="0" fontId="22" fillId="0" borderId="16" xfId="33" applyFont="1" applyBorder="1" applyAlignment="1">
      <alignment vertical="center" wrapText="1"/>
    </xf>
    <xf numFmtId="0" fontId="22" fillId="0" borderId="17" xfId="33" applyFont="1" applyBorder="1" applyAlignment="1">
      <alignment vertical="center" wrapText="1"/>
    </xf>
    <xf numFmtId="0" fontId="22" fillId="0" borderId="65" xfId="0" applyFont="1" applyBorder="1" applyAlignment="1">
      <alignment vertical="center" wrapText="1"/>
    </xf>
    <xf numFmtId="0" fontId="31" fillId="36" borderId="162" xfId="0" applyFont="1" applyFill="1" applyBorder="1" applyAlignment="1">
      <alignment horizontal="center" vertical="center" wrapText="1"/>
    </xf>
    <xf numFmtId="0" fontId="31" fillId="36" borderId="160" xfId="0" applyFont="1" applyFill="1" applyBorder="1" applyAlignment="1">
      <alignment horizontal="center" vertical="center" wrapText="1"/>
    </xf>
    <xf numFmtId="0" fontId="31" fillId="36" borderId="163" xfId="0" applyFont="1" applyFill="1" applyBorder="1" applyAlignment="1">
      <alignment horizontal="center" vertical="center" wrapText="1"/>
    </xf>
    <xf numFmtId="183" fontId="20" fillId="37" borderId="0" xfId="0" applyNumberFormat="1" applyFont="1" applyFill="1" applyBorder="1" applyAlignment="1">
      <alignment horizontal="center" vertical="center"/>
    </xf>
    <xf numFmtId="0" fontId="22" fillId="36" borderId="164" xfId="0" applyFont="1" applyFill="1" applyBorder="1" applyAlignment="1">
      <alignment horizontal="center" vertical="center"/>
    </xf>
    <xf numFmtId="0" fontId="22" fillId="0" borderId="32" xfId="0" applyFont="1" applyBorder="1" applyAlignment="1">
      <alignment vertical="center" wrapText="1"/>
    </xf>
    <xf numFmtId="0" fontId="22" fillId="0" borderId="30" xfId="0" applyFont="1" applyBorder="1" applyAlignment="1">
      <alignment vertical="center" wrapText="1"/>
    </xf>
    <xf numFmtId="0" fontId="22" fillId="0" borderId="0" xfId="0" applyFont="1" applyAlignment="1">
      <alignment vertical="top" shrinkToFit="1"/>
    </xf>
    <xf numFmtId="0" fontId="44" fillId="0" borderId="0" xfId="0" applyFont="1" applyAlignment="1">
      <alignment vertical="center"/>
    </xf>
    <xf numFmtId="0" fontId="22" fillId="0" borderId="105" xfId="0" applyFont="1" applyBorder="1" applyAlignment="1">
      <alignment vertical="center" wrapText="1"/>
    </xf>
    <xf numFmtId="0" fontId="22" fillId="0" borderId="11" xfId="33" applyFont="1" applyBorder="1" applyAlignment="1">
      <alignment vertical="center" wrapText="1"/>
    </xf>
    <xf numFmtId="0" fontId="22" fillId="0" borderId="27" xfId="0" applyFont="1" applyBorder="1" applyAlignment="1">
      <alignment vertical="center" wrapText="1"/>
    </xf>
    <xf numFmtId="0" fontId="22" fillId="0" borderId="14" xfId="33" applyFont="1" applyBorder="1" applyAlignment="1">
      <alignment vertical="center" wrapText="1"/>
    </xf>
    <xf numFmtId="0" fontId="22" fillId="0" borderId="161" xfId="0" applyFont="1" applyBorder="1" applyAlignment="1">
      <alignment vertical="center" wrapText="1"/>
    </xf>
  </cellXfs>
  <cellStyles count="4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標準 4" xfId="35"/>
    <cellStyle name="標準_4-4 監査資料：保育所（私立）" xfId="36"/>
    <cellStyle name="標準_秋田　私立保育所自主点検表 第6･7なし" xfId="37"/>
    <cellStyle name="良い" xfId="38"/>
    <cellStyle name="見出し 1" xfId="39"/>
    <cellStyle name="見出し 2" xfId="40"/>
    <cellStyle name="見出し 3" xfId="41"/>
    <cellStyle name="見出し 4" xfId="42"/>
    <cellStyle name="計算" xfId="43"/>
    <cellStyle name="説明文" xfId="44"/>
    <cellStyle name="警告文" xfId="45"/>
    <cellStyle name="通貨 2" xfId="46"/>
    <cellStyle name="通貨 2 2" xfId="47"/>
    <cellStyle name="集計" xfId="48"/>
  </cellStyles>
  <tableStyles count="0" defaultTableStyle="TableStyleMedium2" defaultPivotStyle="PivotStyleLight16"/>
  <colors>
    <mruColors>
      <color rgb="FFFFFF99"/>
      <color rgb="FFCCFFFF"/>
      <color rgb="FFA0FFFF"/>
      <color rgb="FFE9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6:AI39"/>
  <sheetViews>
    <sheetView tabSelected="1" view="pageBreakPreview" zoomScaleSheetLayoutView="100" workbookViewId="0"/>
  </sheetViews>
  <sheetFormatPr defaultRowHeight="15.75" customHeight="1"/>
  <cols>
    <col min="1" max="32" width="2.5" style="1" customWidth="1"/>
    <col min="33" max="16384" width="9" style="1" customWidth="1"/>
  </cols>
  <sheetData>
    <row r="1" spans="2:27" ht="15" customHeight="1"/>
    <row r="2" spans="2:27" ht="15" customHeight="1"/>
    <row r="3" spans="2:27" ht="15" customHeight="1"/>
    <row r="4" spans="2:27" ht="15" customHeight="1"/>
    <row r="5" spans="2:27" ht="15" customHeight="1"/>
    <row r="6" spans="2:27" ht="30" customHeight="1">
      <c r="F6" s="9" t="s">
        <v>261</v>
      </c>
      <c r="G6" s="9"/>
      <c r="H6" s="9"/>
      <c r="I6" s="9"/>
      <c r="J6" s="21">
        <v>5</v>
      </c>
      <c r="K6" s="21"/>
      <c r="L6" s="9" t="s">
        <v>412</v>
      </c>
      <c r="M6" s="9"/>
      <c r="N6" s="9"/>
      <c r="O6" s="9"/>
    </row>
    <row r="7" spans="2:27" ht="15" customHeight="1">
      <c r="F7" s="10"/>
      <c r="G7" s="17"/>
      <c r="H7" s="17"/>
      <c r="I7" s="17"/>
      <c r="J7" s="17"/>
      <c r="K7" s="17"/>
      <c r="L7" s="17"/>
      <c r="M7" s="17"/>
      <c r="N7" s="17"/>
      <c r="O7" s="17"/>
      <c r="P7" s="17"/>
      <c r="Q7" s="17"/>
      <c r="R7" s="17"/>
      <c r="S7" s="17"/>
      <c r="T7" s="17"/>
      <c r="U7" s="17"/>
      <c r="V7" s="17"/>
      <c r="W7" s="17"/>
      <c r="X7" s="17"/>
      <c r="Y7" s="17"/>
      <c r="Z7" s="26"/>
    </row>
    <row r="8" spans="2:27" ht="36" customHeight="1">
      <c r="F8" s="11" t="s">
        <v>447</v>
      </c>
      <c r="G8" s="18"/>
      <c r="H8" s="18"/>
      <c r="I8" s="18"/>
      <c r="J8" s="18"/>
      <c r="K8" s="18"/>
      <c r="L8" s="18"/>
      <c r="M8" s="18"/>
      <c r="N8" s="18"/>
      <c r="O8" s="18"/>
      <c r="P8" s="18"/>
      <c r="Q8" s="18"/>
      <c r="R8" s="18"/>
      <c r="S8" s="18"/>
      <c r="T8" s="18"/>
      <c r="U8" s="18"/>
      <c r="V8" s="18"/>
      <c r="W8" s="18"/>
      <c r="X8" s="18"/>
      <c r="Y8" s="18"/>
      <c r="Z8" s="27"/>
      <c r="AA8" s="31"/>
    </row>
    <row r="9" spans="2:27" ht="15" customHeight="1">
      <c r="F9" s="12"/>
      <c r="Z9" s="28"/>
    </row>
    <row r="10" spans="2:27" ht="36" customHeight="1">
      <c r="F10" s="13" t="s">
        <v>1</v>
      </c>
      <c r="G10" s="19"/>
      <c r="H10" s="19"/>
      <c r="I10" s="19"/>
      <c r="J10" s="19"/>
      <c r="K10" s="19"/>
      <c r="L10" s="19"/>
      <c r="M10" s="19"/>
      <c r="N10" s="19"/>
      <c r="O10" s="19"/>
      <c r="P10" s="19"/>
      <c r="Q10" s="19"/>
      <c r="R10" s="19"/>
      <c r="S10" s="19"/>
      <c r="T10" s="19"/>
      <c r="U10" s="19"/>
      <c r="V10" s="19"/>
      <c r="W10" s="19"/>
      <c r="X10" s="19"/>
      <c r="Y10" s="19"/>
      <c r="Z10" s="29"/>
    </row>
    <row r="11" spans="2:27" ht="15" customHeight="1">
      <c r="F11" s="14"/>
      <c r="G11" s="20"/>
      <c r="H11" s="20"/>
      <c r="I11" s="20"/>
      <c r="J11" s="20"/>
      <c r="K11" s="20"/>
      <c r="L11" s="20"/>
      <c r="M11" s="20"/>
      <c r="N11" s="20"/>
      <c r="O11" s="20"/>
      <c r="P11" s="20"/>
      <c r="Q11" s="20"/>
      <c r="R11" s="20"/>
      <c r="S11" s="20"/>
      <c r="T11" s="20"/>
      <c r="U11" s="20"/>
      <c r="V11" s="20"/>
      <c r="W11" s="20"/>
      <c r="X11" s="20"/>
      <c r="Y11" s="20"/>
      <c r="Z11" s="30"/>
    </row>
    <row r="12" spans="2:27" s="1" customFormat="1" ht="15" customHeight="1"/>
    <row r="13" spans="2:27" s="1" customFormat="1" ht="15" customHeight="1"/>
    <row r="14" spans="2:27" s="1" customFormat="1" ht="15" customHeight="1"/>
    <row r="15" spans="2:27" s="2" customFormat="1" ht="15" customHeight="1">
      <c r="B15" s="3" t="s">
        <v>434</v>
      </c>
    </row>
    <row r="16" spans="2:27" s="2" customFormat="1" ht="15" customHeight="1">
      <c r="B16" s="4" t="s">
        <v>73</v>
      </c>
      <c r="C16" s="4"/>
      <c r="D16" s="2" t="s">
        <v>265</v>
      </c>
    </row>
    <row r="17" spans="2:31" s="2" customFormat="1" ht="15" customHeight="1">
      <c r="B17" s="5"/>
      <c r="C17" s="5"/>
    </row>
    <row r="18" spans="2:31" s="2" customFormat="1" ht="15" customHeight="1">
      <c r="B18" s="4" t="s">
        <v>13</v>
      </c>
      <c r="C18" s="4"/>
      <c r="D18" s="6" t="s">
        <v>418</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2:31" s="2" customFormat="1" ht="15" customHeight="1">
      <c r="B19" s="5"/>
      <c r="C19" s="5"/>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2:31" s="2" customFormat="1" ht="15" customHeight="1"/>
    <row r="21" spans="2:31" s="2" customFormat="1" ht="15" customHeight="1">
      <c r="B21" s="3" t="s">
        <v>419</v>
      </c>
    </row>
    <row r="22" spans="2:31" s="2" customFormat="1" ht="15" customHeight="1">
      <c r="B22" s="3"/>
    </row>
    <row r="23" spans="2:31" s="2" customFormat="1" ht="15" customHeight="1">
      <c r="B23" s="4" t="s">
        <v>73</v>
      </c>
      <c r="C23" s="4"/>
      <c r="D23" s="6" t="s">
        <v>372</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2:31" s="2" customFormat="1" ht="15" customHeight="1">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2:31" s="2" customFormat="1" ht="15" customHeight="1">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2:31" s="2" customFormat="1" ht="15" customHeight="1">
      <c r="B26" s="4" t="s">
        <v>13</v>
      </c>
      <c r="C26" s="4"/>
      <c r="D26" s="2" t="s">
        <v>435</v>
      </c>
    </row>
    <row r="27" spans="2:31" ht="15" customHeight="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2:31" ht="15" customHeigh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2:31" ht="15" customHeight="1">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2:31" ht="15" customHeight="1">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2:31" ht="15" customHeight="1"/>
    <row r="32" spans="2:31" ht="15" customHeight="1"/>
    <row r="33" spans="6:35" ht="15" customHeight="1"/>
    <row r="34" spans="6:35" ht="15" customHeight="1"/>
    <row r="35" spans="6:35" ht="15" customHeight="1">
      <c r="F35" s="15" t="s">
        <v>15</v>
      </c>
      <c r="G35" s="15"/>
      <c r="H35" s="15"/>
      <c r="I35" s="15"/>
      <c r="J35" s="15"/>
      <c r="K35" s="22"/>
      <c r="L35" s="22"/>
      <c r="M35" s="22"/>
      <c r="N35" s="22"/>
      <c r="O35" s="22"/>
      <c r="P35" s="22"/>
      <c r="Q35" s="22"/>
      <c r="R35" s="22"/>
      <c r="S35" s="22"/>
      <c r="T35" s="22"/>
      <c r="U35" s="22"/>
      <c r="V35" s="22"/>
      <c r="W35" s="22"/>
      <c r="X35" s="22"/>
      <c r="Y35" s="22"/>
      <c r="Z35" s="22"/>
      <c r="AA35" s="22"/>
    </row>
    <row r="36" spans="6:35" ht="15" customHeight="1">
      <c r="F36" s="16"/>
      <c r="G36" s="16"/>
      <c r="H36" s="16"/>
      <c r="I36" s="16"/>
      <c r="J36" s="16"/>
      <c r="K36" s="23"/>
      <c r="L36" s="23"/>
      <c r="M36" s="23"/>
      <c r="N36" s="23"/>
      <c r="O36" s="23"/>
      <c r="P36" s="23"/>
      <c r="Q36" s="23"/>
      <c r="R36" s="23"/>
      <c r="S36" s="23"/>
      <c r="T36" s="23"/>
      <c r="U36" s="23"/>
      <c r="V36" s="23"/>
      <c r="W36" s="23"/>
      <c r="X36" s="23"/>
      <c r="Y36" s="23"/>
      <c r="Z36" s="23"/>
      <c r="AA36" s="23"/>
      <c r="AB36" s="32"/>
      <c r="AC36" s="32"/>
      <c r="AD36" s="32"/>
      <c r="AE36" s="32"/>
      <c r="AF36" s="32"/>
    </row>
    <row r="37" spans="6:35" ht="15" customHeight="1">
      <c r="AB37" s="32"/>
      <c r="AC37" s="32"/>
      <c r="AD37" s="32"/>
      <c r="AE37" s="32"/>
      <c r="AF37" s="32"/>
      <c r="AI37" s="33"/>
    </row>
    <row r="38" spans="6:35" ht="15" customHeight="1">
      <c r="F38" s="15" t="s">
        <v>314</v>
      </c>
      <c r="G38" s="15"/>
      <c r="H38" s="15"/>
      <c r="I38" s="15"/>
      <c r="J38" s="15"/>
      <c r="K38" s="24"/>
      <c r="L38" s="24"/>
      <c r="M38" s="24"/>
      <c r="N38" s="24"/>
      <c r="O38" s="24"/>
      <c r="P38" s="24"/>
      <c r="Q38" s="24"/>
      <c r="R38" s="24"/>
      <c r="S38" s="24"/>
      <c r="T38" s="24"/>
      <c r="U38" s="24"/>
      <c r="V38" s="24"/>
      <c r="W38" s="24"/>
      <c r="X38" s="24"/>
      <c r="Y38" s="24"/>
      <c r="Z38" s="24"/>
      <c r="AA38" s="24"/>
      <c r="AB38" s="32"/>
      <c r="AC38" s="32"/>
      <c r="AD38" s="32"/>
      <c r="AE38" s="32"/>
      <c r="AF38" s="32"/>
    </row>
    <row r="39" spans="6:35" ht="15" customHeight="1">
      <c r="F39" s="16"/>
      <c r="G39" s="16"/>
      <c r="H39" s="16"/>
      <c r="I39" s="16"/>
      <c r="J39" s="16"/>
      <c r="K39" s="25"/>
      <c r="L39" s="25"/>
      <c r="M39" s="25"/>
      <c r="N39" s="25"/>
      <c r="O39" s="25"/>
      <c r="P39" s="25"/>
      <c r="Q39" s="25"/>
      <c r="R39" s="25"/>
      <c r="S39" s="25"/>
      <c r="T39" s="25"/>
      <c r="U39" s="25"/>
      <c r="V39" s="25"/>
      <c r="W39" s="25"/>
      <c r="X39" s="25"/>
      <c r="Y39" s="25"/>
      <c r="Z39" s="25"/>
      <c r="AA39" s="25"/>
      <c r="AB39" s="32"/>
      <c r="AC39" s="32"/>
      <c r="AD39" s="32"/>
      <c r="AE39" s="32"/>
      <c r="AF39" s="32"/>
    </row>
    <row r="40" spans="6:35" ht="15" customHeight="1"/>
  </sheetData>
  <mergeCells count="15">
    <mergeCell ref="F6:I6"/>
    <mergeCell ref="J6:K6"/>
    <mergeCell ref="L6:O6"/>
    <mergeCell ref="F8:Z8"/>
    <mergeCell ref="F10:Z10"/>
    <mergeCell ref="B16:C16"/>
    <mergeCell ref="B18:C18"/>
    <mergeCell ref="B23:C23"/>
    <mergeCell ref="B26:C26"/>
    <mergeCell ref="D18:AE19"/>
    <mergeCell ref="D23:AE24"/>
    <mergeCell ref="F35:J36"/>
    <mergeCell ref="K35:AA36"/>
    <mergeCell ref="F38:J39"/>
    <mergeCell ref="K38:AA39"/>
  </mergeCells>
  <phoneticPr fontId="19"/>
  <printOptions horizontalCentered="1"/>
  <pageMargins left="0.78740157480314954" right="0.78740157480314954" top="1" bottom="1" header="0.51200000000000001" footer="0.51200000000000001"/>
  <pageSetup paperSize="9"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V216"/>
  <sheetViews>
    <sheetView view="pageBreakPreview" zoomScaleSheetLayoutView="100" workbookViewId="0"/>
  </sheetViews>
  <sheetFormatPr defaultRowHeight="13.5"/>
  <cols>
    <col min="1" max="1" width="1.625" style="1" customWidth="1"/>
    <col min="2" max="2" width="3.25" style="1" customWidth="1"/>
    <col min="3" max="6" width="2.875" style="1" customWidth="1"/>
    <col min="7" max="7" width="2.625" style="1" customWidth="1"/>
    <col min="8" max="35" width="2.875" style="1" customWidth="1"/>
    <col min="36" max="36" width="1.625" style="1" customWidth="1"/>
    <col min="37" max="37" width="4.75" style="1" customWidth="1"/>
    <col min="38" max="42" width="9" style="1" customWidth="1"/>
    <col min="43" max="43" width="6.625" style="1" customWidth="1"/>
    <col min="44" max="44" width="4.625" style="1" customWidth="1"/>
    <col min="45" max="16384" width="9" style="1" bestFit="1" customWidth="1"/>
  </cols>
  <sheetData>
    <row r="1" spans="2:44" ht="30.75" customHeight="1">
      <c r="B1" s="36" t="s">
        <v>420</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row>
    <row r="2" spans="2:44" ht="18" customHeight="1">
      <c r="B2" s="37"/>
      <c r="C2" s="37"/>
      <c r="D2" s="37"/>
      <c r="E2" s="37"/>
      <c r="F2" s="37"/>
      <c r="G2" s="37"/>
      <c r="H2" s="37"/>
      <c r="I2" s="37"/>
      <c r="J2" s="37"/>
      <c r="K2" s="37"/>
      <c r="L2" s="37"/>
      <c r="M2" s="37"/>
      <c r="N2" s="37"/>
      <c r="O2" s="37"/>
      <c r="P2" s="37"/>
      <c r="Q2" s="37"/>
      <c r="R2" s="37"/>
      <c r="S2" s="37"/>
      <c r="T2" s="37"/>
      <c r="U2" s="37"/>
      <c r="V2" s="37"/>
      <c r="W2" s="37"/>
      <c r="X2" s="37"/>
      <c r="Y2" s="37"/>
      <c r="Z2" s="37"/>
      <c r="AA2" s="591" t="s">
        <v>91</v>
      </c>
      <c r="AB2" s="612"/>
      <c r="AC2" s="37" t="s">
        <v>75</v>
      </c>
      <c r="AD2" s="642"/>
      <c r="AE2" s="37" t="s">
        <v>93</v>
      </c>
      <c r="AF2" s="642"/>
      <c r="AG2" s="37" t="s">
        <v>34</v>
      </c>
      <c r="AH2" s="37" t="s">
        <v>95</v>
      </c>
      <c r="AI2" s="37"/>
    </row>
    <row r="3" spans="2:44" ht="18.75" customHeight="1">
      <c r="B3" s="38" t="s">
        <v>73</v>
      </c>
      <c r="C3" s="67" t="s">
        <v>96</v>
      </c>
      <c r="D3" s="67"/>
      <c r="E3" s="67"/>
      <c r="F3" s="67"/>
      <c r="G3" s="67"/>
      <c r="H3" s="120"/>
      <c r="I3" s="164"/>
      <c r="J3" s="164"/>
      <c r="K3" s="164"/>
      <c r="L3" s="164"/>
      <c r="M3" s="164"/>
      <c r="N3" s="164"/>
      <c r="O3" s="164"/>
      <c r="P3" s="164"/>
      <c r="Q3" s="164"/>
      <c r="R3" s="206"/>
      <c r="S3" s="491" t="s">
        <v>88</v>
      </c>
      <c r="T3" s="514"/>
      <c r="U3" s="514"/>
      <c r="V3" s="173" t="s">
        <v>43</v>
      </c>
      <c r="W3" s="557"/>
      <c r="X3" s="173" t="s">
        <v>43</v>
      </c>
      <c r="Y3" s="578"/>
      <c r="Z3" s="578"/>
      <c r="AA3" s="604" t="s">
        <v>64</v>
      </c>
      <c r="AB3" s="514"/>
      <c r="AC3" s="514"/>
      <c r="AD3" s="173" t="s">
        <v>43</v>
      </c>
      <c r="AE3" s="557"/>
      <c r="AF3" s="173" t="s">
        <v>43</v>
      </c>
      <c r="AG3" s="578"/>
      <c r="AH3" s="578"/>
      <c r="AI3" s="683"/>
      <c r="AJ3" s="728"/>
    </row>
    <row r="4" spans="2:44" ht="18.75" customHeight="1">
      <c r="B4" s="39" t="s">
        <v>13</v>
      </c>
      <c r="C4" s="68" t="s">
        <v>62</v>
      </c>
      <c r="D4" s="68"/>
      <c r="E4" s="68"/>
      <c r="F4" s="68"/>
      <c r="G4" s="68"/>
      <c r="H4" s="121"/>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684"/>
      <c r="AK4" s="729" t="s">
        <v>14</v>
      </c>
      <c r="AL4" s="1" t="s">
        <v>99</v>
      </c>
    </row>
    <row r="5" spans="2:44" ht="18.75" customHeight="1">
      <c r="B5" s="39" t="s">
        <v>77</v>
      </c>
      <c r="C5" s="69" t="s">
        <v>101</v>
      </c>
      <c r="D5" s="69"/>
      <c r="E5" s="69"/>
      <c r="F5" s="69"/>
      <c r="G5" s="69"/>
      <c r="H5" s="122"/>
      <c r="I5" s="166" t="s">
        <v>2</v>
      </c>
      <c r="J5" s="166"/>
      <c r="K5" s="165"/>
      <c r="L5" s="165"/>
      <c r="M5" s="165"/>
      <c r="N5" s="165"/>
      <c r="O5" s="165"/>
      <c r="P5" s="165"/>
      <c r="Q5" s="165"/>
      <c r="R5" s="166" t="s">
        <v>102</v>
      </c>
      <c r="S5" s="166"/>
      <c r="T5" s="515"/>
      <c r="U5" s="515"/>
      <c r="V5" s="515"/>
      <c r="W5" s="515"/>
      <c r="X5" s="515"/>
      <c r="Y5" s="515"/>
      <c r="Z5" s="515"/>
      <c r="AA5" s="434"/>
      <c r="AB5" s="68"/>
      <c r="AC5" s="68"/>
      <c r="AD5" s="68"/>
      <c r="AE5" s="68"/>
      <c r="AF5" s="68"/>
      <c r="AG5" s="68"/>
      <c r="AH5" s="68"/>
      <c r="AI5" s="112"/>
      <c r="AK5" s="730" t="s">
        <v>107</v>
      </c>
      <c r="AL5" s="1" t="s">
        <v>61</v>
      </c>
    </row>
    <row r="6" spans="2:44" ht="18.75" customHeight="1">
      <c r="B6" s="39" t="s">
        <v>82</v>
      </c>
      <c r="C6" s="68" t="s">
        <v>109</v>
      </c>
      <c r="D6" s="68"/>
      <c r="E6" s="68"/>
      <c r="F6" s="68"/>
      <c r="G6" s="68"/>
      <c r="H6" s="121"/>
      <c r="I6" s="167" t="s">
        <v>110</v>
      </c>
      <c r="J6" s="167"/>
      <c r="K6" s="230"/>
      <c r="L6" s="230"/>
      <c r="M6" s="230"/>
      <c r="N6" s="230"/>
      <c r="O6" s="230"/>
      <c r="P6" s="230"/>
      <c r="Q6" s="230"/>
      <c r="R6" s="230"/>
      <c r="S6" s="230"/>
      <c r="T6" s="230"/>
      <c r="U6" s="167" t="s">
        <v>111</v>
      </c>
      <c r="V6" s="167"/>
      <c r="W6" s="167"/>
      <c r="X6" s="167"/>
      <c r="Y6" s="167"/>
      <c r="Z6" s="230"/>
      <c r="AA6" s="297"/>
      <c r="AB6" s="297"/>
      <c r="AC6" s="297"/>
      <c r="AD6" s="297"/>
      <c r="AE6" s="297"/>
      <c r="AF6" s="297"/>
      <c r="AG6" s="297"/>
      <c r="AH6" s="297"/>
      <c r="AI6" s="685"/>
    </row>
    <row r="7" spans="2:44" ht="18.75" customHeight="1">
      <c r="B7" s="39" t="s">
        <v>46</v>
      </c>
      <c r="C7" s="68" t="s">
        <v>115</v>
      </c>
      <c r="D7" s="68"/>
      <c r="E7" s="68"/>
      <c r="F7" s="68"/>
      <c r="G7" s="68"/>
      <c r="H7" s="121"/>
      <c r="I7" s="167" t="s">
        <v>110</v>
      </c>
      <c r="J7" s="167"/>
      <c r="K7" s="231"/>
      <c r="L7" s="262"/>
      <c r="M7" s="297"/>
      <c r="N7" s="297"/>
      <c r="O7" s="297"/>
      <c r="P7" s="297"/>
      <c r="Q7" s="297"/>
      <c r="R7" s="297"/>
      <c r="S7" s="297"/>
      <c r="T7" s="297"/>
      <c r="U7" s="167" t="s">
        <v>111</v>
      </c>
      <c r="V7" s="167"/>
      <c r="W7" s="167"/>
      <c r="X7" s="167"/>
      <c r="Y7" s="167"/>
      <c r="Z7" s="230"/>
      <c r="AA7" s="297"/>
      <c r="AB7" s="297"/>
      <c r="AC7" s="297"/>
      <c r="AD7" s="297"/>
      <c r="AE7" s="297"/>
      <c r="AF7" s="297"/>
      <c r="AG7" s="297"/>
      <c r="AH7" s="297"/>
      <c r="AI7" s="685"/>
      <c r="AK7" s="731"/>
      <c r="AL7" s="731"/>
      <c r="AM7" s="731"/>
      <c r="AN7" s="731"/>
      <c r="AO7" s="731"/>
      <c r="AP7" s="731"/>
    </row>
    <row r="8" spans="2:44" ht="18.75" customHeight="1">
      <c r="B8" s="40" t="s">
        <v>85</v>
      </c>
      <c r="C8" s="70" t="s">
        <v>116</v>
      </c>
      <c r="D8" s="70"/>
      <c r="E8" s="70"/>
      <c r="F8" s="70"/>
      <c r="G8" s="70"/>
      <c r="H8" s="123" t="s">
        <v>53</v>
      </c>
      <c r="I8" s="168" t="s">
        <v>69</v>
      </c>
      <c r="J8" s="168"/>
      <c r="K8" s="216"/>
      <c r="L8" s="234"/>
      <c r="M8" s="298"/>
      <c r="N8" s="70" t="s">
        <v>75</v>
      </c>
      <c r="O8" s="373"/>
      <c r="P8" s="71" t="s">
        <v>93</v>
      </c>
      <c r="Q8" s="298"/>
      <c r="R8" s="71" t="s">
        <v>120</v>
      </c>
      <c r="S8" s="73"/>
      <c r="T8" s="72"/>
      <c r="U8" s="72"/>
      <c r="V8" s="72"/>
      <c r="W8" s="72"/>
      <c r="X8" s="72"/>
      <c r="Y8" s="72"/>
      <c r="Z8" s="72"/>
      <c r="AA8" s="72"/>
      <c r="AB8" s="72"/>
      <c r="AC8" s="72"/>
      <c r="AD8" s="72"/>
      <c r="AE8" s="72"/>
      <c r="AF8" s="72"/>
      <c r="AG8" s="72"/>
      <c r="AH8" s="71"/>
      <c r="AI8" s="98"/>
    </row>
    <row r="9" spans="2:44" ht="18.75" customHeight="1">
      <c r="B9" s="41"/>
      <c r="C9" s="67" t="s">
        <v>113</v>
      </c>
      <c r="D9" s="67"/>
      <c r="E9" s="67"/>
      <c r="F9" s="67"/>
      <c r="G9" s="67"/>
      <c r="H9" s="124"/>
      <c r="I9" s="169" t="s">
        <v>123</v>
      </c>
      <c r="J9" s="212"/>
      <c r="K9" s="212"/>
      <c r="L9" s="169"/>
      <c r="M9" s="212"/>
      <c r="N9" s="329" t="s">
        <v>69</v>
      </c>
      <c r="O9" s="329"/>
      <c r="P9" s="412"/>
      <c r="Q9" s="438"/>
      <c r="R9" s="470"/>
      <c r="S9" s="212" t="s">
        <v>75</v>
      </c>
      <c r="T9" s="470"/>
      <c r="U9" s="212" t="s">
        <v>93</v>
      </c>
      <c r="V9" s="470"/>
      <c r="W9" s="212" t="s">
        <v>120</v>
      </c>
      <c r="X9" s="212" t="s">
        <v>124</v>
      </c>
      <c r="Y9" s="67"/>
      <c r="Z9" s="67"/>
      <c r="AA9" s="67"/>
      <c r="AB9" s="67"/>
      <c r="AC9" s="67"/>
      <c r="AD9" s="67"/>
      <c r="AE9" s="67"/>
      <c r="AF9" s="67"/>
      <c r="AG9" s="67"/>
      <c r="AH9" s="67"/>
      <c r="AI9" s="113"/>
    </row>
    <row r="10" spans="2:44" ht="18.75" customHeight="1">
      <c r="B10" s="42" t="s">
        <v>128</v>
      </c>
      <c r="C10" s="70" t="s">
        <v>0</v>
      </c>
      <c r="D10" s="70"/>
      <c r="E10" s="70"/>
      <c r="F10" s="70"/>
      <c r="G10" s="97"/>
      <c r="H10" s="125"/>
      <c r="I10" s="154" t="s">
        <v>53</v>
      </c>
      <c r="J10" s="72" t="s">
        <v>44</v>
      </c>
      <c r="K10" s="172"/>
      <c r="L10" s="154" t="s">
        <v>53</v>
      </c>
      <c r="M10" s="72" t="s">
        <v>130</v>
      </c>
      <c r="N10" s="73"/>
      <c r="O10" s="71"/>
      <c r="P10" s="71" t="s">
        <v>74</v>
      </c>
      <c r="Q10" s="71"/>
      <c r="R10" s="71"/>
      <c r="S10" s="71"/>
      <c r="T10" s="72"/>
      <c r="U10" s="535"/>
      <c r="V10" s="541"/>
      <c r="W10" s="541"/>
      <c r="X10" s="541"/>
      <c r="Y10" s="541"/>
      <c r="Z10" s="541"/>
      <c r="AA10" s="541"/>
      <c r="AB10" s="541"/>
      <c r="AC10" s="541"/>
      <c r="AD10" s="541"/>
      <c r="AE10" s="541"/>
      <c r="AF10" s="541"/>
      <c r="AG10" s="541"/>
      <c r="AH10" s="71" t="s">
        <v>124</v>
      </c>
      <c r="AI10" s="98"/>
    </row>
    <row r="11" spans="2:44" ht="18.75" customHeight="1">
      <c r="B11" s="43"/>
      <c r="C11" s="71"/>
      <c r="D11" s="71"/>
      <c r="E11" s="71"/>
      <c r="F11" s="71"/>
      <c r="G11" s="98"/>
      <c r="H11" s="48"/>
      <c r="I11" s="71" t="s">
        <v>134</v>
      </c>
      <c r="J11" s="71"/>
      <c r="K11" s="71"/>
      <c r="L11" s="71"/>
      <c r="M11" s="172"/>
      <c r="N11" s="172"/>
      <c r="O11" s="172"/>
      <c r="P11" s="172" t="s">
        <v>53</v>
      </c>
      <c r="Q11" s="172" t="s">
        <v>69</v>
      </c>
      <c r="R11" s="172"/>
      <c r="S11" s="406"/>
      <c r="T11" s="435"/>
      <c r="U11" s="413"/>
      <c r="V11" s="542" t="s">
        <v>75</v>
      </c>
      <c r="W11" s="413"/>
      <c r="X11" s="542" t="s">
        <v>56</v>
      </c>
      <c r="Y11" s="413"/>
      <c r="Z11" s="594" t="s">
        <v>120</v>
      </c>
      <c r="AA11" s="71"/>
      <c r="AB11" s="71"/>
      <c r="AC11" s="71"/>
      <c r="AD11" s="71"/>
      <c r="AE11" s="71"/>
      <c r="AF11" s="71"/>
      <c r="AG11" s="71"/>
      <c r="AH11" s="71"/>
      <c r="AI11" s="98"/>
    </row>
    <row r="12" spans="2:44" ht="18.75" customHeight="1">
      <c r="B12" s="38"/>
      <c r="C12" s="67"/>
      <c r="D12" s="67"/>
      <c r="E12" s="67"/>
      <c r="F12" s="67"/>
      <c r="G12" s="67"/>
      <c r="H12" s="124"/>
      <c r="I12" s="67" t="s">
        <v>131</v>
      </c>
      <c r="J12" s="67"/>
      <c r="K12" s="67"/>
      <c r="L12" s="67"/>
      <c r="M12" s="173"/>
      <c r="N12" s="173"/>
      <c r="O12" s="173"/>
      <c r="P12" s="173" t="s">
        <v>53</v>
      </c>
      <c r="Q12" s="173" t="s">
        <v>69</v>
      </c>
      <c r="R12" s="173"/>
      <c r="S12" s="299"/>
      <c r="T12" s="331"/>
      <c r="U12" s="536"/>
      <c r="V12" s="543" t="s">
        <v>75</v>
      </c>
      <c r="W12" s="536"/>
      <c r="X12" s="543" t="s">
        <v>56</v>
      </c>
      <c r="Y12" s="536"/>
      <c r="Z12" s="595" t="s">
        <v>120</v>
      </c>
      <c r="AA12" s="67"/>
      <c r="AB12" s="67"/>
      <c r="AC12" s="67"/>
      <c r="AD12" s="67"/>
      <c r="AE12" s="67"/>
      <c r="AF12" s="71"/>
      <c r="AG12" s="67"/>
      <c r="AH12" s="67"/>
      <c r="AI12" s="113"/>
      <c r="AK12" s="731"/>
      <c r="AL12" s="78" t="s">
        <v>138</v>
      </c>
      <c r="AM12" s="78"/>
      <c r="AN12" s="78"/>
      <c r="AO12" s="78"/>
      <c r="AP12" s="731"/>
    </row>
    <row r="13" spans="2:44" ht="21" customHeight="1">
      <c r="B13" s="40" t="s">
        <v>143</v>
      </c>
      <c r="C13" s="70" t="s">
        <v>35</v>
      </c>
      <c r="D13" s="70"/>
      <c r="E13" s="70"/>
      <c r="F13" s="70"/>
      <c r="G13" s="97"/>
      <c r="H13" s="126" t="s">
        <v>145</v>
      </c>
      <c r="I13" s="167"/>
      <c r="J13" s="167"/>
      <c r="K13" s="232">
        <f>P13+T13+W13+AA13</f>
        <v>0</v>
      </c>
      <c r="L13" s="263"/>
      <c r="M13" s="68" t="s">
        <v>146</v>
      </c>
      <c r="N13" s="68" t="s">
        <v>148</v>
      </c>
      <c r="O13" s="374" t="s">
        <v>100</v>
      </c>
      <c r="P13" s="413"/>
      <c r="Q13" s="434" t="s">
        <v>146</v>
      </c>
      <c r="R13" s="374" t="s">
        <v>149</v>
      </c>
      <c r="S13" s="173"/>
      <c r="T13" s="413"/>
      <c r="U13" s="434" t="s">
        <v>146</v>
      </c>
      <c r="V13" s="434" t="s">
        <v>71</v>
      </c>
      <c r="W13" s="413"/>
      <c r="X13" s="68" t="s">
        <v>146</v>
      </c>
      <c r="Y13" s="374" t="s">
        <v>150</v>
      </c>
      <c r="Z13" s="170"/>
      <c r="AA13" s="413"/>
      <c r="AB13" s="68" t="s">
        <v>146</v>
      </c>
      <c r="AC13" s="68" t="s">
        <v>124</v>
      </c>
      <c r="AD13" s="643" t="s">
        <v>151</v>
      </c>
      <c r="AE13" s="655"/>
      <c r="AF13" s="655"/>
      <c r="AG13" s="667"/>
      <c r="AH13" s="674">
        <f>ROUND(SUM(AR13:AR16),0)</f>
        <v>0</v>
      </c>
      <c r="AI13" s="686"/>
      <c r="AK13" s="731" t="s">
        <v>153</v>
      </c>
      <c r="AL13" s="78"/>
      <c r="AM13" s="78"/>
      <c r="AN13" s="78"/>
      <c r="AO13" s="78"/>
      <c r="AP13" s="748"/>
      <c r="AQ13" s="1" t="s">
        <v>155</v>
      </c>
      <c r="AR13" s="1">
        <f>ROUNDDOWN(P13/3,1)</f>
        <v>0</v>
      </c>
    </row>
    <row r="14" spans="2:44" ht="21" customHeight="1">
      <c r="B14" s="38"/>
      <c r="C14" s="67"/>
      <c r="D14" s="67"/>
      <c r="E14" s="67"/>
      <c r="F14" s="67"/>
      <c r="G14" s="67"/>
      <c r="H14" s="126" t="s">
        <v>27</v>
      </c>
      <c r="I14" s="170"/>
      <c r="J14" s="213"/>
      <c r="K14" s="233">
        <f>Q14+V14+AA14</f>
        <v>0</v>
      </c>
      <c r="L14" s="233"/>
      <c r="M14" s="68" t="s">
        <v>146</v>
      </c>
      <c r="N14" s="330" t="s">
        <v>156</v>
      </c>
      <c r="O14" s="375" t="s">
        <v>26</v>
      </c>
      <c r="P14" s="375"/>
      <c r="Q14" s="439"/>
      <c r="R14" s="68" t="s">
        <v>146</v>
      </c>
      <c r="S14" s="68"/>
      <c r="T14" s="375" t="s">
        <v>140</v>
      </c>
      <c r="U14" s="375"/>
      <c r="V14" s="544"/>
      <c r="W14" s="70" t="s">
        <v>146</v>
      </c>
      <c r="X14" s="68"/>
      <c r="Y14" s="375" t="s">
        <v>157</v>
      </c>
      <c r="Z14" s="375"/>
      <c r="AA14" s="439"/>
      <c r="AB14" s="68" t="s">
        <v>146</v>
      </c>
      <c r="AC14" s="68" t="s">
        <v>124</v>
      </c>
      <c r="AD14" s="643"/>
      <c r="AE14" s="655"/>
      <c r="AF14" s="655"/>
      <c r="AG14" s="668"/>
      <c r="AH14" s="674"/>
      <c r="AI14" s="686"/>
      <c r="AK14" s="731" t="s">
        <v>153</v>
      </c>
      <c r="AL14" s="78" t="s">
        <v>158</v>
      </c>
      <c r="AM14" s="78"/>
      <c r="AN14" s="78"/>
      <c r="AO14" s="78"/>
      <c r="AP14" s="748"/>
      <c r="AQ14" s="1" t="s">
        <v>159</v>
      </c>
      <c r="AR14" s="1">
        <f>ROUNDDOWN(T13/6,1)</f>
        <v>0</v>
      </c>
    </row>
    <row r="15" spans="2:44" ht="18.75" customHeight="1">
      <c r="B15" s="40" t="s">
        <v>37</v>
      </c>
      <c r="C15" s="70" t="s">
        <v>31</v>
      </c>
      <c r="D15" s="70"/>
      <c r="E15" s="70"/>
      <c r="F15" s="70"/>
      <c r="G15" s="97"/>
      <c r="H15" s="121"/>
      <c r="I15" s="165"/>
      <c r="J15" s="165"/>
      <c r="K15" s="68" t="s">
        <v>146</v>
      </c>
      <c r="L15" s="264" t="s">
        <v>165</v>
      </c>
      <c r="M15" s="264"/>
      <c r="N15" s="264"/>
      <c r="O15" s="264"/>
      <c r="P15" s="264"/>
      <c r="Q15" s="165"/>
      <c r="R15" s="68" t="s">
        <v>146</v>
      </c>
      <c r="S15" s="68" t="s">
        <v>124</v>
      </c>
      <c r="T15" s="68" t="s">
        <v>162</v>
      </c>
      <c r="U15" s="202"/>
      <c r="V15" s="68"/>
      <c r="W15" s="154" t="s">
        <v>53</v>
      </c>
      <c r="X15" s="69" t="s">
        <v>12</v>
      </c>
      <c r="Y15" s="68"/>
      <c r="Z15" s="154" t="s">
        <v>53</v>
      </c>
      <c r="AA15" s="69" t="s">
        <v>168</v>
      </c>
      <c r="AB15" s="330" t="s">
        <v>156</v>
      </c>
      <c r="AC15" s="68" t="s">
        <v>169</v>
      </c>
      <c r="AD15" s="644"/>
      <c r="AE15" s="656"/>
      <c r="AF15" s="656"/>
      <c r="AG15" s="656"/>
      <c r="AH15" s="656"/>
      <c r="AI15" s="112" t="s">
        <v>124</v>
      </c>
      <c r="AL15" s="78"/>
      <c r="AM15" s="78"/>
      <c r="AN15" s="78"/>
      <c r="AO15" s="78"/>
      <c r="AQ15" s="1" t="s">
        <v>71</v>
      </c>
      <c r="AR15" s="1">
        <f>ROUNDDOWN(W13/20,1)</f>
        <v>0</v>
      </c>
    </row>
    <row r="16" spans="2:44" ht="18.75" customHeight="1">
      <c r="B16" s="44" t="s">
        <v>172</v>
      </c>
      <c r="C16" s="72" t="s">
        <v>106</v>
      </c>
      <c r="D16" s="72"/>
      <c r="E16" s="72"/>
      <c r="F16" s="72"/>
      <c r="G16" s="72"/>
      <c r="H16" s="48" t="s">
        <v>173</v>
      </c>
      <c r="I16" s="71"/>
      <c r="J16" s="214"/>
      <c r="K16" s="214"/>
      <c r="L16" s="214"/>
      <c r="M16" s="214"/>
      <c r="N16" s="71" t="s">
        <v>175</v>
      </c>
      <c r="O16" s="71"/>
      <c r="P16" s="71" t="s">
        <v>176</v>
      </c>
      <c r="Q16" s="71"/>
      <c r="R16" s="71"/>
      <c r="S16" s="71"/>
      <c r="T16" s="71"/>
      <c r="U16" s="215"/>
      <c r="V16" s="215"/>
      <c r="W16" s="215"/>
      <c r="X16" s="215"/>
      <c r="Y16" s="71" t="s">
        <v>175</v>
      </c>
      <c r="Z16" s="71" t="s">
        <v>124</v>
      </c>
      <c r="AA16" s="71"/>
      <c r="AB16" s="71"/>
      <c r="AC16" s="71"/>
      <c r="AD16" s="71"/>
      <c r="AE16" s="71"/>
      <c r="AF16" s="71"/>
      <c r="AG16" s="71"/>
      <c r="AH16" s="71"/>
      <c r="AI16" s="98"/>
      <c r="AQ16" s="1" t="s">
        <v>177</v>
      </c>
      <c r="AR16" s="1">
        <f>ROUNDDOWN(AA13/30,1)</f>
        <v>0</v>
      </c>
    </row>
    <row r="17" spans="2:44" ht="18.75" customHeight="1">
      <c r="B17" s="45"/>
      <c r="C17" s="73"/>
      <c r="D17" s="73"/>
      <c r="E17" s="73"/>
      <c r="F17" s="73"/>
      <c r="G17" s="73"/>
      <c r="H17" s="48" t="s">
        <v>40</v>
      </c>
      <c r="I17" s="71"/>
      <c r="J17" s="215"/>
      <c r="K17" s="215"/>
      <c r="L17" s="215"/>
      <c r="M17" s="215"/>
      <c r="N17" s="71" t="s">
        <v>175</v>
      </c>
      <c r="O17" s="71"/>
      <c r="P17" s="174" t="s">
        <v>179</v>
      </c>
      <c r="Q17" s="174"/>
      <c r="R17" s="174"/>
      <c r="S17" s="266"/>
      <c r="T17" s="266"/>
      <c r="U17" s="266"/>
      <c r="V17" s="266"/>
      <c r="W17" s="266"/>
      <c r="X17" s="266"/>
      <c r="Y17" s="266"/>
      <c r="Z17" s="73"/>
      <c r="AA17" s="174" t="s">
        <v>112</v>
      </c>
      <c r="AB17" s="174"/>
      <c r="AC17" s="174"/>
      <c r="AD17" s="172" t="s">
        <v>75</v>
      </c>
      <c r="AE17" s="657"/>
      <c r="AF17" s="657"/>
      <c r="AG17" s="657"/>
      <c r="AH17" s="657"/>
      <c r="AI17" s="687" t="s">
        <v>180</v>
      </c>
      <c r="AR17" s="753">
        <f>SUM(AR13:AR16)</f>
        <v>0</v>
      </c>
    </row>
    <row r="18" spans="2:44" ht="18.75" customHeight="1">
      <c r="B18" s="46"/>
      <c r="C18" s="74"/>
      <c r="D18" s="74"/>
      <c r="E18" s="74"/>
      <c r="F18" s="74"/>
      <c r="G18" s="74"/>
      <c r="H18" s="127" t="s">
        <v>16</v>
      </c>
      <c r="I18" s="171"/>
      <c r="J18" s="171"/>
      <c r="K18" s="171"/>
      <c r="L18" s="171"/>
      <c r="M18" s="299"/>
      <c r="N18" s="331"/>
      <c r="O18" s="376"/>
      <c r="P18" s="67" t="s">
        <v>75</v>
      </c>
      <c r="Q18" s="376"/>
      <c r="R18" s="67" t="s">
        <v>93</v>
      </c>
      <c r="S18" s="376"/>
      <c r="T18" s="67" t="s">
        <v>120</v>
      </c>
      <c r="U18" s="67"/>
      <c r="V18" s="67" t="s">
        <v>181</v>
      </c>
      <c r="W18" s="67"/>
      <c r="X18" s="67"/>
      <c r="Y18" s="299"/>
      <c r="Z18" s="331"/>
      <c r="AA18" s="376"/>
      <c r="AB18" s="67" t="s">
        <v>75</v>
      </c>
      <c r="AC18" s="67" t="s">
        <v>58</v>
      </c>
      <c r="AD18" s="299"/>
      <c r="AE18" s="331"/>
      <c r="AF18" s="376"/>
      <c r="AG18" s="67" t="s">
        <v>75</v>
      </c>
      <c r="AH18" s="67" t="s">
        <v>183</v>
      </c>
      <c r="AI18" s="113"/>
    </row>
    <row r="19" spans="2:44" ht="18.75" customHeight="1">
      <c r="B19" s="47" t="s">
        <v>45</v>
      </c>
      <c r="C19" s="71" t="s">
        <v>28</v>
      </c>
      <c r="D19" s="71"/>
      <c r="E19" s="71"/>
      <c r="F19" s="71"/>
      <c r="G19" s="71"/>
      <c r="H19" s="123" t="s">
        <v>69</v>
      </c>
      <c r="I19" s="172"/>
      <c r="J19" s="216"/>
      <c r="K19" s="234"/>
      <c r="L19" s="265"/>
      <c r="M19" s="71" t="s">
        <v>164</v>
      </c>
      <c r="N19" s="71"/>
      <c r="O19" s="71"/>
      <c r="P19" s="71"/>
      <c r="Q19" s="71"/>
      <c r="R19" s="71" t="s">
        <v>184</v>
      </c>
      <c r="S19" s="71"/>
      <c r="T19" s="516"/>
      <c r="U19" s="516"/>
      <c r="V19" s="516"/>
      <c r="W19" s="516"/>
      <c r="X19" s="516"/>
      <c r="Y19" s="579"/>
      <c r="Z19" s="71" t="s">
        <v>186</v>
      </c>
      <c r="AA19" s="605"/>
      <c r="AB19" s="605"/>
      <c r="AC19" s="71" t="s">
        <v>188</v>
      </c>
      <c r="AD19" s="71"/>
      <c r="AE19" s="71" t="s">
        <v>124</v>
      </c>
      <c r="AF19" s="71"/>
      <c r="AG19" s="71"/>
      <c r="AH19" s="71"/>
      <c r="AI19" s="98"/>
    </row>
    <row r="20" spans="2:44" ht="18.75" customHeight="1">
      <c r="B20" s="47"/>
      <c r="C20" s="71"/>
      <c r="D20" s="71"/>
      <c r="E20" s="71"/>
      <c r="F20" s="71"/>
      <c r="G20" s="71"/>
      <c r="H20" s="128" t="s">
        <v>192</v>
      </c>
      <c r="I20" s="73"/>
      <c r="J20" s="73"/>
      <c r="K20" s="73"/>
      <c r="L20" s="266"/>
      <c r="M20" s="266"/>
      <c r="N20" s="266"/>
      <c r="O20" s="266"/>
      <c r="P20" s="266"/>
      <c r="Q20" s="266"/>
      <c r="R20" s="266"/>
      <c r="S20" s="266"/>
      <c r="T20" s="266"/>
      <c r="U20" s="266"/>
      <c r="V20" s="266"/>
      <c r="W20" s="266"/>
      <c r="X20" s="73"/>
      <c r="Y20" s="71" t="s">
        <v>122</v>
      </c>
      <c r="Z20" s="71"/>
      <c r="AA20" s="71"/>
      <c r="AB20" s="71"/>
      <c r="AC20" s="71" t="s">
        <v>75</v>
      </c>
      <c r="AD20" s="645"/>
      <c r="AE20" s="645"/>
      <c r="AF20" s="645"/>
      <c r="AG20" s="645"/>
      <c r="AH20" s="645"/>
      <c r="AI20" s="98" t="s">
        <v>180</v>
      </c>
    </row>
    <row r="21" spans="2:44" ht="18.75" customHeight="1">
      <c r="B21" s="48"/>
      <c r="C21" s="71"/>
      <c r="D21" s="71"/>
      <c r="E21" s="71"/>
      <c r="F21" s="71"/>
      <c r="G21" s="71"/>
      <c r="H21" s="129" t="s">
        <v>19</v>
      </c>
      <c r="I21" s="67"/>
      <c r="J21" s="67"/>
      <c r="K21" s="67"/>
      <c r="L21" s="67"/>
      <c r="M21" s="67"/>
      <c r="N21" s="67"/>
      <c r="O21" s="67"/>
      <c r="P21" s="67"/>
      <c r="Q21" s="67"/>
      <c r="R21" s="471"/>
      <c r="S21" s="160"/>
      <c r="T21" s="171"/>
      <c r="U21" s="173" t="s">
        <v>53</v>
      </c>
      <c r="V21" s="171"/>
      <c r="W21" s="171"/>
      <c r="X21" s="67"/>
      <c r="Y21" s="67"/>
      <c r="Z21" s="67"/>
      <c r="AA21" s="67"/>
      <c r="AB21" s="67"/>
      <c r="AC21" s="67"/>
      <c r="AD21" s="646"/>
      <c r="AE21" s="646"/>
      <c r="AF21" s="646"/>
      <c r="AG21" s="646"/>
      <c r="AH21" s="646"/>
      <c r="AI21" s="113"/>
    </row>
    <row r="22" spans="2:44" ht="18.75" customHeight="1">
      <c r="B22" s="48"/>
      <c r="C22" s="71"/>
      <c r="D22" s="71"/>
      <c r="E22" s="71"/>
      <c r="F22" s="71"/>
      <c r="G22" s="71"/>
      <c r="H22" s="126" t="s">
        <v>98</v>
      </c>
      <c r="I22" s="170"/>
      <c r="J22" s="170"/>
      <c r="K22" s="213"/>
      <c r="L22" s="189" t="s">
        <v>194</v>
      </c>
      <c r="M22" s="213"/>
      <c r="N22" s="189" t="s">
        <v>195</v>
      </c>
      <c r="O22" s="170"/>
      <c r="P22" s="170"/>
      <c r="Q22" s="213"/>
      <c r="R22" s="189" t="s">
        <v>433</v>
      </c>
      <c r="S22" s="170"/>
      <c r="T22" s="170"/>
      <c r="U22" s="170"/>
      <c r="V22" s="170"/>
      <c r="W22" s="170"/>
      <c r="X22" s="170"/>
      <c r="Y22" s="170"/>
      <c r="Z22" s="170"/>
      <c r="AA22" s="170"/>
      <c r="AB22" s="170"/>
      <c r="AC22" s="170"/>
      <c r="AD22" s="170"/>
      <c r="AE22" s="170"/>
      <c r="AF22" s="170"/>
      <c r="AG22" s="170"/>
      <c r="AH22" s="170"/>
      <c r="AI22" s="688"/>
    </row>
    <row r="23" spans="2:44" ht="18.75" customHeight="1">
      <c r="B23" s="48"/>
      <c r="C23" s="71"/>
      <c r="D23" s="71"/>
      <c r="E23" s="71"/>
      <c r="F23" s="71"/>
      <c r="G23" s="71"/>
      <c r="H23" s="130" t="s">
        <v>196</v>
      </c>
      <c r="I23" s="168"/>
      <c r="J23" s="168"/>
      <c r="K23" s="235"/>
      <c r="L23" s="267"/>
      <c r="M23" s="300"/>
      <c r="N23" s="332">
        <f>S23+Y23+AE23</f>
        <v>0</v>
      </c>
      <c r="O23" s="377"/>
      <c r="P23" s="377"/>
      <c r="Q23" s="71" t="s">
        <v>175</v>
      </c>
      <c r="R23" s="396" t="s">
        <v>163</v>
      </c>
      <c r="S23" s="492"/>
      <c r="T23" s="492"/>
      <c r="U23" s="71" t="s">
        <v>175</v>
      </c>
      <c r="V23" s="545"/>
      <c r="W23" s="73" t="s">
        <v>146</v>
      </c>
      <c r="X23" s="193" t="s">
        <v>198</v>
      </c>
      <c r="Y23" s="492"/>
      <c r="Z23" s="492"/>
      <c r="AA23" s="71" t="s">
        <v>175</v>
      </c>
      <c r="AB23" s="545"/>
      <c r="AC23" s="623" t="s">
        <v>146</v>
      </c>
      <c r="AD23" s="193" t="s">
        <v>199</v>
      </c>
      <c r="AE23" s="492"/>
      <c r="AF23" s="492"/>
      <c r="AG23" s="71" t="s">
        <v>175</v>
      </c>
      <c r="AH23" s="545"/>
      <c r="AI23" s="689" t="s">
        <v>146</v>
      </c>
      <c r="AK23" s="1" t="s">
        <v>200</v>
      </c>
    </row>
    <row r="24" spans="2:44" ht="18.75" customHeight="1">
      <c r="B24" s="48"/>
      <c r="C24" s="71"/>
      <c r="D24" s="71"/>
      <c r="E24" s="71"/>
      <c r="F24" s="71"/>
      <c r="G24" s="71"/>
      <c r="H24" s="131"/>
      <c r="I24" s="173"/>
      <c r="J24" s="173"/>
      <c r="K24" s="236"/>
      <c r="L24" s="268"/>
      <c r="M24" s="301"/>
      <c r="N24" s="333"/>
      <c r="O24" s="378"/>
      <c r="P24" s="378"/>
      <c r="Q24" s="67"/>
      <c r="R24" s="472"/>
      <c r="S24" s="369" t="s">
        <v>156</v>
      </c>
      <c r="T24" s="517" t="str">
        <f>IF(V23="","",ROUNDDOWN(S23/V23,2))</f>
        <v/>
      </c>
      <c r="U24" s="517"/>
      <c r="V24" s="546" t="s">
        <v>124</v>
      </c>
      <c r="W24" s="74"/>
      <c r="X24" s="472"/>
      <c r="Y24" s="369" t="s">
        <v>156</v>
      </c>
      <c r="Z24" s="518" t="str">
        <f>IF(AB23="","",ROUNDDOWN(Y23/AB23,2))</f>
        <v/>
      </c>
      <c r="AA24" s="518"/>
      <c r="AB24" s="546" t="s">
        <v>124</v>
      </c>
      <c r="AC24" s="624"/>
      <c r="AD24" s="472"/>
      <c r="AE24" s="369" t="s">
        <v>156</v>
      </c>
      <c r="AF24" s="518" t="str">
        <f>IF(AH23="","",ROUNDDOWN(AE23/AH23,2))</f>
        <v/>
      </c>
      <c r="AG24" s="518"/>
      <c r="AH24" s="546" t="s">
        <v>124</v>
      </c>
      <c r="AI24" s="690"/>
    </row>
    <row r="25" spans="2:44" ht="18.75" customHeight="1">
      <c r="B25" s="48"/>
      <c r="C25" s="71"/>
      <c r="D25" s="71"/>
      <c r="E25" s="71"/>
      <c r="F25" s="71"/>
      <c r="G25" s="71"/>
      <c r="H25" s="123" t="s">
        <v>202</v>
      </c>
      <c r="I25" s="172"/>
      <c r="J25" s="172"/>
      <c r="K25" s="237"/>
      <c r="L25" s="269"/>
      <c r="M25" s="302"/>
      <c r="N25" s="332">
        <f>S25+Y25+AE25</f>
        <v>0</v>
      </c>
      <c r="O25" s="377"/>
      <c r="P25" s="377"/>
      <c r="Q25" s="71" t="s">
        <v>175</v>
      </c>
      <c r="R25" s="396" t="s">
        <v>163</v>
      </c>
      <c r="S25" s="492"/>
      <c r="T25" s="492"/>
      <c r="U25" s="71" t="s">
        <v>175</v>
      </c>
      <c r="V25" s="545"/>
      <c r="W25" s="73" t="s">
        <v>146</v>
      </c>
      <c r="X25" s="396" t="s">
        <v>198</v>
      </c>
      <c r="Y25" s="492"/>
      <c r="Z25" s="492"/>
      <c r="AA25" s="71" t="s">
        <v>175</v>
      </c>
      <c r="AB25" s="545"/>
      <c r="AC25" s="623" t="s">
        <v>146</v>
      </c>
      <c r="AD25" s="396" t="s">
        <v>199</v>
      </c>
      <c r="AE25" s="492"/>
      <c r="AF25" s="492"/>
      <c r="AG25" s="71" t="s">
        <v>175</v>
      </c>
      <c r="AH25" s="545"/>
      <c r="AI25" s="687" t="s">
        <v>146</v>
      </c>
    </row>
    <row r="26" spans="2:44" ht="18.75" customHeight="1">
      <c r="B26" s="48"/>
      <c r="C26" s="71"/>
      <c r="D26" s="71"/>
      <c r="E26" s="71"/>
      <c r="F26" s="71"/>
      <c r="G26" s="71"/>
      <c r="H26" s="127" t="s">
        <v>203</v>
      </c>
      <c r="I26" s="171"/>
      <c r="J26" s="171"/>
      <c r="K26" s="238"/>
      <c r="L26" s="268"/>
      <c r="M26" s="301"/>
      <c r="N26" s="333"/>
      <c r="O26" s="378"/>
      <c r="P26" s="378"/>
      <c r="Q26" s="67"/>
      <c r="R26" s="472"/>
      <c r="S26" s="369" t="s">
        <v>156</v>
      </c>
      <c r="T26" s="517" t="str">
        <f>IF(V25="","",ROUNDDOWN(S25/V25,2))</f>
        <v/>
      </c>
      <c r="U26" s="517"/>
      <c r="V26" s="546" t="s">
        <v>124</v>
      </c>
      <c r="W26" s="74"/>
      <c r="X26" s="472"/>
      <c r="Y26" s="369" t="s">
        <v>156</v>
      </c>
      <c r="Z26" s="518" t="str">
        <f>IF(AB25="","",ROUNDDOWN(Y25/AB25,2))</f>
        <v/>
      </c>
      <c r="AA26" s="518"/>
      <c r="AB26" s="546" t="s">
        <v>124</v>
      </c>
      <c r="AC26" s="624"/>
      <c r="AD26" s="472"/>
      <c r="AE26" s="369" t="s">
        <v>156</v>
      </c>
      <c r="AF26" s="518" t="str">
        <f>IF(AH25="","",ROUNDDOWN(AE25/AH25,2))</f>
        <v/>
      </c>
      <c r="AG26" s="518"/>
      <c r="AH26" s="546" t="s">
        <v>124</v>
      </c>
      <c r="AI26" s="690"/>
    </row>
    <row r="27" spans="2:44" ht="18.75" customHeight="1">
      <c r="B27" s="48"/>
      <c r="C27" s="71"/>
      <c r="D27" s="71"/>
      <c r="E27" s="71"/>
      <c r="F27" s="71"/>
      <c r="G27" s="71"/>
      <c r="H27" s="123" t="s">
        <v>204</v>
      </c>
      <c r="I27" s="172"/>
      <c r="J27" s="172"/>
      <c r="K27" s="237"/>
      <c r="L27" s="269"/>
      <c r="M27" s="302"/>
      <c r="N27" s="332">
        <f>S27+Y27+AE27+S29+Y29+AE29+S31+Y31+AE31</f>
        <v>0</v>
      </c>
      <c r="O27" s="377"/>
      <c r="P27" s="377"/>
      <c r="Q27" s="71" t="s">
        <v>175</v>
      </c>
      <c r="R27" s="396" t="s">
        <v>163</v>
      </c>
      <c r="S27" s="492"/>
      <c r="T27" s="492"/>
      <c r="U27" s="71" t="s">
        <v>175</v>
      </c>
      <c r="V27" s="545"/>
      <c r="W27" s="73" t="s">
        <v>146</v>
      </c>
      <c r="X27" s="396" t="s">
        <v>198</v>
      </c>
      <c r="Y27" s="492"/>
      <c r="Z27" s="492"/>
      <c r="AA27" s="71" t="s">
        <v>175</v>
      </c>
      <c r="AB27" s="545"/>
      <c r="AC27" s="623" t="s">
        <v>146</v>
      </c>
      <c r="AD27" s="172" t="s">
        <v>199</v>
      </c>
      <c r="AE27" s="492"/>
      <c r="AF27" s="492"/>
      <c r="AG27" s="71" t="s">
        <v>175</v>
      </c>
      <c r="AH27" s="545"/>
      <c r="AI27" s="98" t="s">
        <v>146</v>
      </c>
    </row>
    <row r="28" spans="2:44" ht="18.75" customHeight="1">
      <c r="B28" s="48"/>
      <c r="C28" s="71"/>
      <c r="D28" s="71"/>
      <c r="E28" s="71"/>
      <c r="F28" s="71"/>
      <c r="G28" s="71"/>
      <c r="H28" s="132" t="s">
        <v>205</v>
      </c>
      <c r="I28" s="174"/>
      <c r="J28" s="174"/>
      <c r="K28" s="239"/>
      <c r="L28" s="270"/>
      <c r="M28" s="303"/>
      <c r="N28" s="334" t="s">
        <v>25</v>
      </c>
      <c r="O28" s="379"/>
      <c r="P28" s="379"/>
      <c r="Q28" s="440"/>
      <c r="R28" s="472"/>
      <c r="S28" s="369" t="s">
        <v>156</v>
      </c>
      <c r="T28" s="517" t="str">
        <f>IF(V27="","",ROUNDDOWN(S27/V27,2))</f>
        <v/>
      </c>
      <c r="U28" s="517"/>
      <c r="V28" s="546" t="s">
        <v>124</v>
      </c>
      <c r="W28" s="74"/>
      <c r="X28" s="472"/>
      <c r="Y28" s="369" t="s">
        <v>156</v>
      </c>
      <c r="Z28" s="518" t="str">
        <f>IF(AB27="","",ROUNDDOWN(Y27/AB27,2))</f>
        <v/>
      </c>
      <c r="AA28" s="518"/>
      <c r="AB28" s="546" t="s">
        <v>124</v>
      </c>
      <c r="AC28" s="624"/>
      <c r="AD28" s="173"/>
      <c r="AE28" s="369" t="s">
        <v>156</v>
      </c>
      <c r="AF28" s="518" t="str">
        <f>IF(AH27="","",ROUNDDOWN(AE27/AH27,2))</f>
        <v/>
      </c>
      <c r="AG28" s="518"/>
      <c r="AH28" s="546" t="s">
        <v>124</v>
      </c>
      <c r="AI28" s="113"/>
    </row>
    <row r="29" spans="2:44" ht="18.75" customHeight="1">
      <c r="B29" s="48"/>
      <c r="C29" s="71"/>
      <c r="D29" s="71"/>
      <c r="E29" s="71"/>
      <c r="F29" s="71"/>
      <c r="G29" s="71"/>
      <c r="H29" s="123"/>
      <c r="I29" s="172"/>
      <c r="J29" s="172"/>
      <c r="K29" s="237"/>
      <c r="L29" s="270"/>
      <c r="M29" s="303"/>
      <c r="N29" s="334"/>
      <c r="O29" s="379"/>
      <c r="P29" s="379"/>
      <c r="Q29" s="440"/>
      <c r="R29" s="396" t="s">
        <v>206</v>
      </c>
      <c r="S29" s="492"/>
      <c r="T29" s="492"/>
      <c r="U29" s="71" t="s">
        <v>175</v>
      </c>
      <c r="V29" s="545"/>
      <c r="W29" s="73" t="s">
        <v>146</v>
      </c>
      <c r="X29" s="396" t="s">
        <v>209</v>
      </c>
      <c r="Y29" s="492"/>
      <c r="Z29" s="492"/>
      <c r="AA29" s="71" t="s">
        <v>175</v>
      </c>
      <c r="AB29" s="545"/>
      <c r="AC29" s="623" t="s">
        <v>146</v>
      </c>
      <c r="AD29" s="172" t="s">
        <v>213</v>
      </c>
      <c r="AE29" s="492"/>
      <c r="AF29" s="492"/>
      <c r="AG29" s="71" t="s">
        <v>175</v>
      </c>
      <c r="AH29" s="545"/>
      <c r="AI29" s="98" t="s">
        <v>146</v>
      </c>
    </row>
    <row r="30" spans="2:44" ht="18.75" customHeight="1">
      <c r="B30" s="48"/>
      <c r="C30" s="71"/>
      <c r="D30" s="71"/>
      <c r="E30" s="71"/>
      <c r="F30" s="71"/>
      <c r="G30" s="71"/>
      <c r="H30" s="123"/>
      <c r="I30" s="172"/>
      <c r="J30" s="172"/>
      <c r="K30" s="237"/>
      <c r="L30" s="270"/>
      <c r="M30" s="303"/>
      <c r="N30" s="334"/>
      <c r="O30" s="379"/>
      <c r="P30" s="379"/>
      <c r="Q30" s="440"/>
      <c r="R30" s="472"/>
      <c r="S30" s="369" t="s">
        <v>156</v>
      </c>
      <c r="T30" s="518" t="str">
        <f>IF(V29="","",ROUNDDOWN(S29/V29,2))</f>
        <v/>
      </c>
      <c r="U30" s="518"/>
      <c r="V30" s="546" t="s">
        <v>124</v>
      </c>
      <c r="W30" s="74"/>
      <c r="X30" s="472"/>
      <c r="Y30" s="369" t="s">
        <v>156</v>
      </c>
      <c r="Z30" s="518" t="str">
        <f>IF(AB29="","",ROUNDDOWN(Y29/AB29,2))</f>
        <v/>
      </c>
      <c r="AA30" s="518"/>
      <c r="AB30" s="546" t="s">
        <v>124</v>
      </c>
      <c r="AC30" s="624"/>
      <c r="AD30" s="173"/>
      <c r="AE30" s="369" t="s">
        <v>156</v>
      </c>
      <c r="AF30" s="518" t="str">
        <f>IF(AH29="","",ROUNDDOWN(AE29/AH29,2))</f>
        <v/>
      </c>
      <c r="AG30" s="518"/>
      <c r="AH30" s="546" t="s">
        <v>124</v>
      </c>
      <c r="AI30" s="113"/>
    </row>
    <row r="31" spans="2:44" ht="18.75" customHeight="1">
      <c r="B31" s="48"/>
      <c r="C31" s="71"/>
      <c r="D31" s="71"/>
      <c r="E31" s="71"/>
      <c r="F31" s="71"/>
      <c r="G31" s="71"/>
      <c r="H31" s="123"/>
      <c r="I31" s="172"/>
      <c r="J31" s="172"/>
      <c r="K31" s="237"/>
      <c r="L31" s="270"/>
      <c r="M31" s="303"/>
      <c r="N31" s="334"/>
      <c r="O31" s="379"/>
      <c r="P31" s="379"/>
      <c r="Q31" s="440"/>
      <c r="R31" s="396" t="s">
        <v>191</v>
      </c>
      <c r="S31" s="492"/>
      <c r="T31" s="492"/>
      <c r="U31" s="71" t="s">
        <v>175</v>
      </c>
      <c r="V31" s="545"/>
      <c r="W31" s="73" t="s">
        <v>146</v>
      </c>
      <c r="X31" s="396" t="s">
        <v>136</v>
      </c>
      <c r="Y31" s="492"/>
      <c r="Z31" s="492"/>
      <c r="AA31" s="71" t="s">
        <v>175</v>
      </c>
      <c r="AB31" s="545"/>
      <c r="AC31" s="623" t="s">
        <v>146</v>
      </c>
      <c r="AD31" s="172" t="s">
        <v>108</v>
      </c>
      <c r="AE31" s="492"/>
      <c r="AF31" s="492"/>
      <c r="AG31" s="71" t="s">
        <v>175</v>
      </c>
      <c r="AH31" s="545"/>
      <c r="AI31" s="98" t="s">
        <v>146</v>
      </c>
    </row>
    <row r="32" spans="2:44" ht="18.75" customHeight="1">
      <c r="B32" s="48"/>
      <c r="C32" s="71"/>
      <c r="D32" s="71"/>
      <c r="E32" s="71"/>
      <c r="F32" s="71"/>
      <c r="G32" s="71"/>
      <c r="H32" s="131"/>
      <c r="I32" s="173"/>
      <c r="J32" s="173"/>
      <c r="K32" s="236"/>
      <c r="L32" s="268"/>
      <c r="M32" s="301"/>
      <c r="N32" s="335"/>
      <c r="O32" s="380"/>
      <c r="P32" s="380"/>
      <c r="Q32" s="441"/>
      <c r="R32" s="472"/>
      <c r="S32" s="369" t="s">
        <v>156</v>
      </c>
      <c r="T32" s="518" t="str">
        <f>IF(V31="","",ROUNDDOWN(S31/V31,2))</f>
        <v/>
      </c>
      <c r="U32" s="518"/>
      <c r="V32" s="546" t="s">
        <v>124</v>
      </c>
      <c r="W32" s="74"/>
      <c r="X32" s="472"/>
      <c r="Y32" s="369" t="s">
        <v>156</v>
      </c>
      <c r="Z32" s="518" t="str">
        <f>IF(AB31="","",ROUNDDOWN(Y31/AB31,2))</f>
        <v/>
      </c>
      <c r="AA32" s="518"/>
      <c r="AB32" s="546" t="s">
        <v>124</v>
      </c>
      <c r="AC32" s="624"/>
      <c r="AD32" s="173"/>
      <c r="AE32" s="369" t="s">
        <v>156</v>
      </c>
      <c r="AF32" s="518" t="str">
        <f>IF(AH31="","",ROUNDDOWN(AE31/AH31,2))</f>
        <v/>
      </c>
      <c r="AG32" s="518"/>
      <c r="AH32" s="546" t="s">
        <v>124</v>
      </c>
      <c r="AI32" s="113"/>
    </row>
    <row r="33" spans="2:42" ht="18.75" customHeight="1">
      <c r="B33" s="48"/>
      <c r="C33" s="71"/>
      <c r="D33" s="71"/>
      <c r="E33" s="71"/>
      <c r="F33" s="71"/>
      <c r="G33" s="71"/>
      <c r="H33" s="126" t="s">
        <v>63</v>
      </c>
      <c r="I33" s="170"/>
      <c r="J33" s="170"/>
      <c r="K33" s="213"/>
      <c r="L33" s="271"/>
      <c r="M33" s="304"/>
      <c r="N33" s="336">
        <f>S33+Y33</f>
        <v>0</v>
      </c>
      <c r="O33" s="381"/>
      <c r="P33" s="381"/>
      <c r="Q33" s="68" t="s">
        <v>175</v>
      </c>
      <c r="R33" s="189" t="s">
        <v>163</v>
      </c>
      <c r="S33" s="493"/>
      <c r="T33" s="493"/>
      <c r="U33" s="68" t="s">
        <v>175</v>
      </c>
      <c r="V33" s="170"/>
      <c r="W33" s="558"/>
      <c r="X33" s="189" t="s">
        <v>198</v>
      </c>
      <c r="Y33" s="493"/>
      <c r="Z33" s="596"/>
      <c r="AA33" s="68" t="s">
        <v>175</v>
      </c>
      <c r="AB33" s="170"/>
      <c r="AC33" s="558"/>
      <c r="AD33" s="330" t="s">
        <v>156</v>
      </c>
      <c r="AE33" s="658" t="str">
        <f>IF((K59+K61+K63+K65)=0,"",ROUNDDOWN((S33+Y33)/(K59+K61+K63+K65),2))</f>
        <v/>
      </c>
      <c r="AF33" s="658"/>
      <c r="AG33" s="68" t="s">
        <v>124</v>
      </c>
      <c r="AH33" s="170"/>
      <c r="AI33" s="112"/>
    </row>
    <row r="34" spans="2:42" ht="18.75" customHeight="1">
      <c r="B34" s="48"/>
      <c r="C34" s="71"/>
      <c r="D34" s="71"/>
      <c r="E34" s="71"/>
      <c r="F34" s="71"/>
      <c r="G34" s="71"/>
      <c r="H34" s="133" t="s">
        <v>217</v>
      </c>
      <c r="I34" s="175"/>
      <c r="J34" s="175"/>
      <c r="K34" s="240"/>
      <c r="L34" s="272"/>
      <c r="M34" s="305"/>
      <c r="N34" s="337"/>
      <c r="O34" s="382"/>
      <c r="P34" s="382"/>
      <c r="Q34" s="442" t="s">
        <v>175</v>
      </c>
      <c r="R34" s="473"/>
      <c r="S34" s="1" t="s">
        <v>190</v>
      </c>
      <c r="T34" s="71"/>
      <c r="U34" s="71"/>
      <c r="V34" s="71"/>
      <c r="W34" s="71"/>
      <c r="X34" s="71"/>
      <c r="Y34" s="71"/>
      <c r="Z34" s="168"/>
      <c r="AA34" s="606"/>
      <c r="AB34" s="606"/>
      <c r="AE34" s="471"/>
      <c r="AF34" s="160"/>
      <c r="AG34" s="71"/>
      <c r="AH34" s="71"/>
      <c r="AI34" s="98"/>
    </row>
    <row r="35" spans="2:42" ht="18.75" customHeight="1">
      <c r="B35" s="48"/>
      <c r="C35" s="71"/>
      <c r="D35" s="71"/>
      <c r="E35" s="71"/>
      <c r="F35" s="71"/>
      <c r="G35" s="71"/>
      <c r="H35" s="131" t="s">
        <v>189</v>
      </c>
      <c r="I35" s="173"/>
      <c r="J35" s="173"/>
      <c r="K35" s="236"/>
      <c r="L35" s="273"/>
      <c r="M35" s="306"/>
      <c r="N35" s="338"/>
      <c r="O35" s="383"/>
      <c r="P35" s="383"/>
      <c r="Q35" s="292" t="s">
        <v>175</v>
      </c>
      <c r="R35" s="473"/>
      <c r="S35" s="1" t="s">
        <v>218</v>
      </c>
      <c r="T35" s="71"/>
      <c r="U35" s="71"/>
      <c r="V35" s="71"/>
      <c r="W35" s="71"/>
      <c r="X35" s="172"/>
      <c r="Y35" s="71"/>
      <c r="Z35" s="71"/>
      <c r="AA35" s="71"/>
      <c r="AB35" s="71"/>
      <c r="AI35" s="35"/>
    </row>
    <row r="36" spans="2:42" ht="18.75" customHeight="1">
      <c r="B36" s="48"/>
      <c r="C36" s="71"/>
      <c r="D36" s="71"/>
      <c r="E36" s="71"/>
      <c r="F36" s="71"/>
      <c r="G36" s="71"/>
      <c r="H36" s="126" t="s">
        <v>219</v>
      </c>
      <c r="I36" s="170"/>
      <c r="J36" s="170"/>
      <c r="K36" s="213"/>
      <c r="L36" s="273"/>
      <c r="M36" s="306"/>
      <c r="N36" s="339"/>
      <c r="O36" s="384"/>
      <c r="P36" s="384"/>
      <c r="Q36" s="443" t="s">
        <v>175</v>
      </c>
      <c r="R36" s="473"/>
      <c r="S36" s="1" t="s">
        <v>222</v>
      </c>
      <c r="T36" s="71"/>
      <c r="U36" s="71"/>
      <c r="V36" s="71"/>
      <c r="W36" s="154"/>
      <c r="X36" s="1" t="s">
        <v>224</v>
      </c>
      <c r="AA36" s="154"/>
      <c r="AB36" s="1" t="s">
        <v>226</v>
      </c>
      <c r="AC36" s="71"/>
      <c r="AE36" s="154"/>
      <c r="AF36" s="1" t="s">
        <v>21</v>
      </c>
      <c r="AG36" s="71"/>
      <c r="AH36" s="71"/>
      <c r="AI36" s="98"/>
    </row>
    <row r="37" spans="2:42" ht="18.75" customHeight="1">
      <c r="B37" s="48"/>
      <c r="C37" s="71"/>
      <c r="D37" s="71"/>
      <c r="E37" s="71"/>
      <c r="F37" s="71"/>
      <c r="G37" s="71"/>
      <c r="H37" s="130" t="s">
        <v>228</v>
      </c>
      <c r="I37" s="168"/>
      <c r="J37" s="168"/>
      <c r="K37" s="235"/>
      <c r="L37" s="269"/>
      <c r="M37" s="302"/>
      <c r="N37" s="340"/>
      <c r="O37" s="215"/>
      <c r="P37" s="215"/>
      <c r="Q37" s="71" t="s">
        <v>175</v>
      </c>
      <c r="R37" s="473"/>
      <c r="S37" s="172"/>
      <c r="U37" s="71"/>
      <c r="V37" s="71"/>
      <c r="W37" s="154"/>
      <c r="X37" s="1" t="s">
        <v>230</v>
      </c>
      <c r="AA37" s="266"/>
      <c r="AB37" s="613"/>
      <c r="AC37" s="613"/>
      <c r="AD37" s="613"/>
      <c r="AE37" s="613"/>
      <c r="AF37" s="613"/>
      <c r="AG37" s="613"/>
      <c r="AH37" s="613"/>
      <c r="AI37" s="98" t="s">
        <v>124</v>
      </c>
    </row>
    <row r="38" spans="2:42" ht="18.75" customHeight="1">
      <c r="B38" s="48"/>
      <c r="C38" s="71"/>
      <c r="D38" s="71"/>
      <c r="E38" s="71"/>
      <c r="F38" s="71"/>
      <c r="G38" s="71"/>
      <c r="H38" s="134" t="s">
        <v>232</v>
      </c>
      <c r="I38" s="176"/>
      <c r="J38" s="176"/>
      <c r="K38" s="241"/>
      <c r="L38" s="274"/>
      <c r="M38" s="307"/>
      <c r="N38" s="341"/>
      <c r="O38" s="385"/>
      <c r="P38" s="385"/>
      <c r="Q38" s="444" t="s">
        <v>175</v>
      </c>
      <c r="R38" s="473"/>
      <c r="S38" s="71"/>
      <c r="T38" s="71"/>
      <c r="U38" s="71"/>
      <c r="V38" s="71"/>
      <c r="AA38" s="71"/>
      <c r="AB38" s="71"/>
      <c r="AC38" s="71"/>
      <c r="AD38" s="71"/>
      <c r="AE38" s="71"/>
      <c r="AF38" s="71"/>
      <c r="AG38" s="71"/>
      <c r="AH38" s="71"/>
      <c r="AI38" s="98"/>
    </row>
    <row r="39" spans="2:42" ht="18.75" customHeight="1">
      <c r="B39" s="48"/>
      <c r="C39" s="71"/>
      <c r="D39" s="71"/>
      <c r="E39" s="71"/>
      <c r="F39" s="71"/>
      <c r="G39" s="71"/>
      <c r="H39" s="134" t="s">
        <v>233</v>
      </c>
      <c r="I39" s="176"/>
      <c r="J39" s="176"/>
      <c r="K39" s="241"/>
      <c r="L39" s="274"/>
      <c r="M39" s="307"/>
      <c r="N39" s="341"/>
      <c r="O39" s="385"/>
      <c r="P39" s="385"/>
      <c r="Q39" s="444" t="s">
        <v>175</v>
      </c>
      <c r="R39" s="473"/>
      <c r="S39" s="71" t="s">
        <v>67</v>
      </c>
      <c r="T39" s="71"/>
      <c r="U39" s="71"/>
      <c r="V39" s="71"/>
      <c r="W39" s="71"/>
      <c r="AE39" s="410"/>
      <c r="AF39" s="410"/>
      <c r="AG39" s="410"/>
      <c r="AH39" s="410"/>
      <c r="AI39" s="98"/>
    </row>
    <row r="40" spans="2:42" ht="18.75" customHeight="1">
      <c r="B40" s="48"/>
      <c r="C40" s="71"/>
      <c r="D40" s="71"/>
      <c r="E40" s="71"/>
      <c r="F40" s="71"/>
      <c r="G40" s="71"/>
      <c r="H40" s="135"/>
      <c r="I40" s="177"/>
      <c r="J40" s="177"/>
      <c r="K40" s="242"/>
      <c r="L40" s="274"/>
      <c r="M40" s="307"/>
      <c r="N40" s="341"/>
      <c r="O40" s="385"/>
      <c r="P40" s="385"/>
      <c r="Q40" s="444" t="s">
        <v>175</v>
      </c>
      <c r="R40" s="473"/>
      <c r="S40" s="172" t="s">
        <v>69</v>
      </c>
      <c r="T40" s="172"/>
      <c r="U40" s="537"/>
      <c r="V40" s="547"/>
      <c r="W40" s="413"/>
      <c r="X40" s="71" t="s">
        <v>75</v>
      </c>
      <c r="Y40" s="413"/>
      <c r="Z40" s="71" t="s">
        <v>56</v>
      </c>
      <c r="AA40" s="413"/>
      <c r="AB40" s="71" t="s">
        <v>120</v>
      </c>
      <c r="AC40" s="71"/>
      <c r="AD40" s="71"/>
      <c r="AE40" s="71"/>
      <c r="AF40" s="71"/>
      <c r="AG40" s="71"/>
      <c r="AI40" s="98"/>
    </row>
    <row r="41" spans="2:42" ht="18.75" customHeight="1">
      <c r="B41" s="48"/>
      <c r="C41" s="71"/>
      <c r="D41" s="71"/>
      <c r="E41" s="71"/>
      <c r="F41" s="71"/>
      <c r="G41" s="71"/>
      <c r="H41" s="135"/>
      <c r="I41" s="177"/>
      <c r="J41" s="177"/>
      <c r="K41" s="242"/>
      <c r="L41" s="274"/>
      <c r="M41" s="307"/>
      <c r="N41" s="341"/>
      <c r="O41" s="385"/>
      <c r="P41" s="385"/>
      <c r="Q41" s="444" t="s">
        <v>175</v>
      </c>
      <c r="R41" s="473"/>
      <c r="S41" s="181" t="s">
        <v>129</v>
      </c>
      <c r="T41" s="181"/>
      <c r="U41" s="538"/>
      <c r="V41" s="538"/>
      <c r="W41" s="538"/>
      <c r="X41" s="538"/>
      <c r="Y41" s="538"/>
      <c r="Z41" s="538"/>
      <c r="AA41" s="538"/>
      <c r="AB41" s="538"/>
      <c r="AC41" s="538"/>
      <c r="AD41" s="538"/>
      <c r="AE41" s="538"/>
      <c r="AF41" s="538"/>
      <c r="AG41" s="538"/>
      <c r="AH41" s="538"/>
      <c r="AI41" s="98"/>
      <c r="AK41" s="731"/>
      <c r="AL41" s="731"/>
      <c r="AM41" s="731"/>
      <c r="AN41" s="731"/>
      <c r="AO41" s="731"/>
      <c r="AP41" s="731"/>
    </row>
    <row r="42" spans="2:42" ht="18.75" customHeight="1">
      <c r="B42" s="48"/>
      <c r="C42" s="71"/>
      <c r="D42" s="71"/>
      <c r="E42" s="71"/>
      <c r="F42" s="71"/>
      <c r="G42" s="71"/>
      <c r="H42" s="134" t="s">
        <v>234</v>
      </c>
      <c r="I42" s="176"/>
      <c r="J42" s="176"/>
      <c r="K42" s="241"/>
      <c r="L42" s="274"/>
      <c r="M42" s="307"/>
      <c r="N42" s="341"/>
      <c r="O42" s="385"/>
      <c r="P42" s="385"/>
      <c r="Q42" s="444" t="s">
        <v>175</v>
      </c>
      <c r="R42" s="473"/>
      <c r="S42" s="181"/>
      <c r="T42" s="181"/>
      <c r="U42" s="538"/>
      <c r="V42" s="538"/>
      <c r="W42" s="538"/>
      <c r="X42" s="538"/>
      <c r="Y42" s="538"/>
      <c r="Z42" s="538"/>
      <c r="AA42" s="538"/>
      <c r="AB42" s="538"/>
      <c r="AC42" s="538"/>
      <c r="AD42" s="538"/>
      <c r="AE42" s="538"/>
      <c r="AF42" s="538"/>
      <c r="AG42" s="538"/>
      <c r="AH42" s="538"/>
      <c r="AI42" s="98"/>
    </row>
    <row r="43" spans="2:42" ht="18.75" customHeight="1">
      <c r="B43" s="48"/>
      <c r="C43" s="71"/>
      <c r="D43" s="71"/>
      <c r="E43" s="71"/>
      <c r="F43" s="71"/>
      <c r="G43" s="71"/>
      <c r="H43" s="136" t="s">
        <v>237</v>
      </c>
      <c r="I43" s="178"/>
      <c r="J43" s="178"/>
      <c r="K43" s="243"/>
      <c r="L43" s="275"/>
      <c r="M43" s="308"/>
      <c r="N43" s="338"/>
      <c r="O43" s="383"/>
      <c r="P43" s="383"/>
      <c r="Q43" s="445" t="s">
        <v>175</v>
      </c>
      <c r="R43" s="473"/>
      <c r="S43" s="181"/>
      <c r="T43" s="181"/>
      <c r="U43" s="80"/>
      <c r="V43" s="80"/>
      <c r="W43" s="80"/>
      <c r="X43" s="80"/>
      <c r="Y43" s="80"/>
      <c r="Z43" s="80"/>
      <c r="AA43" s="80"/>
      <c r="AB43" s="80"/>
      <c r="AC43" s="80"/>
      <c r="AD43" s="80"/>
      <c r="AE43" s="80"/>
      <c r="AF43" s="80"/>
      <c r="AG43" s="80"/>
      <c r="AH43" s="80"/>
      <c r="AI43" s="98"/>
    </row>
    <row r="44" spans="2:42" ht="18.75" customHeight="1">
      <c r="B44" s="48"/>
      <c r="C44" s="71"/>
      <c r="D44" s="71"/>
      <c r="E44" s="71"/>
      <c r="F44" s="71"/>
      <c r="G44" s="71"/>
      <c r="H44" s="126" t="s">
        <v>238</v>
      </c>
      <c r="I44" s="170"/>
      <c r="J44" s="170"/>
      <c r="K44" s="213"/>
      <c r="L44" s="271"/>
      <c r="M44" s="309"/>
      <c r="N44" s="338"/>
      <c r="O44" s="383"/>
      <c r="P44" s="383"/>
      <c r="Q44" s="443" t="s">
        <v>175</v>
      </c>
      <c r="R44" s="473"/>
      <c r="V44" s="80"/>
      <c r="W44" s="80"/>
      <c r="X44" s="80"/>
      <c r="Y44" s="80"/>
      <c r="Z44" s="80"/>
      <c r="AA44" s="80"/>
      <c r="AB44" s="80"/>
      <c r="AC44" s="80"/>
      <c r="AD44" s="80"/>
      <c r="AE44" s="80"/>
      <c r="AF44" s="80"/>
      <c r="AG44" s="80"/>
      <c r="AH44" s="80"/>
      <c r="AI44" s="98"/>
      <c r="AK44" s="731"/>
      <c r="AL44" s="731"/>
      <c r="AM44" s="731"/>
      <c r="AN44" s="731"/>
      <c r="AO44" s="731"/>
      <c r="AP44" s="731"/>
    </row>
    <row r="45" spans="2:42" ht="18.75" customHeight="1">
      <c r="B45" s="48"/>
      <c r="C45" s="71"/>
      <c r="D45" s="71"/>
      <c r="E45" s="71"/>
      <c r="F45" s="71"/>
      <c r="G45" s="71"/>
      <c r="H45" s="131" t="s">
        <v>211</v>
      </c>
      <c r="I45" s="173"/>
      <c r="J45" s="173"/>
      <c r="K45" s="236"/>
      <c r="L45" s="276"/>
      <c r="M45" s="310"/>
      <c r="N45" s="339"/>
      <c r="O45" s="384"/>
      <c r="P45" s="384"/>
      <c r="Q45" s="67" t="s">
        <v>175</v>
      </c>
      <c r="R45" s="473"/>
      <c r="S45" s="71" t="s">
        <v>240</v>
      </c>
      <c r="T45" s="71"/>
      <c r="U45" s="71"/>
      <c r="V45" s="71"/>
      <c r="W45" s="71"/>
      <c r="AE45" s="80"/>
      <c r="AF45" s="80"/>
      <c r="AG45" s="80"/>
      <c r="AH45" s="80"/>
      <c r="AI45" s="98"/>
    </row>
    <row r="46" spans="2:42" ht="18.75" customHeight="1">
      <c r="B46" s="48"/>
      <c r="C46" s="71"/>
      <c r="D46" s="71"/>
      <c r="E46" s="71"/>
      <c r="F46" s="71"/>
      <c r="G46" s="71"/>
      <c r="H46" s="126" t="s">
        <v>239</v>
      </c>
      <c r="I46" s="170"/>
      <c r="J46" s="170"/>
      <c r="K46" s="213"/>
      <c r="L46" s="277"/>
      <c r="M46" s="311"/>
      <c r="N46" s="336">
        <f>N23+N25+N27+SUM(N33:P45)</f>
        <v>0</v>
      </c>
      <c r="O46" s="381"/>
      <c r="P46" s="381"/>
      <c r="Q46" s="443" t="s">
        <v>175</v>
      </c>
      <c r="R46" s="473"/>
      <c r="S46" s="172" t="s">
        <v>69</v>
      </c>
      <c r="T46" s="172"/>
      <c r="U46" s="406"/>
      <c r="V46" s="435"/>
      <c r="W46" s="413"/>
      <c r="X46" s="71" t="s">
        <v>75</v>
      </c>
      <c r="Y46" s="413"/>
      <c r="Z46" s="71" t="s">
        <v>56</v>
      </c>
      <c r="AA46" s="413"/>
      <c r="AB46" s="71" t="s">
        <v>120</v>
      </c>
      <c r="AC46" s="71"/>
      <c r="AD46" s="71"/>
      <c r="AE46" s="71"/>
      <c r="AF46" s="71"/>
      <c r="AG46" s="71"/>
      <c r="AH46" s="80"/>
      <c r="AI46" s="98"/>
    </row>
    <row r="47" spans="2:42" ht="18.75" customHeight="1">
      <c r="B47" s="48"/>
      <c r="C47" s="71"/>
      <c r="D47" s="71"/>
      <c r="E47" s="71"/>
      <c r="F47" s="71"/>
      <c r="G47" s="71"/>
      <c r="H47" s="123" t="s">
        <v>241</v>
      </c>
      <c r="I47" s="172"/>
      <c r="J47" s="172"/>
      <c r="K47" s="237"/>
      <c r="L47" s="278" t="s">
        <v>243</v>
      </c>
      <c r="M47" s="237"/>
      <c r="N47" s="342" t="s">
        <v>244</v>
      </c>
      <c r="O47" s="386"/>
      <c r="P47" s="414"/>
      <c r="Q47" s="446" t="s">
        <v>245</v>
      </c>
      <c r="R47" s="473"/>
      <c r="S47" s="181" t="s">
        <v>129</v>
      </c>
      <c r="T47" s="181"/>
      <c r="U47" s="539"/>
      <c r="V47" s="539"/>
      <c r="W47" s="539"/>
      <c r="X47" s="539"/>
      <c r="Y47" s="539"/>
      <c r="Z47" s="539"/>
      <c r="AA47" s="539"/>
      <c r="AB47" s="539"/>
      <c r="AC47" s="539"/>
      <c r="AD47" s="539"/>
      <c r="AE47" s="539"/>
      <c r="AF47" s="539"/>
      <c r="AG47" s="539"/>
      <c r="AH47" s="539"/>
      <c r="AI47" s="98"/>
    </row>
    <row r="48" spans="2:42" ht="18.75" customHeight="1">
      <c r="B48" s="48"/>
      <c r="C48" s="71"/>
      <c r="D48" s="71"/>
      <c r="E48" s="71"/>
      <c r="F48" s="71"/>
      <c r="G48" s="71"/>
      <c r="H48" s="123"/>
      <c r="I48" s="172"/>
      <c r="J48" s="172"/>
      <c r="K48" s="237"/>
      <c r="L48" s="279"/>
      <c r="M48" s="312"/>
      <c r="N48" s="342" t="s">
        <v>248</v>
      </c>
      <c r="O48" s="386"/>
      <c r="P48" s="414"/>
      <c r="Q48" s="446" t="s">
        <v>245</v>
      </c>
      <c r="R48" s="473"/>
      <c r="S48" s="181"/>
      <c r="T48" s="181"/>
      <c r="U48" s="539"/>
      <c r="V48" s="539"/>
      <c r="W48" s="539"/>
      <c r="X48" s="539"/>
      <c r="Y48" s="539"/>
      <c r="Z48" s="539"/>
      <c r="AA48" s="539"/>
      <c r="AB48" s="539"/>
      <c r="AC48" s="539"/>
      <c r="AD48" s="539"/>
      <c r="AE48" s="539"/>
      <c r="AF48" s="539"/>
      <c r="AG48" s="539"/>
      <c r="AH48" s="539"/>
      <c r="AI48" s="98"/>
    </row>
    <row r="49" spans="1:48" ht="18.75" customHeight="1">
      <c r="B49" s="48"/>
      <c r="C49" s="71"/>
      <c r="D49" s="71"/>
      <c r="E49" s="71"/>
      <c r="F49" s="71"/>
      <c r="G49" s="71"/>
      <c r="H49" s="123"/>
      <c r="I49" s="172"/>
      <c r="J49" s="172"/>
      <c r="K49" s="237"/>
      <c r="L49" s="280" t="s">
        <v>251</v>
      </c>
      <c r="M49" s="243"/>
      <c r="N49" s="343" t="s">
        <v>244</v>
      </c>
      <c r="O49" s="387"/>
      <c r="P49" s="415"/>
      <c r="Q49" s="444" t="s">
        <v>245</v>
      </c>
      <c r="R49" s="473"/>
      <c r="S49" s="181"/>
      <c r="T49" s="181"/>
      <c r="U49" s="6"/>
      <c r="V49" s="6"/>
      <c r="W49" s="6"/>
      <c r="X49" s="6"/>
      <c r="Y49" s="6"/>
      <c r="Z49" s="6"/>
      <c r="AA49" s="6"/>
      <c r="AB49" s="6"/>
      <c r="AC49" s="6"/>
      <c r="AD49" s="6"/>
      <c r="AE49" s="6"/>
      <c r="AF49" s="6"/>
      <c r="AG49" s="6"/>
      <c r="AH49" s="6"/>
      <c r="AI49" s="98"/>
    </row>
    <row r="50" spans="1:48" ht="18.75" customHeight="1">
      <c r="B50" s="49"/>
      <c r="C50" s="75"/>
      <c r="D50" s="75"/>
      <c r="E50" s="75"/>
      <c r="F50" s="75"/>
      <c r="G50" s="75"/>
      <c r="H50" s="137"/>
      <c r="I50" s="179"/>
      <c r="J50" s="179"/>
      <c r="K50" s="244"/>
      <c r="L50" s="281"/>
      <c r="M50" s="244"/>
      <c r="N50" s="344" t="s">
        <v>248</v>
      </c>
      <c r="O50" s="388"/>
      <c r="P50" s="416"/>
      <c r="Q50" s="447" t="s">
        <v>245</v>
      </c>
      <c r="R50" s="474"/>
      <c r="S50" s="494"/>
      <c r="T50" s="494"/>
      <c r="U50" s="540"/>
      <c r="V50" s="540"/>
      <c r="W50" s="540"/>
      <c r="X50" s="540"/>
      <c r="Y50" s="540"/>
      <c r="Z50" s="540"/>
      <c r="AA50" s="540"/>
      <c r="AB50" s="540"/>
      <c r="AC50" s="540"/>
      <c r="AD50" s="540"/>
      <c r="AE50" s="540"/>
      <c r="AF50" s="540"/>
      <c r="AG50" s="540"/>
      <c r="AH50" s="540"/>
      <c r="AI50" s="691"/>
    </row>
    <row r="51" spans="1:48" s="34" customFormat="1" ht="36.75" customHeight="1">
      <c r="A51" s="1"/>
      <c r="B51" s="50" t="s">
        <v>23</v>
      </c>
      <c r="C51" s="76" t="s">
        <v>428</v>
      </c>
      <c r="D51" s="95"/>
      <c r="E51" s="95"/>
      <c r="F51" s="95"/>
      <c r="G51" s="99"/>
      <c r="H51" s="138" t="s">
        <v>373</v>
      </c>
      <c r="I51" s="180"/>
      <c r="J51" s="180"/>
      <c r="K51" s="245" t="s">
        <v>160</v>
      </c>
      <c r="L51" s="282"/>
      <c r="M51" s="282"/>
      <c r="N51" s="245" t="s">
        <v>388</v>
      </c>
      <c r="O51" s="245"/>
      <c r="P51" s="245"/>
      <c r="Q51" s="448" t="s">
        <v>389</v>
      </c>
      <c r="R51" s="475"/>
      <c r="S51" s="495"/>
      <c r="T51" s="519" t="s">
        <v>391</v>
      </c>
      <c r="U51" s="475"/>
      <c r="V51" s="475"/>
      <c r="W51" s="559" t="s">
        <v>81</v>
      </c>
      <c r="X51" s="566"/>
      <c r="Y51" s="566"/>
      <c r="Z51" s="566"/>
      <c r="AA51" s="566"/>
      <c r="AB51" s="566"/>
      <c r="AC51" s="566"/>
      <c r="AD51" s="566"/>
      <c r="AE51" s="566"/>
      <c r="AF51" s="566"/>
      <c r="AG51" s="566"/>
      <c r="AH51" s="566"/>
      <c r="AI51" s="692"/>
      <c r="AJ51" s="8"/>
      <c r="AK51" s="169"/>
      <c r="AL51" s="1"/>
      <c r="AM51" s="1"/>
      <c r="AN51" s="1"/>
      <c r="AO51" s="1"/>
      <c r="AP51" s="1"/>
      <c r="AQ51" s="1"/>
      <c r="AR51" s="1"/>
      <c r="AS51" s="1"/>
      <c r="AT51" s="1"/>
      <c r="AU51" s="1"/>
      <c r="AV51" s="1"/>
    </row>
    <row r="52" spans="1:48" s="34" customFormat="1" ht="17.25" customHeight="1">
      <c r="A52" s="1"/>
      <c r="B52" s="51"/>
      <c r="C52" s="77"/>
      <c r="D52" s="77"/>
      <c r="E52" s="77"/>
      <c r="F52" s="77"/>
      <c r="G52" s="100"/>
      <c r="H52" s="139"/>
      <c r="I52" s="181"/>
      <c r="J52" s="181"/>
      <c r="K52" s="246"/>
      <c r="L52" s="246"/>
      <c r="M52" s="246"/>
      <c r="N52" s="345"/>
      <c r="O52" s="345"/>
      <c r="P52" s="345"/>
      <c r="Q52" s="449"/>
      <c r="R52" s="449"/>
      <c r="S52" s="396"/>
      <c r="T52" s="520"/>
      <c r="U52" s="449"/>
      <c r="V52" s="449"/>
      <c r="W52" s="560" t="s">
        <v>392</v>
      </c>
      <c r="X52" s="567"/>
      <c r="Y52" s="580"/>
      <c r="Z52" s="597" t="s">
        <v>303</v>
      </c>
      <c r="AA52" s="567"/>
      <c r="AB52" s="614"/>
      <c r="AC52" s="625" t="s">
        <v>83</v>
      </c>
      <c r="AD52" s="185"/>
      <c r="AE52" s="185"/>
      <c r="AF52" s="185"/>
      <c r="AG52" s="185"/>
      <c r="AH52" s="185"/>
      <c r="AI52" s="693"/>
      <c r="AJ52" s="8"/>
      <c r="AK52" s="169"/>
      <c r="AL52" s="1"/>
      <c r="AM52" s="1"/>
      <c r="AN52" s="1"/>
      <c r="AO52" s="1"/>
      <c r="AP52" s="1"/>
      <c r="AQ52" s="1"/>
      <c r="AR52" s="1"/>
      <c r="AS52" s="1"/>
      <c r="AT52" s="1"/>
      <c r="AU52" s="1"/>
      <c r="AV52" s="1"/>
    </row>
    <row r="53" spans="1:48" s="34" customFormat="1" ht="17.25" customHeight="1">
      <c r="A53" s="1"/>
      <c r="B53" s="47"/>
      <c r="C53" s="78"/>
      <c r="D53" s="78"/>
      <c r="E53" s="78"/>
      <c r="F53" s="78"/>
      <c r="G53" s="78"/>
      <c r="H53" s="139"/>
      <c r="I53" s="181"/>
      <c r="J53" s="181"/>
      <c r="K53" s="246"/>
      <c r="L53" s="246"/>
      <c r="M53" s="246"/>
      <c r="N53" s="345"/>
      <c r="O53" s="345"/>
      <c r="P53" s="345"/>
      <c r="Q53" s="449"/>
      <c r="R53" s="449"/>
      <c r="S53" s="396"/>
      <c r="T53" s="520"/>
      <c r="U53" s="449"/>
      <c r="V53" s="449"/>
      <c r="W53" s="560"/>
      <c r="X53" s="567"/>
      <c r="Y53" s="580"/>
      <c r="Z53" s="597"/>
      <c r="AA53" s="567"/>
      <c r="AB53" s="614"/>
      <c r="AC53" s="278"/>
      <c r="AD53" s="181"/>
      <c r="AE53" s="181"/>
      <c r="AF53" s="181"/>
      <c r="AG53" s="181"/>
      <c r="AH53" s="181"/>
      <c r="AI53" s="694"/>
      <c r="AJ53" s="8"/>
      <c r="AK53" s="732"/>
      <c r="AL53" s="1"/>
      <c r="AM53" s="1"/>
      <c r="AN53" s="1"/>
      <c r="AO53" s="1"/>
      <c r="AP53" s="1"/>
      <c r="AQ53" s="1"/>
      <c r="AR53" s="1"/>
      <c r="AS53" s="1"/>
      <c r="AT53" s="1"/>
      <c r="AU53" s="1"/>
      <c r="AV53" s="1"/>
    </row>
    <row r="54" spans="1:48" s="34" customFormat="1" ht="17.25" customHeight="1">
      <c r="A54" s="1"/>
      <c r="B54" s="48"/>
      <c r="C54" s="71"/>
      <c r="D54" s="71"/>
      <c r="E54" s="71"/>
      <c r="F54" s="71"/>
      <c r="G54" s="71"/>
      <c r="H54" s="140"/>
      <c r="I54" s="182"/>
      <c r="J54" s="182"/>
      <c r="K54" s="247"/>
      <c r="L54" s="247"/>
      <c r="M54" s="247"/>
      <c r="N54" s="346"/>
      <c r="O54" s="346"/>
      <c r="P54" s="346"/>
      <c r="Q54" s="450"/>
      <c r="R54" s="450"/>
      <c r="S54" s="472"/>
      <c r="T54" s="521"/>
      <c r="U54" s="450"/>
      <c r="V54" s="450"/>
      <c r="W54" s="561" t="s">
        <v>318</v>
      </c>
      <c r="X54" s="329"/>
      <c r="Y54" s="581"/>
      <c r="Z54" s="598" t="s">
        <v>393</v>
      </c>
      <c r="AA54" s="329"/>
      <c r="AB54" s="615"/>
      <c r="AC54" s="626"/>
      <c r="AD54" s="182"/>
      <c r="AE54" s="182"/>
      <c r="AF54" s="182"/>
      <c r="AG54" s="182"/>
      <c r="AH54" s="182"/>
      <c r="AI54" s="695"/>
      <c r="AJ54" s="8"/>
      <c r="AK54" s="169"/>
      <c r="AL54" s="1"/>
      <c r="AM54" s="1"/>
      <c r="AN54" s="1"/>
      <c r="AO54" s="1"/>
      <c r="AP54" s="1"/>
      <c r="AQ54" s="1"/>
      <c r="AR54" s="1"/>
      <c r="AS54" s="1"/>
      <c r="AT54" s="1"/>
      <c r="AU54" s="1"/>
      <c r="AV54" s="1"/>
    </row>
    <row r="55" spans="1:48" s="34" customFormat="1" ht="13.5" customHeight="1">
      <c r="A55" s="1"/>
      <c r="B55" s="48"/>
      <c r="C55" s="8"/>
      <c r="D55" s="8"/>
      <c r="E55" s="8"/>
      <c r="F55" s="8"/>
      <c r="G55" s="8"/>
      <c r="H55" s="130" t="s">
        <v>374</v>
      </c>
      <c r="I55" s="168"/>
      <c r="J55" s="168"/>
      <c r="K55" s="248"/>
      <c r="L55" s="283"/>
      <c r="M55" s="313"/>
      <c r="N55" s="347" t="s">
        <v>260</v>
      </c>
      <c r="O55" s="347"/>
      <c r="P55" s="347"/>
      <c r="Q55" s="451">
        <f>ROUNDDOWN(K55/3,1)</f>
        <v>0</v>
      </c>
      <c r="R55" s="476"/>
      <c r="S55" s="496"/>
      <c r="T55" s="522">
        <f>W55+Z55</f>
        <v>0</v>
      </c>
      <c r="U55" s="477"/>
      <c r="V55" s="477"/>
      <c r="W55" s="562"/>
      <c r="X55" s="568"/>
      <c r="Y55" s="234"/>
      <c r="Z55" s="568"/>
      <c r="AA55" s="568"/>
      <c r="AB55" s="568"/>
      <c r="AC55" s="562"/>
      <c r="AD55" s="568"/>
      <c r="AE55" s="568"/>
      <c r="AF55" s="568"/>
      <c r="AG55" s="568"/>
      <c r="AH55" s="568"/>
      <c r="AI55" s="696"/>
      <c r="AJ55" s="8"/>
      <c r="AK55" s="169"/>
      <c r="AL55" s="1"/>
      <c r="AM55" s="1"/>
      <c r="AN55" s="1"/>
      <c r="AO55" s="1"/>
      <c r="AP55" s="1"/>
      <c r="AQ55" s="1"/>
      <c r="AR55" s="1"/>
      <c r="AS55" s="1"/>
      <c r="AT55" s="1"/>
      <c r="AU55" s="1"/>
      <c r="AV55" s="1"/>
    </row>
    <row r="56" spans="1:48" s="34" customFormat="1" ht="13.5" customHeight="1">
      <c r="A56" s="1"/>
      <c r="B56" s="48"/>
      <c r="C56" s="8"/>
      <c r="D56" s="8"/>
      <c r="E56" s="8"/>
      <c r="F56" s="8"/>
      <c r="G56" s="8"/>
      <c r="H56" s="141"/>
      <c r="I56" s="183"/>
      <c r="J56" s="183"/>
      <c r="K56" s="249"/>
      <c r="L56" s="284"/>
      <c r="M56" s="314"/>
      <c r="N56" s="348"/>
      <c r="O56" s="348"/>
      <c r="P56" s="348"/>
      <c r="Q56" s="452"/>
      <c r="R56" s="477"/>
      <c r="S56" s="497"/>
      <c r="T56" s="522"/>
      <c r="U56" s="477"/>
      <c r="V56" s="477"/>
      <c r="W56" s="563"/>
      <c r="X56" s="177"/>
      <c r="Y56" s="435"/>
      <c r="Z56" s="177"/>
      <c r="AA56" s="177"/>
      <c r="AB56" s="177"/>
      <c r="AC56" s="563"/>
      <c r="AD56" s="177"/>
      <c r="AE56" s="177"/>
      <c r="AF56" s="177"/>
      <c r="AG56" s="177"/>
      <c r="AH56" s="177"/>
      <c r="AI56" s="697"/>
      <c r="AJ56" s="8"/>
      <c r="AK56" s="169"/>
      <c r="AL56" s="1"/>
      <c r="AM56" s="1"/>
      <c r="AN56" s="1"/>
      <c r="AO56" s="1"/>
      <c r="AP56" s="1"/>
      <c r="AQ56" s="1"/>
      <c r="AR56" s="1"/>
      <c r="AS56" s="1"/>
      <c r="AT56" s="1"/>
      <c r="AU56" s="1"/>
      <c r="AV56" s="1"/>
    </row>
    <row r="57" spans="1:48" s="34" customFormat="1" ht="13.5" customHeight="1">
      <c r="A57" s="1"/>
      <c r="B57" s="48"/>
      <c r="C57" s="8"/>
      <c r="D57" s="8"/>
      <c r="E57" s="8"/>
      <c r="F57" s="8"/>
      <c r="G57" s="8"/>
      <c r="H57" s="136" t="s">
        <v>57</v>
      </c>
      <c r="I57" s="178"/>
      <c r="J57" s="178"/>
      <c r="K57" s="250"/>
      <c r="L57" s="285"/>
      <c r="M57" s="315"/>
      <c r="N57" s="349" t="s">
        <v>152</v>
      </c>
      <c r="O57" s="389"/>
      <c r="P57" s="417"/>
      <c r="Q57" s="453">
        <f>ROUNDDOWN((K57+K59)/6,1)</f>
        <v>0</v>
      </c>
      <c r="R57" s="478"/>
      <c r="S57" s="498"/>
      <c r="T57" s="523">
        <f>W57+Z57+W59+Z59</f>
        <v>0</v>
      </c>
      <c r="U57" s="478"/>
      <c r="V57" s="548"/>
      <c r="W57" s="563"/>
      <c r="X57" s="177"/>
      <c r="Y57" s="435"/>
      <c r="Z57" s="177"/>
      <c r="AA57" s="177"/>
      <c r="AB57" s="177"/>
      <c r="AC57" s="563"/>
      <c r="AD57" s="177"/>
      <c r="AE57" s="177"/>
      <c r="AF57" s="177"/>
      <c r="AG57" s="177"/>
      <c r="AH57" s="177"/>
      <c r="AI57" s="697"/>
      <c r="AJ57" s="8"/>
      <c r="AK57" s="169"/>
      <c r="AL57" s="1"/>
      <c r="AM57" s="1"/>
      <c r="AN57" s="1"/>
      <c r="AO57" s="1"/>
      <c r="AP57" s="1"/>
      <c r="AQ57" s="1"/>
      <c r="AR57" s="1"/>
      <c r="AS57" s="1"/>
      <c r="AT57" s="1"/>
      <c r="AU57" s="1"/>
      <c r="AV57" s="1"/>
    </row>
    <row r="58" spans="1:48" s="34" customFormat="1" ht="13.5" customHeight="1">
      <c r="A58" s="1"/>
      <c r="B58" s="48"/>
      <c r="C58" s="8"/>
      <c r="D58" s="8"/>
      <c r="E58" s="8"/>
      <c r="F58" s="8"/>
      <c r="G58" s="8"/>
      <c r="H58" s="141"/>
      <c r="I58" s="183"/>
      <c r="J58" s="183"/>
      <c r="K58" s="249"/>
      <c r="L58" s="284"/>
      <c r="M58" s="314"/>
      <c r="N58" s="350"/>
      <c r="O58" s="390"/>
      <c r="P58" s="418"/>
      <c r="Q58" s="454"/>
      <c r="R58" s="479"/>
      <c r="S58" s="499"/>
      <c r="T58" s="524"/>
      <c r="U58" s="479"/>
      <c r="V58" s="549"/>
      <c r="W58" s="563"/>
      <c r="X58" s="177"/>
      <c r="Y58" s="435"/>
      <c r="Z58" s="177"/>
      <c r="AA58" s="177"/>
      <c r="AB58" s="177"/>
      <c r="AC58" s="563"/>
      <c r="AD58" s="177"/>
      <c r="AE58" s="177"/>
      <c r="AF58" s="177"/>
      <c r="AG58" s="177"/>
      <c r="AH58" s="177"/>
      <c r="AI58" s="697"/>
      <c r="AJ58" s="8"/>
      <c r="AK58" s="8"/>
      <c r="AL58" s="1"/>
      <c r="AM58" s="1"/>
      <c r="AN58" s="1"/>
      <c r="AO58" s="1"/>
      <c r="AP58" s="1"/>
      <c r="AQ58" s="1"/>
      <c r="AR58" s="1"/>
      <c r="AS58" s="1"/>
      <c r="AT58" s="1"/>
      <c r="AU58" s="1"/>
      <c r="AV58" s="1"/>
    </row>
    <row r="59" spans="1:48" s="34" customFormat="1" ht="13.5" customHeight="1">
      <c r="A59" s="1"/>
      <c r="B59" s="48"/>
      <c r="C59" s="8"/>
      <c r="D59" s="8"/>
      <c r="E59" s="8"/>
      <c r="F59" s="8"/>
      <c r="G59" s="8"/>
      <c r="H59" s="136" t="s">
        <v>375</v>
      </c>
      <c r="I59" s="178"/>
      <c r="J59" s="178"/>
      <c r="K59" s="250"/>
      <c r="L59" s="285"/>
      <c r="M59" s="315"/>
      <c r="N59" s="350"/>
      <c r="O59" s="390"/>
      <c r="P59" s="418"/>
      <c r="Q59" s="454"/>
      <c r="R59" s="479"/>
      <c r="S59" s="499"/>
      <c r="T59" s="524"/>
      <c r="U59" s="479"/>
      <c r="V59" s="549"/>
      <c r="W59" s="249"/>
      <c r="X59" s="284"/>
      <c r="Y59" s="582"/>
      <c r="Z59" s="284"/>
      <c r="AA59" s="284"/>
      <c r="AB59" s="284"/>
      <c r="AC59" s="249"/>
      <c r="AD59" s="284"/>
      <c r="AE59" s="284"/>
      <c r="AF59" s="284"/>
      <c r="AG59" s="284"/>
      <c r="AH59" s="284"/>
      <c r="AI59" s="698"/>
      <c r="AJ59" s="8"/>
      <c r="AK59" s="169"/>
      <c r="AL59" s="1"/>
      <c r="AM59" s="1"/>
      <c r="AN59" s="1"/>
      <c r="AO59" s="1"/>
      <c r="AP59" s="1"/>
      <c r="AQ59" s="1"/>
      <c r="AR59" s="1"/>
      <c r="AS59" s="1"/>
      <c r="AT59" s="1"/>
      <c r="AU59" s="1"/>
      <c r="AV59" s="1"/>
    </row>
    <row r="60" spans="1:48" s="34" customFormat="1" ht="13.5" customHeight="1">
      <c r="A60" s="1"/>
      <c r="B60" s="48"/>
      <c r="C60" s="8"/>
      <c r="D60" s="8"/>
      <c r="E60" s="8"/>
      <c r="F60" s="8"/>
      <c r="G60" s="8"/>
      <c r="H60" s="141"/>
      <c r="I60" s="183"/>
      <c r="J60" s="183"/>
      <c r="K60" s="249"/>
      <c r="L60" s="284"/>
      <c r="M60" s="314"/>
      <c r="N60" s="351"/>
      <c r="O60" s="391"/>
      <c r="P60" s="419"/>
      <c r="Q60" s="455"/>
      <c r="R60" s="480"/>
      <c r="S60" s="500"/>
      <c r="T60" s="525"/>
      <c r="U60" s="480"/>
      <c r="V60" s="550"/>
      <c r="W60" s="563"/>
      <c r="X60" s="177"/>
      <c r="Y60" s="435"/>
      <c r="Z60" s="177"/>
      <c r="AA60" s="177"/>
      <c r="AB60" s="177"/>
      <c r="AC60" s="563"/>
      <c r="AD60" s="177"/>
      <c r="AE60" s="177"/>
      <c r="AF60" s="177"/>
      <c r="AG60" s="177"/>
      <c r="AH60" s="177"/>
      <c r="AI60" s="697"/>
      <c r="AJ60" s="8"/>
      <c r="AK60" s="169"/>
      <c r="AL60" s="1"/>
      <c r="AM60" s="1"/>
      <c r="AN60" s="1"/>
      <c r="AO60" s="1"/>
      <c r="AP60" s="1"/>
      <c r="AQ60" s="1"/>
      <c r="AR60" s="1"/>
      <c r="AS60" s="1"/>
      <c r="AT60" s="1"/>
      <c r="AU60" s="1"/>
      <c r="AV60" s="1"/>
    </row>
    <row r="61" spans="1:48" s="34" customFormat="1" ht="13.5" customHeight="1">
      <c r="A61" s="1"/>
      <c r="B61" s="48"/>
      <c r="C61" s="8"/>
      <c r="D61" s="8"/>
      <c r="E61" s="8"/>
      <c r="F61" s="8"/>
      <c r="G61" s="8"/>
      <c r="H61" s="136" t="s">
        <v>377</v>
      </c>
      <c r="I61" s="178"/>
      <c r="J61" s="178"/>
      <c r="K61" s="250"/>
      <c r="L61" s="285"/>
      <c r="M61" s="315"/>
      <c r="N61" s="352" t="s">
        <v>273</v>
      </c>
      <c r="O61" s="352"/>
      <c r="P61" s="352"/>
      <c r="Q61" s="452">
        <f>ROUNDDOWN(K61/20,1)</f>
        <v>0</v>
      </c>
      <c r="R61" s="477"/>
      <c r="S61" s="497"/>
      <c r="T61" s="522">
        <f>W61+Z61</f>
        <v>0</v>
      </c>
      <c r="U61" s="477"/>
      <c r="V61" s="477"/>
      <c r="W61" s="563"/>
      <c r="X61" s="177"/>
      <c r="Y61" s="435"/>
      <c r="Z61" s="177"/>
      <c r="AA61" s="177"/>
      <c r="AB61" s="177"/>
      <c r="AC61" s="563"/>
      <c r="AD61" s="177"/>
      <c r="AE61" s="177"/>
      <c r="AF61" s="177"/>
      <c r="AG61" s="177"/>
      <c r="AH61" s="177"/>
      <c r="AI61" s="697"/>
      <c r="AJ61" s="8"/>
      <c r="AK61" s="8"/>
      <c r="AL61" s="1"/>
      <c r="AM61" s="1"/>
      <c r="AN61" s="1"/>
      <c r="AO61" s="1"/>
      <c r="AP61" s="1"/>
      <c r="AQ61" s="1"/>
      <c r="AR61" s="1"/>
      <c r="AS61" s="1"/>
      <c r="AT61" s="1"/>
      <c r="AU61" s="1"/>
      <c r="AV61" s="1"/>
    </row>
    <row r="62" spans="1:48" s="34" customFormat="1" ht="13.5" customHeight="1">
      <c r="A62" s="1"/>
      <c r="B62" s="48"/>
      <c r="C62" s="8"/>
      <c r="D62" s="8"/>
      <c r="E62" s="8"/>
      <c r="F62" s="8"/>
      <c r="G62" s="8"/>
      <c r="H62" s="141"/>
      <c r="I62" s="183"/>
      <c r="J62" s="183"/>
      <c r="K62" s="249"/>
      <c r="L62" s="284"/>
      <c r="M62" s="314"/>
      <c r="N62" s="352"/>
      <c r="O62" s="352"/>
      <c r="P62" s="352"/>
      <c r="Q62" s="452"/>
      <c r="R62" s="477"/>
      <c r="S62" s="497"/>
      <c r="T62" s="522"/>
      <c r="U62" s="477"/>
      <c r="V62" s="477"/>
      <c r="W62" s="563"/>
      <c r="X62" s="177"/>
      <c r="Y62" s="435"/>
      <c r="Z62" s="177"/>
      <c r="AA62" s="177"/>
      <c r="AB62" s="177"/>
      <c r="AC62" s="563"/>
      <c r="AD62" s="177"/>
      <c r="AE62" s="177"/>
      <c r="AF62" s="177"/>
      <c r="AG62" s="177"/>
      <c r="AH62" s="177"/>
      <c r="AI62" s="697"/>
      <c r="AJ62" s="8"/>
      <c r="AK62" s="8"/>
      <c r="AL62" s="1"/>
      <c r="AM62" s="1"/>
      <c r="AN62" s="1"/>
      <c r="AO62" s="1"/>
      <c r="AP62" s="1"/>
      <c r="AQ62" s="1"/>
      <c r="AR62" s="1"/>
      <c r="AS62" s="1"/>
      <c r="AT62" s="1"/>
      <c r="AU62" s="1"/>
      <c r="AV62" s="1"/>
    </row>
    <row r="63" spans="1:48" s="34" customFormat="1" ht="13.5" customHeight="1">
      <c r="A63" s="1"/>
      <c r="B63" s="48"/>
      <c r="C63" s="8"/>
      <c r="D63" s="8"/>
      <c r="E63" s="8"/>
      <c r="F63" s="8"/>
      <c r="G63" s="8"/>
      <c r="H63" s="136" t="s">
        <v>252</v>
      </c>
      <c r="I63" s="178"/>
      <c r="J63" s="178"/>
      <c r="K63" s="250"/>
      <c r="L63" s="285"/>
      <c r="M63" s="315"/>
      <c r="N63" s="353" t="s">
        <v>185</v>
      </c>
      <c r="O63" s="392"/>
      <c r="P63" s="420"/>
      <c r="Q63" s="453">
        <f>ROUNDDOWN((K63+K65)/30,1)</f>
        <v>0</v>
      </c>
      <c r="R63" s="478"/>
      <c r="S63" s="498"/>
      <c r="T63" s="523">
        <f>W63+Z63+W65+Z65</f>
        <v>0</v>
      </c>
      <c r="U63" s="478"/>
      <c r="V63" s="548"/>
      <c r="W63" s="563"/>
      <c r="X63" s="177"/>
      <c r="Y63" s="435"/>
      <c r="Z63" s="177"/>
      <c r="AA63" s="177"/>
      <c r="AB63" s="242"/>
      <c r="AC63" s="563"/>
      <c r="AD63" s="177"/>
      <c r="AE63" s="177"/>
      <c r="AF63" s="177"/>
      <c r="AG63" s="177"/>
      <c r="AH63" s="177"/>
      <c r="AI63" s="697"/>
      <c r="AJ63" s="8"/>
      <c r="AK63" s="8"/>
      <c r="AL63" s="1"/>
      <c r="AM63" s="1"/>
      <c r="AN63" s="1"/>
      <c r="AO63" s="1"/>
      <c r="AP63" s="1"/>
      <c r="AQ63" s="1"/>
      <c r="AR63" s="1"/>
      <c r="AS63" s="1"/>
      <c r="AT63" s="1"/>
      <c r="AU63" s="1"/>
      <c r="AV63" s="1"/>
    </row>
    <row r="64" spans="1:48" s="34" customFormat="1" ht="13.5" customHeight="1">
      <c r="A64" s="1"/>
      <c r="B64" s="48"/>
      <c r="C64" s="8"/>
      <c r="D64" s="8"/>
      <c r="E64" s="8"/>
      <c r="F64" s="8"/>
      <c r="G64" s="8"/>
      <c r="H64" s="141"/>
      <c r="I64" s="183"/>
      <c r="J64" s="183"/>
      <c r="K64" s="249"/>
      <c r="L64" s="284"/>
      <c r="M64" s="314"/>
      <c r="N64" s="354"/>
      <c r="O64" s="393"/>
      <c r="P64" s="421"/>
      <c r="Q64" s="454"/>
      <c r="R64" s="479"/>
      <c r="S64" s="499"/>
      <c r="T64" s="524"/>
      <c r="U64" s="479"/>
      <c r="V64" s="549"/>
      <c r="W64" s="563"/>
      <c r="X64" s="177"/>
      <c r="Y64" s="435"/>
      <c r="Z64" s="177"/>
      <c r="AA64" s="177"/>
      <c r="AB64" s="242"/>
      <c r="AC64" s="563"/>
      <c r="AD64" s="177"/>
      <c r="AE64" s="177"/>
      <c r="AF64" s="177"/>
      <c r="AG64" s="177"/>
      <c r="AH64" s="177"/>
      <c r="AI64" s="697"/>
      <c r="AJ64" s="8"/>
      <c r="AK64" s="8"/>
      <c r="AL64" s="1"/>
      <c r="AM64" s="1"/>
      <c r="AN64" s="1"/>
      <c r="AO64" s="1"/>
      <c r="AP64" s="1"/>
      <c r="AQ64" s="1"/>
      <c r="AR64" s="1"/>
      <c r="AS64" s="1"/>
      <c r="AT64" s="1"/>
      <c r="AU64" s="1"/>
      <c r="AV64" s="1"/>
    </row>
    <row r="65" spans="1:48" s="34" customFormat="1" ht="13.5" customHeight="1">
      <c r="A65" s="1"/>
      <c r="B65" s="48"/>
      <c r="C65" s="8"/>
      <c r="D65" s="8"/>
      <c r="E65" s="8"/>
      <c r="F65" s="8"/>
      <c r="G65" s="8"/>
      <c r="H65" s="136" t="s">
        <v>215</v>
      </c>
      <c r="I65" s="178"/>
      <c r="J65" s="178"/>
      <c r="K65" s="250"/>
      <c r="L65" s="285"/>
      <c r="M65" s="315"/>
      <c r="N65" s="354"/>
      <c r="O65" s="393"/>
      <c r="P65" s="421"/>
      <c r="Q65" s="454"/>
      <c r="R65" s="479"/>
      <c r="S65" s="499"/>
      <c r="T65" s="524"/>
      <c r="U65" s="479"/>
      <c r="V65" s="549"/>
      <c r="W65" s="249"/>
      <c r="X65" s="284"/>
      <c r="Y65" s="582"/>
      <c r="Z65" s="284"/>
      <c r="AA65" s="284"/>
      <c r="AB65" s="284"/>
      <c r="AC65" s="563"/>
      <c r="AD65" s="177"/>
      <c r="AE65" s="177"/>
      <c r="AF65" s="177"/>
      <c r="AG65" s="177"/>
      <c r="AH65" s="177"/>
      <c r="AI65" s="697"/>
      <c r="AJ65" s="8"/>
      <c r="AK65" s="8"/>
      <c r="AL65" s="1"/>
      <c r="AM65" s="1"/>
      <c r="AN65" s="1"/>
      <c r="AO65" s="1"/>
      <c r="AP65" s="1"/>
      <c r="AQ65" s="1"/>
      <c r="AR65" s="1"/>
      <c r="AS65" s="1"/>
      <c r="AT65" s="1"/>
      <c r="AU65" s="1"/>
      <c r="AV65" s="1"/>
    </row>
    <row r="66" spans="1:48" s="34" customFormat="1" ht="13.5" customHeight="1">
      <c r="A66" s="1"/>
      <c r="B66" s="48"/>
      <c r="C66" s="8"/>
      <c r="D66" s="8"/>
      <c r="E66" s="8"/>
      <c r="F66" s="8"/>
      <c r="G66" s="8"/>
      <c r="H66" s="141"/>
      <c r="I66" s="183"/>
      <c r="J66" s="183"/>
      <c r="K66" s="249"/>
      <c r="L66" s="284"/>
      <c r="M66" s="314"/>
      <c r="N66" s="355"/>
      <c r="O66" s="394"/>
      <c r="P66" s="422"/>
      <c r="Q66" s="455"/>
      <c r="R66" s="480"/>
      <c r="S66" s="500"/>
      <c r="T66" s="525"/>
      <c r="U66" s="480"/>
      <c r="V66" s="550"/>
      <c r="W66" s="563"/>
      <c r="X66" s="177"/>
      <c r="Y66" s="435"/>
      <c r="Z66" s="177"/>
      <c r="AA66" s="177"/>
      <c r="AB66" s="177"/>
      <c r="AC66" s="563"/>
      <c r="AD66" s="177"/>
      <c r="AE66" s="177"/>
      <c r="AF66" s="177"/>
      <c r="AG66" s="177"/>
      <c r="AH66" s="177"/>
      <c r="AI66" s="697"/>
      <c r="AJ66" s="8"/>
      <c r="AK66" s="8"/>
      <c r="AL66" s="1"/>
      <c r="AM66" s="1"/>
      <c r="AN66" s="1"/>
      <c r="AO66" s="1"/>
      <c r="AP66" s="1"/>
      <c r="AQ66" s="1"/>
      <c r="AR66" s="1"/>
      <c r="AS66" s="1"/>
      <c r="AT66" s="1"/>
      <c r="AU66" s="1"/>
      <c r="AV66" s="1"/>
    </row>
    <row r="67" spans="1:48" s="34" customFormat="1" ht="13.5" customHeight="1">
      <c r="A67" s="1"/>
      <c r="B67" s="48"/>
      <c r="C67" s="8"/>
      <c r="D67" s="8"/>
      <c r="E67" s="8"/>
      <c r="F67" s="8"/>
      <c r="G67" s="8"/>
      <c r="H67" s="136" t="s">
        <v>378</v>
      </c>
      <c r="I67" s="178"/>
      <c r="J67" s="178"/>
      <c r="K67" s="251"/>
      <c r="L67" s="251"/>
      <c r="M67" s="251"/>
      <c r="N67" s="356"/>
      <c r="O67" s="356"/>
      <c r="P67" s="356"/>
      <c r="Q67" s="251"/>
      <c r="R67" s="251"/>
      <c r="S67" s="501"/>
      <c r="T67" s="522">
        <f>W67+Z67</f>
        <v>0</v>
      </c>
      <c r="U67" s="477"/>
      <c r="V67" s="477"/>
      <c r="W67" s="563"/>
      <c r="X67" s="177"/>
      <c r="Y67" s="435"/>
      <c r="Z67" s="177"/>
      <c r="AA67" s="177"/>
      <c r="AB67" s="177"/>
      <c r="AC67" s="563"/>
      <c r="AD67" s="177"/>
      <c r="AE67" s="177"/>
      <c r="AF67" s="177"/>
      <c r="AG67" s="177"/>
      <c r="AH67" s="177"/>
      <c r="AI67" s="697"/>
      <c r="AJ67" s="8"/>
      <c r="AK67" s="8"/>
      <c r="AL67" s="1"/>
      <c r="AM67" s="1"/>
      <c r="AN67" s="1"/>
      <c r="AO67" s="1"/>
      <c r="AP67" s="1"/>
      <c r="AQ67" s="1"/>
      <c r="AR67" s="1"/>
      <c r="AS67" s="1"/>
      <c r="AT67" s="1"/>
      <c r="AU67" s="1"/>
      <c r="AV67" s="1"/>
    </row>
    <row r="68" spans="1:48" s="34" customFormat="1" ht="13.5" customHeight="1">
      <c r="A68" s="1"/>
      <c r="B68" s="48"/>
      <c r="C68" s="8"/>
      <c r="D68" s="8"/>
      <c r="E68" s="8"/>
      <c r="F68" s="8"/>
      <c r="G68" s="8"/>
      <c r="H68" s="131"/>
      <c r="I68" s="173"/>
      <c r="J68" s="173"/>
      <c r="K68" s="252"/>
      <c r="L68" s="252"/>
      <c r="M68" s="252"/>
      <c r="N68" s="357"/>
      <c r="O68" s="357"/>
      <c r="P68" s="357"/>
      <c r="Q68" s="252"/>
      <c r="R68" s="252"/>
      <c r="S68" s="502"/>
      <c r="T68" s="523"/>
      <c r="U68" s="478"/>
      <c r="V68" s="478"/>
      <c r="W68" s="564"/>
      <c r="X68" s="569"/>
      <c r="Y68" s="331"/>
      <c r="Z68" s="569"/>
      <c r="AA68" s="569"/>
      <c r="AB68" s="569"/>
      <c r="AC68" s="564"/>
      <c r="AD68" s="569"/>
      <c r="AE68" s="569"/>
      <c r="AF68" s="569"/>
      <c r="AG68" s="569"/>
      <c r="AH68" s="569"/>
      <c r="AI68" s="699"/>
      <c r="AJ68" s="8"/>
      <c r="AK68" s="8"/>
      <c r="AL68" s="1"/>
      <c r="AM68" s="1"/>
      <c r="AN68" s="1"/>
      <c r="AO68" s="1"/>
      <c r="AP68" s="1"/>
      <c r="AQ68" s="1"/>
      <c r="AR68" s="1"/>
      <c r="AS68" s="1"/>
      <c r="AT68" s="1"/>
      <c r="AU68" s="1"/>
      <c r="AV68" s="1"/>
    </row>
    <row r="69" spans="1:48" s="34" customFormat="1" ht="13.5" customHeight="1">
      <c r="A69" s="1"/>
      <c r="B69" s="48"/>
      <c r="C69" s="8"/>
      <c r="D69" s="8"/>
      <c r="E69" s="8"/>
      <c r="F69" s="8"/>
      <c r="G69" s="8"/>
      <c r="H69" s="130" t="s">
        <v>154</v>
      </c>
      <c r="I69" s="168"/>
      <c r="J69" s="168"/>
      <c r="K69" s="253">
        <f>SUM(K55:K66)</f>
        <v>0</v>
      </c>
      <c r="L69" s="286"/>
      <c r="M69" s="286"/>
      <c r="N69" s="358"/>
      <c r="O69" s="358"/>
      <c r="P69" s="358"/>
      <c r="Q69" s="451">
        <f>ROUND(SUM(Q55:Q66),0)</f>
        <v>0</v>
      </c>
      <c r="R69" s="476"/>
      <c r="S69" s="496"/>
      <c r="T69" s="526">
        <f>SUM(T55:T68)</f>
        <v>0</v>
      </c>
      <c r="U69" s="476"/>
      <c r="V69" s="551"/>
      <c r="W69" s="253">
        <f>SUM(W55:W68)</f>
        <v>0</v>
      </c>
      <c r="X69" s="286"/>
      <c r="Y69" s="583"/>
      <c r="Z69" s="476">
        <f>SUM(Z55:Z68)</f>
        <v>0</v>
      </c>
      <c r="AA69" s="476"/>
      <c r="AB69" s="476"/>
      <c r="AC69" s="627"/>
      <c r="AD69" s="647"/>
      <c r="AE69" s="647"/>
      <c r="AF69" s="647"/>
      <c r="AG69" s="647"/>
      <c r="AH69" s="647"/>
      <c r="AI69" s="700"/>
      <c r="AJ69" s="8"/>
      <c r="AK69" s="8"/>
      <c r="AL69" s="1"/>
      <c r="AM69" s="1"/>
      <c r="AN69" s="1"/>
      <c r="AO69" s="1"/>
      <c r="AP69" s="1"/>
      <c r="AQ69" s="1"/>
      <c r="AR69" s="1"/>
      <c r="AS69" s="1"/>
      <c r="AT69" s="1"/>
      <c r="AU69" s="1"/>
      <c r="AV69" s="1"/>
    </row>
    <row r="70" spans="1:48" s="34" customFormat="1" ht="13.5" customHeight="1">
      <c r="A70" s="1"/>
      <c r="B70" s="48"/>
      <c r="C70" s="8"/>
      <c r="D70" s="8"/>
      <c r="E70" s="8"/>
      <c r="F70" s="8"/>
      <c r="G70" s="8"/>
      <c r="H70" s="131"/>
      <c r="I70" s="173"/>
      <c r="J70" s="173"/>
      <c r="K70" s="254"/>
      <c r="L70" s="287"/>
      <c r="M70" s="287"/>
      <c r="N70" s="359"/>
      <c r="O70" s="359"/>
      <c r="P70" s="359"/>
      <c r="Q70" s="456"/>
      <c r="R70" s="481"/>
      <c r="S70" s="503"/>
      <c r="T70" s="527"/>
      <c r="U70" s="481"/>
      <c r="V70" s="552"/>
      <c r="W70" s="254"/>
      <c r="X70" s="287"/>
      <c r="Y70" s="584"/>
      <c r="Z70" s="481"/>
      <c r="AA70" s="481"/>
      <c r="AB70" s="481"/>
      <c r="AC70" s="628"/>
      <c r="AD70" s="648"/>
      <c r="AE70" s="648"/>
      <c r="AF70" s="648"/>
      <c r="AG70" s="648"/>
      <c r="AH70" s="648"/>
      <c r="AI70" s="701"/>
      <c r="AJ70" s="8"/>
      <c r="AK70" s="8"/>
      <c r="AL70" s="1"/>
      <c r="AM70" s="1"/>
      <c r="AN70" s="1"/>
      <c r="AO70" s="1"/>
      <c r="AP70" s="1"/>
      <c r="AQ70" s="1"/>
      <c r="AR70" s="1"/>
      <c r="AS70" s="1"/>
      <c r="AT70" s="1"/>
      <c r="AU70" s="1"/>
      <c r="AV70" s="1"/>
    </row>
    <row r="71" spans="1:48" s="34" customFormat="1" ht="17.25" customHeight="1">
      <c r="A71" s="1"/>
      <c r="B71" s="48"/>
      <c r="C71" s="8"/>
      <c r="D71" s="8"/>
      <c r="E71" s="8"/>
      <c r="F71" s="8"/>
      <c r="G71" s="8"/>
      <c r="H71" s="48" t="s">
        <v>379</v>
      </c>
      <c r="I71" s="71" t="s">
        <v>161</v>
      </c>
      <c r="J71" s="217"/>
      <c r="K71" s="217"/>
      <c r="L71" s="217"/>
      <c r="M71" s="217"/>
      <c r="N71" s="217"/>
      <c r="O71" s="217"/>
      <c r="P71" s="217"/>
      <c r="Q71" s="217"/>
      <c r="R71" s="217"/>
      <c r="S71" s="217"/>
      <c r="T71" s="217"/>
      <c r="U71" s="217"/>
      <c r="V71" s="217"/>
      <c r="W71" s="217"/>
      <c r="X71" s="570"/>
      <c r="Y71" s="570"/>
      <c r="Z71" s="570"/>
      <c r="AA71" s="570"/>
      <c r="AB71" s="570"/>
      <c r="AC71" s="570"/>
      <c r="AD71" s="570"/>
      <c r="AE71" s="570"/>
      <c r="AF71" s="570"/>
      <c r="AG71" s="570"/>
      <c r="AH71" s="570"/>
      <c r="AI71" s="702"/>
      <c r="AJ71" s="8"/>
      <c r="AK71" s="8"/>
      <c r="AL71" s="1"/>
      <c r="AM71" s="1"/>
      <c r="AN71" s="1"/>
      <c r="AO71" s="1"/>
      <c r="AP71" s="1"/>
      <c r="AQ71" s="1"/>
      <c r="AR71" s="1"/>
      <c r="AS71" s="1"/>
      <c r="AT71" s="1"/>
      <c r="AU71" s="1"/>
      <c r="AV71" s="1"/>
    </row>
    <row r="72" spans="1:48" s="34" customFormat="1" ht="78" customHeight="1">
      <c r="A72" s="1"/>
      <c r="B72" s="48"/>
      <c r="C72" s="8"/>
      <c r="D72" s="8"/>
      <c r="E72" s="8"/>
      <c r="F72" s="8"/>
      <c r="G72" s="8"/>
      <c r="H72" s="48"/>
      <c r="I72" s="82" t="s">
        <v>445</v>
      </c>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105"/>
      <c r="AJ72" s="8"/>
      <c r="AK72" s="82" t="s">
        <v>398</v>
      </c>
      <c r="AL72" s="82"/>
      <c r="AM72" s="82"/>
      <c r="AN72" s="82"/>
      <c r="AO72" s="82"/>
      <c r="AP72" s="82"/>
      <c r="AQ72" s="82"/>
      <c r="AR72" s="82"/>
      <c r="AS72" s="82"/>
      <c r="AT72" s="82"/>
      <c r="AU72" s="82"/>
      <c r="AV72" s="82"/>
    </row>
    <row r="73" spans="1:48" s="34" customFormat="1" ht="17.25" customHeight="1">
      <c r="A73" s="1"/>
      <c r="B73" s="48"/>
      <c r="C73" s="8"/>
      <c r="D73" s="8"/>
      <c r="E73" s="8"/>
      <c r="F73" s="8"/>
      <c r="G73" s="8"/>
      <c r="H73" s="48" t="s">
        <v>379</v>
      </c>
      <c r="I73" s="184" t="s">
        <v>382</v>
      </c>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702"/>
      <c r="AJ73" s="8"/>
      <c r="AK73" s="218"/>
      <c r="AL73" s="218"/>
      <c r="AM73" s="218"/>
      <c r="AN73" s="218"/>
      <c r="AO73" s="218"/>
      <c r="AP73" s="218"/>
      <c r="AQ73" s="218"/>
      <c r="AR73" s="218"/>
      <c r="AS73" s="218"/>
      <c r="AT73" s="218"/>
      <c r="AU73" s="218"/>
      <c r="AV73" s="218"/>
    </row>
    <row r="74" spans="1:48" s="34" customFormat="1" ht="83.25" customHeight="1">
      <c r="A74" s="1"/>
      <c r="B74" s="48"/>
      <c r="C74" s="8"/>
      <c r="D74" s="8"/>
      <c r="E74" s="8"/>
      <c r="F74" s="8"/>
      <c r="G74" s="8"/>
      <c r="H74" s="48"/>
      <c r="I74" s="82" t="s">
        <v>371</v>
      </c>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105"/>
      <c r="AJ74" s="8"/>
      <c r="AK74" s="218"/>
      <c r="AL74" s="218"/>
      <c r="AM74" s="218"/>
      <c r="AN74" s="218"/>
      <c r="AO74" s="218"/>
      <c r="AP74" s="218"/>
      <c r="AQ74" s="218"/>
      <c r="AR74" s="218"/>
      <c r="AS74" s="218"/>
      <c r="AT74" s="218"/>
      <c r="AU74" s="218"/>
      <c r="AV74" s="218"/>
    </row>
    <row r="75" spans="1:48" s="34" customFormat="1" ht="15" customHeight="1">
      <c r="A75" s="1"/>
      <c r="B75" s="48"/>
      <c r="C75" s="8"/>
      <c r="D75" s="8"/>
      <c r="E75" s="8"/>
      <c r="F75" s="8"/>
      <c r="G75" s="8"/>
      <c r="H75" s="142" t="s">
        <v>380</v>
      </c>
      <c r="I75" s="185"/>
      <c r="J75" s="185"/>
      <c r="K75" s="185"/>
      <c r="L75" s="185"/>
      <c r="M75" s="185"/>
      <c r="N75" s="185"/>
      <c r="O75" s="395" t="s">
        <v>430</v>
      </c>
      <c r="P75" s="168"/>
      <c r="Q75" s="235"/>
      <c r="R75" s="395" t="s">
        <v>390</v>
      </c>
      <c r="S75" s="185"/>
      <c r="T75" s="185"/>
      <c r="U75" s="185"/>
      <c r="V75" s="185"/>
      <c r="W75" s="185"/>
      <c r="X75" s="185"/>
      <c r="Y75" s="185"/>
      <c r="Z75" s="185"/>
      <c r="AA75" s="185"/>
      <c r="AB75" s="185"/>
      <c r="AC75" s="629"/>
      <c r="AD75" s="570"/>
      <c r="AE75" s="570"/>
      <c r="AF75" s="570"/>
      <c r="AG75" s="570"/>
      <c r="AH75" s="570"/>
      <c r="AI75" s="702"/>
      <c r="AJ75" s="8"/>
      <c r="AK75" s="8"/>
      <c r="AL75" s="1"/>
      <c r="AM75" s="1"/>
      <c r="AN75" s="1"/>
      <c r="AO75" s="1"/>
      <c r="AP75" s="1"/>
      <c r="AQ75" s="1"/>
      <c r="AR75" s="1"/>
      <c r="AS75" s="1"/>
      <c r="AT75" s="1"/>
      <c r="AU75" s="1"/>
      <c r="AV75" s="1"/>
    </row>
    <row r="76" spans="1:48" s="34" customFormat="1" ht="15" customHeight="1">
      <c r="A76" s="1"/>
      <c r="B76" s="48"/>
      <c r="C76" s="8"/>
      <c r="D76" s="8"/>
      <c r="E76" s="8"/>
      <c r="F76" s="8"/>
      <c r="G76" s="8"/>
      <c r="H76" s="139"/>
      <c r="I76" s="181"/>
      <c r="J76" s="181"/>
      <c r="K76" s="181"/>
      <c r="L76" s="181"/>
      <c r="M76" s="181"/>
      <c r="N76" s="181"/>
      <c r="O76" s="396"/>
      <c r="P76" s="172"/>
      <c r="Q76" s="237"/>
      <c r="R76" s="278"/>
      <c r="S76" s="181"/>
      <c r="T76" s="181"/>
      <c r="U76" s="181"/>
      <c r="V76" s="181"/>
      <c r="W76" s="181"/>
      <c r="X76" s="181"/>
      <c r="Y76" s="181"/>
      <c r="Z76" s="181"/>
      <c r="AA76" s="181"/>
      <c r="AB76" s="181"/>
      <c r="AC76" s="630"/>
      <c r="AD76" s="125"/>
      <c r="AE76" s="125"/>
      <c r="AF76" s="125"/>
      <c r="AG76" s="125"/>
      <c r="AH76" s="125"/>
      <c r="AI76" s="702"/>
      <c r="AJ76" s="8"/>
      <c r="AK76" s="8"/>
      <c r="AL76" s="1"/>
      <c r="AM76" s="1"/>
      <c r="AN76" s="1"/>
      <c r="AO76" s="1"/>
      <c r="AP76" s="1"/>
      <c r="AQ76" s="1"/>
      <c r="AR76" s="1"/>
      <c r="AS76" s="1"/>
      <c r="AT76" s="1"/>
      <c r="AU76" s="1"/>
      <c r="AV76" s="1"/>
    </row>
    <row r="77" spans="1:48" s="34" customFormat="1" ht="19.5" customHeight="1">
      <c r="A77" s="1"/>
      <c r="B77" s="48"/>
      <c r="C77" s="8"/>
      <c r="D77" s="8"/>
      <c r="E77" s="8"/>
      <c r="F77" s="8"/>
      <c r="G77" s="8"/>
      <c r="H77" s="139"/>
      <c r="I77" s="181"/>
      <c r="J77" s="181"/>
      <c r="K77" s="181"/>
      <c r="L77" s="181"/>
      <c r="M77" s="181"/>
      <c r="N77" s="181"/>
      <c r="O77" s="396"/>
      <c r="P77" s="172"/>
      <c r="Q77" s="237"/>
      <c r="R77" s="278"/>
      <c r="S77" s="181"/>
      <c r="T77" s="181"/>
      <c r="U77" s="181"/>
      <c r="V77" s="181"/>
      <c r="W77" s="181"/>
      <c r="X77" s="181"/>
      <c r="Y77" s="181"/>
      <c r="Z77" s="181"/>
      <c r="AA77" s="181"/>
      <c r="AB77" s="181"/>
      <c r="AC77" s="630"/>
      <c r="AD77" s="125"/>
      <c r="AE77" s="125"/>
      <c r="AF77" s="125"/>
      <c r="AG77" s="125"/>
      <c r="AH77" s="125"/>
      <c r="AI77" s="702"/>
      <c r="AJ77" s="8"/>
      <c r="AK77" s="8"/>
      <c r="AL77" s="1" t="s">
        <v>395</v>
      </c>
      <c r="AM77" s="1"/>
      <c r="AN77" s="1"/>
      <c r="AO77" s="1"/>
      <c r="AP77" s="1"/>
      <c r="AQ77" s="1"/>
      <c r="AR77" s="1"/>
      <c r="AS77" s="1"/>
      <c r="AT77" s="1"/>
      <c r="AU77" s="1"/>
      <c r="AV77" s="1"/>
    </row>
    <row r="78" spans="1:48" s="34" customFormat="1" ht="9" customHeight="1">
      <c r="A78" s="1"/>
      <c r="B78" s="48"/>
      <c r="C78" s="8"/>
      <c r="D78" s="8"/>
      <c r="E78" s="8"/>
      <c r="F78" s="8"/>
      <c r="G78" s="8"/>
      <c r="H78" s="133" t="s">
        <v>381</v>
      </c>
      <c r="I78" s="175"/>
      <c r="J78" s="175"/>
      <c r="K78" s="175"/>
      <c r="L78" s="175"/>
      <c r="M78" s="175"/>
      <c r="N78" s="175"/>
      <c r="O78" s="397"/>
      <c r="P78" s="423"/>
      <c r="Q78" s="457"/>
      <c r="R78" s="423"/>
      <c r="S78" s="423"/>
      <c r="T78" s="423"/>
      <c r="U78" s="423"/>
      <c r="V78" s="423"/>
      <c r="W78" s="423"/>
      <c r="X78" s="423"/>
      <c r="Y78" s="423"/>
      <c r="Z78" s="423"/>
      <c r="AA78" s="423"/>
      <c r="AB78" s="423"/>
      <c r="AC78" s="457"/>
      <c r="AD78" s="125"/>
      <c r="AE78" s="125"/>
      <c r="AF78" s="125"/>
      <c r="AG78" s="125"/>
      <c r="AH78" s="125"/>
      <c r="AI78" s="702"/>
      <c r="AJ78" s="8"/>
      <c r="AK78" s="8"/>
      <c r="AL78" s="125" t="s">
        <v>396</v>
      </c>
      <c r="AM78" s="125"/>
      <c r="AN78" s="1"/>
      <c r="AO78" s="1"/>
      <c r="AP78" s="1"/>
      <c r="AQ78" s="1"/>
      <c r="AR78" s="1"/>
      <c r="AS78" s="1"/>
      <c r="AT78" s="1"/>
      <c r="AU78" s="1"/>
      <c r="AV78" s="1"/>
    </row>
    <row r="79" spans="1:48" s="34" customFormat="1" ht="9" customHeight="1">
      <c r="A79" s="1"/>
      <c r="B79" s="48"/>
      <c r="C79" s="8"/>
      <c r="D79" s="8"/>
      <c r="E79" s="8"/>
      <c r="F79" s="8"/>
      <c r="G79" s="8"/>
      <c r="H79" s="134"/>
      <c r="I79" s="176"/>
      <c r="J79" s="176"/>
      <c r="K79" s="176"/>
      <c r="L79" s="176"/>
      <c r="M79" s="176"/>
      <c r="N79" s="176"/>
      <c r="O79" s="398"/>
      <c r="P79" s="424"/>
      <c r="Q79" s="458"/>
      <c r="R79" s="424"/>
      <c r="S79" s="424"/>
      <c r="T79" s="424"/>
      <c r="U79" s="424"/>
      <c r="V79" s="424"/>
      <c r="W79" s="424"/>
      <c r="X79" s="424"/>
      <c r="Y79" s="424"/>
      <c r="Z79" s="424"/>
      <c r="AA79" s="424"/>
      <c r="AB79" s="424"/>
      <c r="AC79" s="458"/>
      <c r="AD79" s="125"/>
      <c r="AE79" s="125"/>
      <c r="AF79" s="125"/>
      <c r="AG79" s="125"/>
      <c r="AH79" s="125"/>
      <c r="AI79" s="702"/>
      <c r="AJ79" s="8"/>
      <c r="AK79" s="8"/>
      <c r="AL79" s="125"/>
      <c r="AM79" s="125"/>
      <c r="AN79" s="1"/>
      <c r="AO79" s="1"/>
      <c r="AP79" s="1"/>
      <c r="AQ79" s="1"/>
      <c r="AR79" s="1"/>
      <c r="AS79" s="1"/>
      <c r="AT79" s="1"/>
      <c r="AU79" s="1"/>
      <c r="AV79" s="1"/>
    </row>
    <row r="80" spans="1:48" s="34" customFormat="1" ht="9" customHeight="1">
      <c r="A80" s="1"/>
      <c r="B80" s="48"/>
      <c r="C80" s="8"/>
      <c r="D80" s="8"/>
      <c r="E80" s="8"/>
      <c r="F80" s="8"/>
      <c r="G80" s="8"/>
      <c r="H80" s="134"/>
      <c r="I80" s="176"/>
      <c r="J80" s="176"/>
      <c r="K80" s="176"/>
      <c r="L80" s="176"/>
      <c r="M80" s="176"/>
      <c r="N80" s="176"/>
      <c r="O80" s="399"/>
      <c r="P80" s="425"/>
      <c r="Q80" s="459"/>
      <c r="R80" s="425"/>
      <c r="S80" s="425"/>
      <c r="T80" s="425"/>
      <c r="U80" s="425"/>
      <c r="V80" s="425"/>
      <c r="W80" s="425"/>
      <c r="X80" s="425"/>
      <c r="Y80" s="425"/>
      <c r="Z80" s="425"/>
      <c r="AA80" s="425"/>
      <c r="AB80" s="425"/>
      <c r="AC80" s="459"/>
      <c r="AD80" s="125"/>
      <c r="AE80" s="125"/>
      <c r="AF80" s="125"/>
      <c r="AG80" s="125"/>
      <c r="AH80" s="125"/>
      <c r="AI80" s="702"/>
      <c r="AJ80" s="8"/>
      <c r="AK80" s="8"/>
      <c r="AL80" s="125" t="s">
        <v>397</v>
      </c>
      <c r="AM80" s="125"/>
      <c r="AN80" s="1"/>
      <c r="AO80" s="1"/>
      <c r="AP80" s="1"/>
      <c r="AQ80" s="1"/>
      <c r="AR80" s="1"/>
      <c r="AS80" s="1"/>
      <c r="AT80" s="1"/>
      <c r="AU80" s="1"/>
      <c r="AV80" s="1"/>
    </row>
    <row r="81" spans="1:48" s="34" customFormat="1" ht="9" customHeight="1">
      <c r="A81" s="1"/>
      <c r="B81" s="48"/>
      <c r="C81" s="8"/>
      <c r="D81" s="8"/>
      <c r="E81" s="8"/>
      <c r="F81" s="8"/>
      <c r="G81" s="8"/>
      <c r="H81" s="134" t="s">
        <v>279</v>
      </c>
      <c r="I81" s="176"/>
      <c r="J81" s="176"/>
      <c r="K81" s="176"/>
      <c r="L81" s="176"/>
      <c r="M81" s="176"/>
      <c r="N81" s="176"/>
      <c r="O81" s="400"/>
      <c r="P81" s="426"/>
      <c r="Q81" s="460"/>
      <c r="R81" s="426"/>
      <c r="S81" s="426"/>
      <c r="T81" s="426"/>
      <c r="U81" s="426"/>
      <c r="V81" s="426"/>
      <c r="W81" s="426"/>
      <c r="X81" s="426"/>
      <c r="Y81" s="426"/>
      <c r="Z81" s="426"/>
      <c r="AA81" s="426"/>
      <c r="AB81" s="426"/>
      <c r="AC81" s="460"/>
      <c r="AD81" s="125"/>
      <c r="AE81" s="125"/>
      <c r="AF81" s="125"/>
      <c r="AG81" s="125"/>
      <c r="AH81" s="125"/>
      <c r="AI81" s="702"/>
      <c r="AJ81" s="8"/>
      <c r="AK81" s="8"/>
      <c r="AL81" s="125"/>
      <c r="AM81" s="125"/>
      <c r="AN81" s="1"/>
      <c r="AO81" s="1"/>
      <c r="AP81" s="1"/>
      <c r="AQ81" s="1"/>
      <c r="AR81" s="1"/>
      <c r="AS81" s="1"/>
      <c r="AT81" s="1"/>
      <c r="AU81" s="1"/>
      <c r="AV81" s="1"/>
    </row>
    <row r="82" spans="1:48" s="34" customFormat="1" ht="9" customHeight="1">
      <c r="A82" s="1"/>
      <c r="B82" s="48"/>
      <c r="C82" s="8"/>
      <c r="D82" s="8"/>
      <c r="E82" s="8"/>
      <c r="F82" s="8"/>
      <c r="G82" s="8"/>
      <c r="H82" s="134"/>
      <c r="I82" s="176"/>
      <c r="J82" s="176"/>
      <c r="K82" s="176"/>
      <c r="L82" s="176"/>
      <c r="M82" s="176"/>
      <c r="N82" s="176"/>
      <c r="O82" s="398"/>
      <c r="P82" s="424"/>
      <c r="Q82" s="458"/>
      <c r="R82" s="424"/>
      <c r="S82" s="424"/>
      <c r="T82" s="424"/>
      <c r="U82" s="424"/>
      <c r="V82" s="424"/>
      <c r="W82" s="424"/>
      <c r="X82" s="424"/>
      <c r="Y82" s="424"/>
      <c r="Z82" s="424"/>
      <c r="AA82" s="424"/>
      <c r="AB82" s="424"/>
      <c r="AC82" s="458"/>
      <c r="AD82" s="125"/>
      <c r="AE82" s="125"/>
      <c r="AF82" s="125"/>
      <c r="AG82" s="125"/>
      <c r="AH82" s="125"/>
      <c r="AI82" s="702"/>
      <c r="AJ82" s="8"/>
      <c r="AK82" s="8"/>
      <c r="AL82" s="125"/>
      <c r="AM82" s="125"/>
      <c r="AN82" s="1"/>
      <c r="AO82" s="1"/>
      <c r="AP82" s="1"/>
      <c r="AQ82" s="1"/>
      <c r="AR82" s="1"/>
      <c r="AS82" s="1"/>
      <c r="AT82" s="1"/>
      <c r="AU82" s="1"/>
      <c r="AV82" s="1"/>
    </row>
    <row r="83" spans="1:48" s="34" customFormat="1" ht="9" customHeight="1">
      <c r="A83" s="1"/>
      <c r="B83" s="48"/>
      <c r="C83" s="8"/>
      <c r="D83" s="8"/>
      <c r="E83" s="8"/>
      <c r="F83" s="8"/>
      <c r="G83" s="8"/>
      <c r="H83" s="134"/>
      <c r="I83" s="176"/>
      <c r="J83" s="176"/>
      <c r="K83" s="176"/>
      <c r="L83" s="176"/>
      <c r="M83" s="176"/>
      <c r="N83" s="176"/>
      <c r="O83" s="399"/>
      <c r="P83" s="425"/>
      <c r="Q83" s="459"/>
      <c r="R83" s="425"/>
      <c r="S83" s="425"/>
      <c r="T83" s="425"/>
      <c r="U83" s="425"/>
      <c r="V83" s="425"/>
      <c r="W83" s="425"/>
      <c r="X83" s="425"/>
      <c r="Y83" s="425"/>
      <c r="Z83" s="425"/>
      <c r="AA83" s="425"/>
      <c r="AB83" s="425"/>
      <c r="AC83" s="459"/>
      <c r="AD83" s="125"/>
      <c r="AE83" s="125"/>
      <c r="AF83" s="125"/>
      <c r="AG83" s="125"/>
      <c r="AH83" s="125"/>
      <c r="AI83" s="702"/>
      <c r="AJ83" s="8"/>
      <c r="AK83" s="8"/>
      <c r="AL83" s="125" t="s">
        <v>221</v>
      </c>
      <c r="AM83" s="125"/>
      <c r="AN83" s="1"/>
      <c r="AO83" s="1"/>
      <c r="AP83" s="1"/>
      <c r="AQ83" s="1"/>
      <c r="AR83" s="1"/>
      <c r="AS83" s="1"/>
      <c r="AT83" s="1"/>
      <c r="AU83" s="1"/>
      <c r="AV83" s="1"/>
    </row>
    <row r="84" spans="1:48" s="34" customFormat="1" ht="9" customHeight="1">
      <c r="A84" s="1"/>
      <c r="B84" s="48"/>
      <c r="C84" s="8"/>
      <c r="D84" s="8"/>
      <c r="E84" s="8"/>
      <c r="F84" s="8"/>
      <c r="G84" s="8"/>
      <c r="H84" s="134" t="s">
        <v>332</v>
      </c>
      <c r="I84" s="176"/>
      <c r="J84" s="176"/>
      <c r="K84" s="176"/>
      <c r="L84" s="176"/>
      <c r="M84" s="176"/>
      <c r="N84" s="176"/>
      <c r="O84" s="400"/>
      <c r="P84" s="426"/>
      <c r="Q84" s="460"/>
      <c r="R84" s="426"/>
      <c r="S84" s="426"/>
      <c r="T84" s="426"/>
      <c r="U84" s="426"/>
      <c r="V84" s="426"/>
      <c r="W84" s="426"/>
      <c r="X84" s="426"/>
      <c r="Y84" s="426"/>
      <c r="Z84" s="426"/>
      <c r="AA84" s="426"/>
      <c r="AB84" s="426"/>
      <c r="AC84" s="460"/>
      <c r="AD84" s="125"/>
      <c r="AE84" s="125"/>
      <c r="AF84" s="125"/>
      <c r="AG84" s="125"/>
      <c r="AH84" s="125"/>
      <c r="AI84" s="702"/>
      <c r="AJ84" s="8"/>
      <c r="AK84" s="8"/>
      <c r="AL84" s="125"/>
      <c r="AM84" s="125"/>
      <c r="AN84" s="1"/>
      <c r="AO84" s="1"/>
      <c r="AP84" s="1"/>
      <c r="AQ84" s="1"/>
      <c r="AR84" s="1"/>
      <c r="AS84" s="1"/>
      <c r="AT84" s="1"/>
      <c r="AU84" s="1"/>
      <c r="AV84" s="1"/>
    </row>
    <row r="85" spans="1:48" s="34" customFormat="1" ht="9" customHeight="1">
      <c r="A85" s="1"/>
      <c r="B85" s="48"/>
      <c r="C85" s="8"/>
      <c r="D85" s="8"/>
      <c r="E85" s="8"/>
      <c r="F85" s="8"/>
      <c r="G85" s="8"/>
      <c r="H85" s="134"/>
      <c r="I85" s="176"/>
      <c r="J85" s="176"/>
      <c r="K85" s="176"/>
      <c r="L85" s="176"/>
      <c r="M85" s="176"/>
      <c r="N85" s="176"/>
      <c r="O85" s="398"/>
      <c r="P85" s="424"/>
      <c r="Q85" s="458"/>
      <c r="R85" s="424"/>
      <c r="S85" s="424"/>
      <c r="T85" s="424"/>
      <c r="U85" s="424"/>
      <c r="V85" s="424"/>
      <c r="W85" s="424"/>
      <c r="X85" s="424"/>
      <c r="Y85" s="424"/>
      <c r="Z85" s="424"/>
      <c r="AA85" s="424"/>
      <c r="AB85" s="424"/>
      <c r="AC85" s="458"/>
      <c r="AD85" s="125"/>
      <c r="AE85" s="125"/>
      <c r="AF85" s="125"/>
      <c r="AG85" s="125"/>
      <c r="AH85" s="125"/>
      <c r="AI85" s="702"/>
      <c r="AJ85" s="8"/>
      <c r="AK85" s="8"/>
      <c r="AL85" s="125" t="s">
        <v>355</v>
      </c>
      <c r="AM85" s="125"/>
      <c r="AN85" s="125"/>
      <c r="AO85" s="570"/>
      <c r="AP85" s="570"/>
      <c r="AQ85" s="570"/>
      <c r="AR85" s="1"/>
      <c r="AS85" s="1"/>
      <c r="AT85" s="1"/>
      <c r="AU85" s="1"/>
      <c r="AV85" s="1"/>
    </row>
    <row r="86" spans="1:48" s="34" customFormat="1" ht="9" customHeight="1">
      <c r="A86" s="1"/>
      <c r="B86" s="48"/>
      <c r="C86" s="8"/>
      <c r="D86" s="8"/>
      <c r="E86" s="8"/>
      <c r="F86" s="71"/>
      <c r="G86" s="98"/>
      <c r="H86" s="136"/>
      <c r="I86" s="178"/>
      <c r="J86" s="178"/>
      <c r="K86" s="178"/>
      <c r="L86" s="178"/>
      <c r="M86" s="178"/>
      <c r="N86" s="178"/>
      <c r="O86" s="398"/>
      <c r="P86" s="424"/>
      <c r="Q86" s="458"/>
      <c r="R86" s="424"/>
      <c r="S86" s="424"/>
      <c r="T86" s="424"/>
      <c r="U86" s="424"/>
      <c r="V86" s="424"/>
      <c r="W86" s="424"/>
      <c r="X86" s="424"/>
      <c r="Y86" s="424"/>
      <c r="Z86" s="424"/>
      <c r="AA86" s="424"/>
      <c r="AB86" s="424"/>
      <c r="AC86" s="458"/>
      <c r="AD86" s="555"/>
      <c r="AE86" s="555"/>
      <c r="AF86" s="555"/>
      <c r="AG86" s="555"/>
      <c r="AH86" s="555"/>
      <c r="AI86" s="702"/>
      <c r="AJ86" s="8"/>
      <c r="AK86" s="8"/>
      <c r="AL86" s="1"/>
      <c r="AM86" s="1"/>
      <c r="AN86" s="125"/>
      <c r="AO86" s="125"/>
      <c r="AP86" s="125"/>
      <c r="AQ86" s="125"/>
      <c r="AR86" s="1"/>
      <c r="AS86" s="1"/>
      <c r="AT86" s="1"/>
      <c r="AU86" s="1"/>
      <c r="AV86" s="1"/>
    </row>
    <row r="87" spans="1:48" s="34" customFormat="1" ht="9" customHeight="1">
      <c r="A87" s="1"/>
      <c r="B87" s="48"/>
      <c r="C87" s="8"/>
      <c r="D87" s="8"/>
      <c r="E87" s="8"/>
      <c r="F87" s="8"/>
      <c r="G87" s="8"/>
      <c r="H87" s="133" t="s">
        <v>154</v>
      </c>
      <c r="I87" s="175"/>
      <c r="J87" s="175"/>
      <c r="K87" s="175"/>
      <c r="L87" s="175"/>
      <c r="M87" s="175"/>
      <c r="N87" s="175"/>
      <c r="O87" s="401">
        <f>O78+O81+O84</f>
        <v>0</v>
      </c>
      <c r="P87" s="427"/>
      <c r="Q87" s="461"/>
      <c r="R87" s="482"/>
      <c r="S87" s="504"/>
      <c r="T87" s="504"/>
      <c r="U87" s="504"/>
      <c r="V87" s="504"/>
      <c r="W87" s="504"/>
      <c r="X87" s="504"/>
      <c r="Y87" s="504"/>
      <c r="Z87" s="504"/>
      <c r="AA87" s="504"/>
      <c r="AB87" s="504"/>
      <c r="AC87" s="631"/>
      <c r="AD87" s="31"/>
      <c r="AE87" s="570"/>
      <c r="AF87" s="570"/>
      <c r="AG87" s="570"/>
      <c r="AH87" s="570"/>
      <c r="AI87" s="98"/>
      <c r="AJ87" s="8"/>
      <c r="AK87" s="8"/>
      <c r="AL87" s="1"/>
      <c r="AM87" s="1"/>
      <c r="AN87" s="125"/>
      <c r="AO87" s="125"/>
      <c r="AP87" s="125"/>
      <c r="AQ87" s="125"/>
      <c r="AR87" s="1"/>
      <c r="AS87" s="1"/>
      <c r="AT87" s="1"/>
      <c r="AU87" s="1"/>
      <c r="AV87" s="1"/>
    </row>
    <row r="88" spans="1:48" s="34" customFormat="1" ht="9" customHeight="1">
      <c r="A88" s="1"/>
      <c r="B88" s="48"/>
      <c r="C88" s="8"/>
      <c r="D88" s="8"/>
      <c r="E88" s="8"/>
      <c r="F88" s="8"/>
      <c r="G88" s="8"/>
      <c r="H88" s="136"/>
      <c r="I88" s="178"/>
      <c r="J88" s="178"/>
      <c r="K88" s="178"/>
      <c r="L88" s="178"/>
      <c r="M88" s="178"/>
      <c r="N88" s="178"/>
      <c r="O88" s="402"/>
      <c r="P88" s="428"/>
      <c r="Q88" s="462"/>
      <c r="R88" s="483"/>
      <c r="S88" s="505"/>
      <c r="T88" s="505"/>
      <c r="U88" s="505"/>
      <c r="V88" s="505"/>
      <c r="W88" s="505"/>
      <c r="X88" s="505"/>
      <c r="Y88" s="505"/>
      <c r="Z88" s="505"/>
      <c r="AA88" s="505"/>
      <c r="AB88" s="505"/>
      <c r="AC88" s="632"/>
      <c r="AD88" s="1"/>
      <c r="AE88" s="125"/>
      <c r="AF88" s="125"/>
      <c r="AG88" s="125"/>
      <c r="AH88" s="125"/>
      <c r="AI88" s="98"/>
      <c r="AJ88" s="8"/>
      <c r="AK88" s="8"/>
      <c r="AL88" s="1"/>
      <c r="AM88" s="1"/>
      <c r="AN88" s="125"/>
      <c r="AO88" s="125"/>
      <c r="AP88" s="125"/>
      <c r="AQ88" s="125"/>
      <c r="AR88" s="1"/>
      <c r="AS88" s="1"/>
      <c r="AT88" s="1"/>
      <c r="AU88" s="1"/>
      <c r="AV88" s="1"/>
    </row>
    <row r="89" spans="1:48" s="34" customFormat="1" ht="9" customHeight="1">
      <c r="A89" s="1"/>
      <c r="B89" s="48"/>
      <c r="C89" s="8"/>
      <c r="D89" s="8"/>
      <c r="E89" s="8"/>
      <c r="F89" s="8"/>
      <c r="G89" s="8"/>
      <c r="H89" s="143"/>
      <c r="I89" s="186"/>
      <c r="J89" s="186"/>
      <c r="K89" s="186"/>
      <c r="L89" s="186"/>
      <c r="M89" s="186"/>
      <c r="N89" s="186"/>
      <c r="O89" s="403"/>
      <c r="P89" s="429"/>
      <c r="Q89" s="463"/>
      <c r="R89" s="484"/>
      <c r="S89" s="506"/>
      <c r="T89" s="506"/>
      <c r="U89" s="506"/>
      <c r="V89" s="506"/>
      <c r="W89" s="506"/>
      <c r="X89" s="506"/>
      <c r="Y89" s="506"/>
      <c r="Z89" s="506"/>
      <c r="AA89" s="506"/>
      <c r="AB89" s="506"/>
      <c r="AC89" s="633"/>
      <c r="AD89" s="31"/>
      <c r="AE89" s="570"/>
      <c r="AF89" s="570"/>
      <c r="AG89" s="570"/>
      <c r="AH89" s="570"/>
      <c r="AI89" s="98"/>
      <c r="AJ89" s="8"/>
      <c r="AK89" s="8"/>
      <c r="AL89" s="1"/>
      <c r="AM89" s="1"/>
      <c r="AN89" s="125"/>
      <c r="AO89" s="125"/>
      <c r="AP89" s="125"/>
      <c r="AQ89" s="125"/>
      <c r="AR89" s="1"/>
      <c r="AS89" s="1"/>
      <c r="AT89" s="1"/>
      <c r="AU89" s="1"/>
      <c r="AV89" s="1"/>
    </row>
    <row r="90" spans="1:48" s="34" customFormat="1" ht="20.25" customHeight="1">
      <c r="A90" s="1"/>
      <c r="B90" s="48"/>
      <c r="C90" s="8"/>
      <c r="D90" s="8"/>
      <c r="E90" s="8"/>
      <c r="F90" s="8"/>
      <c r="G90" s="8"/>
      <c r="H90" s="48" t="s">
        <v>379</v>
      </c>
      <c r="I90" s="8" t="s">
        <v>60</v>
      </c>
      <c r="J90" s="8"/>
      <c r="K90" s="8"/>
      <c r="L90" s="8"/>
      <c r="M90" s="8"/>
      <c r="N90" s="8"/>
      <c r="O90" s="8"/>
      <c r="P90" s="8"/>
      <c r="Q90" s="8"/>
      <c r="R90" s="8"/>
      <c r="S90" s="8"/>
      <c r="T90" s="8"/>
      <c r="U90" s="8"/>
      <c r="V90" s="8"/>
      <c r="W90" s="8"/>
      <c r="X90" s="8"/>
      <c r="Y90" s="71"/>
      <c r="Z90" s="71"/>
      <c r="AA90" s="71"/>
      <c r="AB90" s="71"/>
      <c r="AC90" s="71"/>
      <c r="AD90" s="71"/>
      <c r="AE90" s="71"/>
      <c r="AF90" s="71"/>
      <c r="AG90" s="71"/>
      <c r="AH90" s="71"/>
      <c r="AI90" s="98"/>
      <c r="AJ90" s="8"/>
      <c r="AK90" s="8"/>
      <c r="AL90" s="1"/>
      <c r="AM90" s="1"/>
      <c r="AN90" s="125"/>
      <c r="AO90" s="125"/>
      <c r="AP90" s="125"/>
      <c r="AQ90" s="125"/>
      <c r="AR90" s="1"/>
      <c r="AS90" s="1"/>
      <c r="AT90" s="1"/>
      <c r="AU90" s="1"/>
      <c r="AV90" s="1"/>
    </row>
    <row r="91" spans="1:48" s="34" customFormat="1" ht="20.25" customHeight="1">
      <c r="A91" s="1"/>
      <c r="B91" s="48"/>
      <c r="C91" s="8"/>
      <c r="D91" s="8"/>
      <c r="E91" s="8"/>
      <c r="F91" s="8"/>
      <c r="G91" s="8"/>
      <c r="H91" s="48"/>
      <c r="I91" s="187" t="s">
        <v>381</v>
      </c>
      <c r="J91" s="219" t="s">
        <v>385</v>
      </c>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703"/>
      <c r="AJ91" s="8"/>
      <c r="AK91" s="8" t="s">
        <v>394</v>
      </c>
      <c r="AL91" s="1"/>
      <c r="AM91" s="1"/>
      <c r="AN91" s="125"/>
      <c r="AO91" s="125"/>
      <c r="AP91" s="125"/>
      <c r="AQ91" s="125"/>
      <c r="AR91" s="1"/>
      <c r="AS91" s="1"/>
      <c r="AT91" s="1"/>
      <c r="AU91" s="1"/>
      <c r="AV91" s="1"/>
    </row>
    <row r="92" spans="1:48" s="34" customFormat="1" ht="35.25" customHeight="1">
      <c r="A92" s="1"/>
      <c r="B92" s="48"/>
      <c r="C92" s="8"/>
      <c r="D92" s="8"/>
      <c r="E92" s="8"/>
      <c r="F92" s="8"/>
      <c r="G92" s="8"/>
      <c r="H92" s="48"/>
      <c r="I92" s="188"/>
      <c r="J92" s="220" t="s">
        <v>269</v>
      </c>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704"/>
      <c r="AJ92" s="8"/>
      <c r="AK92" s="8"/>
      <c r="AL92" s="1"/>
      <c r="AM92" s="1"/>
      <c r="AN92" s="125"/>
      <c r="AO92" s="125"/>
      <c r="AP92" s="125"/>
      <c r="AQ92" s="125"/>
      <c r="AR92" s="1"/>
      <c r="AS92" s="1"/>
      <c r="AT92" s="1"/>
      <c r="AU92" s="1"/>
      <c r="AV92" s="1"/>
    </row>
    <row r="93" spans="1:48" s="34" customFormat="1" ht="20.25" customHeight="1">
      <c r="A93" s="1"/>
      <c r="B93" s="48"/>
      <c r="C93" s="8"/>
      <c r="D93" s="8"/>
      <c r="E93" s="8"/>
      <c r="F93" s="8"/>
      <c r="G93" s="8"/>
      <c r="H93" s="48"/>
      <c r="I93" s="187" t="s">
        <v>279</v>
      </c>
      <c r="J93" s="219" t="s">
        <v>386</v>
      </c>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703"/>
      <c r="AJ93" s="8"/>
      <c r="AK93" s="8" t="s">
        <v>394</v>
      </c>
      <c r="AL93" s="1"/>
      <c r="AM93" s="1"/>
      <c r="AN93" s="1"/>
      <c r="AO93" s="1"/>
      <c r="AP93" s="1"/>
      <c r="AQ93" s="1"/>
      <c r="AR93" s="1"/>
      <c r="AS93" s="1"/>
      <c r="AT93" s="1"/>
      <c r="AU93" s="1"/>
      <c r="AV93" s="1"/>
    </row>
    <row r="94" spans="1:48" s="34" customFormat="1" ht="20.25" customHeight="1">
      <c r="A94" s="1"/>
      <c r="B94" s="48"/>
      <c r="C94" s="8"/>
      <c r="D94" s="8"/>
      <c r="E94" s="8"/>
      <c r="F94" s="8"/>
      <c r="G94" s="8"/>
      <c r="H94" s="48"/>
      <c r="I94" s="188"/>
      <c r="J94" s="221" t="s">
        <v>363</v>
      </c>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705"/>
      <c r="AJ94" s="8"/>
      <c r="AK94" s="8"/>
      <c r="AL94" s="1"/>
      <c r="AM94" s="1"/>
      <c r="AN94" s="1"/>
      <c r="AO94" s="1"/>
      <c r="AP94" s="1"/>
      <c r="AQ94" s="1"/>
      <c r="AR94" s="1"/>
      <c r="AS94" s="1"/>
      <c r="AT94" s="1"/>
      <c r="AU94" s="1"/>
      <c r="AV94" s="1"/>
    </row>
    <row r="95" spans="1:48" s="34" customFormat="1" ht="20.25" customHeight="1">
      <c r="A95" s="1"/>
      <c r="B95" s="48"/>
      <c r="C95" s="8"/>
      <c r="D95" s="8"/>
      <c r="E95" s="8"/>
      <c r="F95" s="8"/>
      <c r="G95" s="8"/>
      <c r="H95" s="48"/>
      <c r="I95" s="187" t="s">
        <v>332</v>
      </c>
      <c r="J95" s="219" t="s">
        <v>387</v>
      </c>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703"/>
      <c r="AJ95" s="8"/>
      <c r="AK95" s="8"/>
      <c r="AL95" s="1"/>
      <c r="AM95" s="1"/>
      <c r="AN95" s="1"/>
      <c r="AO95" s="1"/>
      <c r="AP95" s="1"/>
      <c r="AQ95" s="1"/>
      <c r="AR95" s="1"/>
      <c r="AS95" s="1"/>
      <c r="AT95" s="1"/>
      <c r="AU95" s="1"/>
      <c r="AV95" s="1"/>
    </row>
    <row r="96" spans="1:48" s="34" customFormat="1" ht="59.25" customHeight="1">
      <c r="A96" s="1"/>
      <c r="B96" s="48"/>
      <c r="C96" s="8"/>
      <c r="D96" s="8"/>
      <c r="E96" s="8"/>
      <c r="F96" s="8"/>
      <c r="G96" s="8"/>
      <c r="H96" s="48"/>
      <c r="I96" s="188"/>
      <c r="J96" s="220" t="s">
        <v>429</v>
      </c>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704"/>
      <c r="AJ96" s="8"/>
      <c r="AK96" s="8"/>
      <c r="AL96" s="1"/>
      <c r="AM96" s="1"/>
      <c r="AN96" s="1"/>
      <c r="AO96" s="1"/>
      <c r="AP96" s="1"/>
      <c r="AQ96" s="1"/>
      <c r="AR96" s="1"/>
      <c r="AS96" s="1"/>
      <c r="AT96" s="1"/>
      <c r="AU96" s="1"/>
      <c r="AV96" s="1"/>
    </row>
    <row r="97" spans="1:48" s="34" customFormat="1" ht="18" customHeight="1">
      <c r="A97" s="1"/>
      <c r="B97" s="48"/>
      <c r="C97" s="8"/>
      <c r="D97" s="8"/>
      <c r="E97" s="8"/>
      <c r="F97" s="8"/>
      <c r="G97" s="8"/>
      <c r="H97" s="48" t="s">
        <v>379</v>
      </c>
      <c r="I97" s="8" t="s">
        <v>383</v>
      </c>
      <c r="J97" s="8"/>
      <c r="K97" s="8"/>
      <c r="L97" s="8"/>
      <c r="M97" s="8"/>
      <c r="N97" s="8"/>
      <c r="O97" s="8"/>
      <c r="P97" s="8"/>
      <c r="Q97" s="8"/>
      <c r="R97" s="8"/>
      <c r="S97" s="8"/>
      <c r="T97" s="8"/>
      <c r="U97" s="8"/>
      <c r="V97" s="8"/>
      <c r="W97" s="8"/>
      <c r="X97" s="8"/>
      <c r="Y97" s="8"/>
      <c r="Z97" s="8"/>
      <c r="AA97" s="8"/>
      <c r="AB97" s="8"/>
      <c r="AC97" s="8"/>
      <c r="AD97" s="8"/>
      <c r="AE97" s="8"/>
      <c r="AF97" s="8"/>
      <c r="AG97" s="8"/>
      <c r="AH97" s="8"/>
      <c r="AI97" s="98"/>
      <c r="AJ97" s="8"/>
      <c r="AK97" s="8"/>
      <c r="AL97" s="1"/>
      <c r="AM97" s="1"/>
      <c r="AN97" s="1"/>
      <c r="AO97" s="1"/>
      <c r="AP97" s="1"/>
      <c r="AQ97" s="1"/>
      <c r="AR97" s="1"/>
      <c r="AS97" s="1"/>
      <c r="AT97" s="1"/>
      <c r="AU97" s="1"/>
      <c r="AV97" s="1"/>
    </row>
    <row r="98" spans="1:48" s="34" customFormat="1" ht="28.5" customHeight="1">
      <c r="A98" s="1"/>
      <c r="B98" s="48"/>
      <c r="C98" s="8"/>
      <c r="D98" s="8"/>
      <c r="E98" s="8"/>
      <c r="F98" s="8"/>
      <c r="G98" s="8"/>
      <c r="H98" s="48"/>
      <c r="I98" s="189"/>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213"/>
      <c r="AI98" s="98"/>
      <c r="AJ98" s="8"/>
      <c r="AK98" s="8"/>
      <c r="AL98" s="1"/>
      <c r="AM98" s="1"/>
      <c r="AN98" s="1"/>
      <c r="AO98" s="1"/>
      <c r="AP98" s="1"/>
      <c r="AQ98" s="1"/>
      <c r="AR98" s="1"/>
      <c r="AS98" s="1"/>
      <c r="AT98" s="1"/>
      <c r="AU98" s="1"/>
      <c r="AV98" s="1"/>
    </row>
    <row r="99" spans="1:48" s="34" customFormat="1" ht="17.25" customHeight="1">
      <c r="A99" s="1"/>
      <c r="B99" s="48"/>
      <c r="C99" s="71"/>
      <c r="D99" s="71"/>
      <c r="E99" s="71"/>
      <c r="F99" s="71"/>
      <c r="G99" s="71"/>
      <c r="H99" s="48"/>
      <c r="I99" s="71" t="s">
        <v>326</v>
      </c>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98"/>
      <c r="AJ99" s="8"/>
      <c r="AK99" s="8"/>
      <c r="AL99" s="1"/>
      <c r="AM99" s="1"/>
      <c r="AN99" s="1"/>
      <c r="AO99" s="1"/>
      <c r="AP99" s="1"/>
      <c r="AQ99" s="1"/>
      <c r="AR99" s="1"/>
      <c r="AS99" s="1"/>
      <c r="AT99" s="1"/>
      <c r="AU99" s="1"/>
      <c r="AV99" s="1"/>
    </row>
    <row r="100" spans="1:48" s="34" customFormat="1" ht="17.25" customHeight="1">
      <c r="A100" s="1"/>
      <c r="B100" s="49"/>
      <c r="C100" s="75"/>
      <c r="D100" s="75"/>
      <c r="E100" s="75"/>
      <c r="F100" s="75"/>
      <c r="G100" s="75"/>
      <c r="H100" s="49"/>
      <c r="I100" s="75"/>
      <c r="J100" s="75"/>
      <c r="K100" s="75" t="s">
        <v>399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691"/>
      <c r="AJ100" s="8"/>
      <c r="AK100" s="8"/>
      <c r="AL100" s="1"/>
      <c r="AM100" s="1"/>
      <c r="AN100" s="1"/>
      <c r="AO100" s="1"/>
      <c r="AP100" s="1"/>
      <c r="AQ100" s="1"/>
      <c r="AR100" s="1"/>
      <c r="AS100" s="1"/>
      <c r="AT100" s="1"/>
      <c r="AU100" s="1"/>
      <c r="AV100" s="1"/>
    </row>
    <row r="101" spans="1:48" s="34" customFormat="1" ht="18" customHeight="1">
      <c r="A101" s="1"/>
      <c r="B101" s="50" t="s">
        <v>11</v>
      </c>
      <c r="C101" s="79" t="s">
        <v>236</v>
      </c>
      <c r="D101" s="85"/>
      <c r="E101" s="85"/>
      <c r="F101" s="85"/>
      <c r="G101" s="101"/>
      <c r="H101" s="144" t="s">
        <v>121</v>
      </c>
      <c r="I101" s="190"/>
      <c r="J101" s="190" t="s">
        <v>17</v>
      </c>
      <c r="K101" s="190"/>
      <c r="L101" s="190"/>
      <c r="M101" s="190"/>
      <c r="N101" s="190"/>
      <c r="O101" s="190"/>
      <c r="P101" s="190"/>
      <c r="Q101" s="190"/>
      <c r="R101" s="190"/>
      <c r="S101" s="190"/>
      <c r="T101" s="190"/>
      <c r="U101" s="190"/>
      <c r="V101" s="190"/>
      <c r="W101" s="190"/>
      <c r="X101" s="190"/>
      <c r="Y101" s="190"/>
      <c r="Z101" s="190"/>
      <c r="AA101" s="190"/>
      <c r="AB101" s="190"/>
      <c r="AC101" s="190"/>
      <c r="AD101" s="190"/>
      <c r="AE101" s="659"/>
      <c r="AF101" s="659"/>
      <c r="AG101" s="659"/>
      <c r="AH101" s="659"/>
      <c r="AI101" s="706"/>
      <c r="AJ101" s="1"/>
      <c r="AK101" s="8"/>
      <c r="AL101" s="1" t="s">
        <v>411</v>
      </c>
      <c r="AM101" s="1"/>
      <c r="AN101" s="1"/>
      <c r="AO101" s="1"/>
      <c r="AP101" s="1"/>
      <c r="AQ101" s="1"/>
      <c r="AR101" s="1"/>
      <c r="AS101" s="1"/>
      <c r="AT101" s="1"/>
      <c r="AU101" s="1"/>
      <c r="AV101" s="1"/>
    </row>
    <row r="102" spans="1:48" s="34" customFormat="1" ht="15" customHeight="1">
      <c r="A102" s="1"/>
      <c r="B102" s="51"/>
      <c r="C102" s="80"/>
      <c r="D102" s="80"/>
      <c r="E102" s="80"/>
      <c r="F102" s="80"/>
      <c r="G102" s="102"/>
      <c r="H102" s="145" t="s">
        <v>335</v>
      </c>
      <c r="I102" s="191" t="s">
        <v>407</v>
      </c>
      <c r="J102" s="191"/>
      <c r="K102" s="191"/>
      <c r="L102" s="191"/>
      <c r="M102" s="316" t="s">
        <v>216</v>
      </c>
      <c r="N102" s="360"/>
      <c r="O102" s="360" t="s">
        <v>285</v>
      </c>
      <c r="P102" s="360"/>
      <c r="Q102" s="360" t="s">
        <v>408</v>
      </c>
      <c r="R102" s="360"/>
      <c r="S102" s="360" t="s">
        <v>29</v>
      </c>
      <c r="T102" s="360"/>
      <c r="U102" s="360" t="s">
        <v>409</v>
      </c>
      <c r="V102" s="360"/>
      <c r="W102" s="360" t="s">
        <v>410</v>
      </c>
      <c r="X102" s="571"/>
      <c r="Y102" s="585" t="s">
        <v>154</v>
      </c>
      <c r="Z102" s="585"/>
      <c r="AA102" s="585" t="s">
        <v>72</v>
      </c>
      <c r="AB102" s="616"/>
      <c r="AC102" s="78"/>
      <c r="AD102" s="649"/>
      <c r="AE102" s="649"/>
      <c r="AF102" s="661" t="s">
        <v>47</v>
      </c>
      <c r="AG102" s="669"/>
      <c r="AH102" s="675"/>
      <c r="AI102" s="707"/>
      <c r="AJ102" s="1"/>
      <c r="AK102" s="8"/>
      <c r="AL102" s="736" t="s">
        <v>216</v>
      </c>
      <c r="AM102" s="740" t="s">
        <v>384</v>
      </c>
      <c r="AN102" s="744" t="s">
        <v>29</v>
      </c>
      <c r="AO102" s="745" t="s">
        <v>127</v>
      </c>
      <c r="AP102" s="749" t="s">
        <v>413</v>
      </c>
      <c r="AQ102" s="1"/>
      <c r="AR102" s="1"/>
      <c r="AS102" s="1"/>
      <c r="AT102" s="1"/>
      <c r="AU102" s="1"/>
      <c r="AV102" s="1"/>
    </row>
    <row r="103" spans="1:48" s="34" customFormat="1" ht="15" customHeight="1">
      <c r="A103" s="1"/>
      <c r="B103" s="47"/>
      <c r="C103" s="71"/>
      <c r="D103" s="31"/>
      <c r="E103" s="31"/>
      <c r="F103" s="31"/>
      <c r="G103" s="31"/>
      <c r="H103" s="146"/>
      <c r="I103" s="192" t="s">
        <v>370</v>
      </c>
      <c r="J103" s="192"/>
      <c r="K103" s="192"/>
      <c r="L103" s="192"/>
      <c r="M103" s="317"/>
      <c r="N103" s="361"/>
      <c r="O103" s="361"/>
      <c r="P103" s="361"/>
      <c r="Q103" s="361"/>
      <c r="R103" s="361"/>
      <c r="S103" s="361"/>
      <c r="T103" s="361"/>
      <c r="U103" s="361"/>
      <c r="V103" s="361"/>
      <c r="W103" s="361"/>
      <c r="X103" s="572"/>
      <c r="Y103" s="586">
        <f t="shared" ref="Y103:Y109" si="0">SUM(M103:W103)</f>
        <v>0</v>
      </c>
      <c r="Z103" s="586"/>
      <c r="AA103" s="586">
        <f>Y103</f>
        <v>0</v>
      </c>
      <c r="AB103" s="617"/>
      <c r="AC103" s="293"/>
      <c r="AD103" s="650"/>
      <c r="AE103" s="650"/>
      <c r="AF103" s="662">
        <f t="shared" ref="AF103:AF109" si="1">ROUND(AP103,0)</f>
        <v>0</v>
      </c>
      <c r="AG103" s="670"/>
      <c r="AH103" s="676"/>
      <c r="AI103" s="707"/>
      <c r="AJ103" s="1"/>
      <c r="AK103" s="8"/>
      <c r="AL103" s="737">
        <f>ROUNDDOWN((SUM(M103))/3,1)</f>
        <v>0</v>
      </c>
      <c r="AM103" s="741">
        <f>ROUNDDOWN((SUM(O103:R103))/6,1)</f>
        <v>0</v>
      </c>
      <c r="AN103" s="741">
        <f>ROUNDDOWN((SUM(S103))/20,1)</f>
        <v>0</v>
      </c>
      <c r="AO103" s="746">
        <f>ROUNDDOWN((SUM(U103:X103))/30,1)</f>
        <v>0</v>
      </c>
      <c r="AP103" s="750">
        <f t="shared" ref="AP103:AP109" si="2">SUM(AL103:AO103)</f>
        <v>0</v>
      </c>
      <c r="AQ103" s="1"/>
      <c r="AR103" s="1"/>
      <c r="AS103" s="1"/>
      <c r="AT103" s="1"/>
      <c r="AU103" s="1"/>
      <c r="AV103" s="1"/>
    </row>
    <row r="104" spans="1:48" s="34" customFormat="1" ht="15" customHeight="1">
      <c r="A104" s="1"/>
      <c r="B104" s="47"/>
      <c r="C104" s="31"/>
      <c r="D104" s="78"/>
      <c r="E104" s="78"/>
      <c r="F104" s="78"/>
      <c r="G104" s="103"/>
      <c r="H104" s="146"/>
      <c r="I104" s="192" t="s">
        <v>133</v>
      </c>
      <c r="J104" s="192"/>
      <c r="K104" s="192"/>
      <c r="L104" s="192"/>
      <c r="M104" s="317"/>
      <c r="N104" s="361"/>
      <c r="O104" s="361"/>
      <c r="P104" s="361"/>
      <c r="Q104" s="361"/>
      <c r="R104" s="361"/>
      <c r="S104" s="361"/>
      <c r="T104" s="361"/>
      <c r="U104" s="361"/>
      <c r="V104" s="361"/>
      <c r="W104" s="361"/>
      <c r="X104" s="572"/>
      <c r="Y104" s="586">
        <f t="shared" si="0"/>
        <v>0</v>
      </c>
      <c r="Z104" s="586"/>
      <c r="AA104" s="586">
        <f t="shared" ref="AA104:AA109" si="3">AA103+Y104</f>
        <v>0</v>
      </c>
      <c r="AB104" s="617"/>
      <c r="AC104" s="71"/>
      <c r="AD104" s="650"/>
      <c r="AE104" s="650"/>
      <c r="AF104" s="662">
        <f t="shared" si="1"/>
        <v>0</v>
      </c>
      <c r="AG104" s="670"/>
      <c r="AH104" s="676"/>
      <c r="AI104" s="707"/>
      <c r="AJ104" s="1"/>
      <c r="AK104" s="8"/>
      <c r="AL104" s="737">
        <f>ROUNDDOWN((SUM(M103:M104))/3,1)</f>
        <v>0</v>
      </c>
      <c r="AM104" s="741">
        <f>ROUNDDOWN((SUM(O103:R104))/6,1)</f>
        <v>0</v>
      </c>
      <c r="AN104" s="741">
        <f>ROUNDDOWN((SUM(S103:T104))/20,1)</f>
        <v>0</v>
      </c>
      <c r="AO104" s="746">
        <f>ROUNDDOWN((SUM(U103:X104))/30,1)</f>
        <v>0</v>
      </c>
      <c r="AP104" s="750">
        <f t="shared" si="2"/>
        <v>0</v>
      </c>
      <c r="AQ104" s="1"/>
      <c r="AR104" s="1"/>
      <c r="AS104" s="1"/>
      <c r="AT104" s="1"/>
      <c r="AU104" s="1"/>
      <c r="AV104" s="1"/>
    </row>
    <row r="105" spans="1:48" s="34" customFormat="1" ht="15" customHeight="1">
      <c r="A105" s="1"/>
      <c r="B105" s="47"/>
      <c r="C105" s="78"/>
      <c r="D105" s="78"/>
      <c r="E105" s="78"/>
      <c r="F105" s="78"/>
      <c r="G105" s="103"/>
      <c r="H105" s="146"/>
      <c r="I105" s="192" t="s">
        <v>406</v>
      </c>
      <c r="J105" s="192"/>
      <c r="K105" s="192"/>
      <c r="L105" s="192"/>
      <c r="M105" s="317"/>
      <c r="N105" s="361"/>
      <c r="O105" s="361"/>
      <c r="P105" s="361"/>
      <c r="Q105" s="361"/>
      <c r="R105" s="361"/>
      <c r="S105" s="361"/>
      <c r="T105" s="361"/>
      <c r="U105" s="361"/>
      <c r="V105" s="361"/>
      <c r="W105" s="361"/>
      <c r="X105" s="572"/>
      <c r="Y105" s="586">
        <f t="shared" si="0"/>
        <v>0</v>
      </c>
      <c r="Z105" s="586"/>
      <c r="AA105" s="586">
        <f t="shared" si="3"/>
        <v>0</v>
      </c>
      <c r="AB105" s="617"/>
      <c r="AC105" s="71"/>
      <c r="AD105" s="650"/>
      <c r="AE105" s="650"/>
      <c r="AF105" s="662">
        <f t="shared" si="1"/>
        <v>0</v>
      </c>
      <c r="AG105" s="670"/>
      <c r="AH105" s="676"/>
      <c r="AI105" s="707"/>
      <c r="AJ105" s="1"/>
      <c r="AK105" s="8"/>
      <c r="AL105" s="737">
        <f>ROUNDDOWN((SUM(M103:N105))/3,1)</f>
        <v>0</v>
      </c>
      <c r="AM105" s="741">
        <f>ROUNDDOWN((SUM(O103:R105))/6,1)</f>
        <v>0</v>
      </c>
      <c r="AN105" s="741">
        <f>ROUNDDOWN((SUM(S103:T105))/20,1)</f>
        <v>0</v>
      </c>
      <c r="AO105" s="746">
        <f>ROUNDDOWN((SUM(U103:X105))/30,1)</f>
        <v>0</v>
      </c>
      <c r="AP105" s="750">
        <f t="shared" si="2"/>
        <v>0</v>
      </c>
      <c r="AQ105" s="1"/>
      <c r="AR105" s="1"/>
      <c r="AS105" s="1"/>
      <c r="AT105" s="1"/>
      <c r="AU105" s="1"/>
      <c r="AV105" s="1"/>
    </row>
    <row r="106" spans="1:48" s="34" customFormat="1" ht="15" customHeight="1">
      <c r="A106" s="1"/>
      <c r="B106" s="47"/>
      <c r="C106" s="78"/>
      <c r="D106" s="78"/>
      <c r="E106" s="78"/>
      <c r="F106" s="78"/>
      <c r="G106" s="103"/>
      <c r="H106" s="146"/>
      <c r="I106" s="192" t="s">
        <v>405</v>
      </c>
      <c r="J106" s="192"/>
      <c r="K106" s="192"/>
      <c r="L106" s="192"/>
      <c r="M106" s="317"/>
      <c r="N106" s="361"/>
      <c r="O106" s="361"/>
      <c r="P106" s="361"/>
      <c r="Q106" s="361"/>
      <c r="R106" s="361"/>
      <c r="S106" s="361"/>
      <c r="T106" s="361"/>
      <c r="U106" s="361"/>
      <c r="V106" s="361"/>
      <c r="W106" s="361"/>
      <c r="X106" s="572"/>
      <c r="Y106" s="586">
        <f t="shared" si="0"/>
        <v>0</v>
      </c>
      <c r="Z106" s="586"/>
      <c r="AA106" s="586">
        <f t="shared" si="3"/>
        <v>0</v>
      </c>
      <c r="AB106" s="617"/>
      <c r="AC106" s="71"/>
      <c r="AD106" s="650"/>
      <c r="AE106" s="650"/>
      <c r="AF106" s="662">
        <f t="shared" si="1"/>
        <v>0</v>
      </c>
      <c r="AG106" s="670"/>
      <c r="AH106" s="676"/>
      <c r="AI106" s="707"/>
      <c r="AJ106" s="1"/>
      <c r="AK106" s="8"/>
      <c r="AL106" s="737">
        <f>ROUNDDOWN((SUM(M103:N106))/3,1)</f>
        <v>0</v>
      </c>
      <c r="AM106" s="741">
        <f>ROUNDDOWN((SUM(O103:R106))/6,1)</f>
        <v>0</v>
      </c>
      <c r="AN106" s="741">
        <f>ROUNDDOWN((SUM(S103:T106))/20,1)</f>
        <v>0</v>
      </c>
      <c r="AO106" s="746">
        <f>ROUNDDOWN((SUM(U103:X106))/30,1)</f>
        <v>0</v>
      </c>
      <c r="AP106" s="750">
        <f t="shared" si="2"/>
        <v>0</v>
      </c>
      <c r="AQ106" s="1"/>
      <c r="AR106" s="1"/>
      <c r="AS106" s="1"/>
      <c r="AT106" s="1"/>
      <c r="AU106" s="1"/>
      <c r="AV106" s="1"/>
    </row>
    <row r="107" spans="1:48" s="34" customFormat="1" ht="15" customHeight="1">
      <c r="A107" s="1"/>
      <c r="B107" s="47"/>
      <c r="C107" s="78"/>
      <c r="D107" s="78"/>
      <c r="E107" s="78"/>
      <c r="F107" s="78"/>
      <c r="G107" s="103"/>
      <c r="H107" s="146"/>
      <c r="I107" s="192" t="s">
        <v>30</v>
      </c>
      <c r="J107" s="192"/>
      <c r="K107" s="192"/>
      <c r="L107" s="192"/>
      <c r="M107" s="317"/>
      <c r="N107" s="361"/>
      <c r="O107" s="361"/>
      <c r="P107" s="361"/>
      <c r="Q107" s="361"/>
      <c r="R107" s="361"/>
      <c r="S107" s="361"/>
      <c r="T107" s="361"/>
      <c r="U107" s="361"/>
      <c r="V107" s="361"/>
      <c r="W107" s="361"/>
      <c r="X107" s="572"/>
      <c r="Y107" s="586">
        <f t="shared" si="0"/>
        <v>0</v>
      </c>
      <c r="Z107" s="586"/>
      <c r="AA107" s="586">
        <f t="shared" si="3"/>
        <v>0</v>
      </c>
      <c r="AB107" s="617"/>
      <c r="AC107" s="71"/>
      <c r="AD107" s="650"/>
      <c r="AE107" s="650"/>
      <c r="AF107" s="662">
        <f t="shared" si="1"/>
        <v>0</v>
      </c>
      <c r="AG107" s="670"/>
      <c r="AH107" s="676"/>
      <c r="AI107" s="707"/>
      <c r="AJ107" s="1"/>
      <c r="AK107" s="8"/>
      <c r="AL107" s="737">
        <f>ROUNDDOWN((SUM(M103:N107))/3,1)</f>
        <v>0</v>
      </c>
      <c r="AM107" s="741">
        <f>ROUNDDOWN((SUM(O103:R107))/6,1)</f>
        <v>0</v>
      </c>
      <c r="AN107" s="741">
        <f>ROUNDDOWN((SUM(S103:T107))/20,1)</f>
        <v>0</v>
      </c>
      <c r="AO107" s="746">
        <f>ROUNDDOWN((SUM(U103:X107))/30,1)</f>
        <v>0</v>
      </c>
      <c r="AP107" s="750">
        <f t="shared" si="2"/>
        <v>0</v>
      </c>
      <c r="AQ107" s="1"/>
      <c r="AR107" s="1"/>
      <c r="AS107" s="1"/>
      <c r="AT107" s="1"/>
      <c r="AU107" s="1"/>
      <c r="AV107" s="1"/>
    </row>
    <row r="108" spans="1:48" s="34" customFormat="1" ht="15" customHeight="1">
      <c r="A108" s="1"/>
      <c r="B108" s="47"/>
      <c r="C108" s="78"/>
      <c r="D108" s="78"/>
      <c r="E108" s="78"/>
      <c r="F108" s="78"/>
      <c r="G108" s="103"/>
      <c r="H108" s="146"/>
      <c r="I108" s="192" t="s">
        <v>404</v>
      </c>
      <c r="J108" s="192"/>
      <c r="K108" s="192"/>
      <c r="L108" s="192"/>
      <c r="M108" s="317"/>
      <c r="N108" s="361"/>
      <c r="O108" s="361"/>
      <c r="P108" s="361"/>
      <c r="Q108" s="361"/>
      <c r="R108" s="361"/>
      <c r="S108" s="361"/>
      <c r="T108" s="361"/>
      <c r="U108" s="361"/>
      <c r="V108" s="361"/>
      <c r="W108" s="361"/>
      <c r="X108" s="572"/>
      <c r="Y108" s="586">
        <f t="shared" si="0"/>
        <v>0</v>
      </c>
      <c r="Z108" s="586"/>
      <c r="AA108" s="586">
        <f t="shared" si="3"/>
        <v>0</v>
      </c>
      <c r="AB108" s="617"/>
      <c r="AC108" s="71"/>
      <c r="AD108" s="650"/>
      <c r="AE108" s="650"/>
      <c r="AF108" s="662">
        <f t="shared" si="1"/>
        <v>0</v>
      </c>
      <c r="AG108" s="670"/>
      <c r="AH108" s="676"/>
      <c r="AI108" s="707"/>
      <c r="AJ108" s="1"/>
      <c r="AK108" s="1"/>
      <c r="AL108" s="737">
        <f>ROUNDDOWN((SUM(M103:N108))/3,1)</f>
        <v>0</v>
      </c>
      <c r="AM108" s="741">
        <f>ROUNDDOWN((SUM(O103:R108))/6,1)</f>
        <v>0</v>
      </c>
      <c r="AN108" s="741">
        <f>ROUNDDOWN((SUM(S103:T108))/20,1)</f>
        <v>0</v>
      </c>
      <c r="AO108" s="746">
        <f>ROUNDDOWN((SUM(U103:X108))/30,1)</f>
        <v>0</v>
      </c>
      <c r="AP108" s="750">
        <f t="shared" si="2"/>
        <v>0</v>
      </c>
      <c r="AQ108" s="1"/>
      <c r="AR108" s="1"/>
      <c r="AS108" s="1"/>
      <c r="AT108" s="1"/>
      <c r="AU108" s="1"/>
      <c r="AV108" s="1"/>
    </row>
    <row r="109" spans="1:48" s="34" customFormat="1" ht="15" customHeight="1">
      <c r="A109" s="1"/>
      <c r="B109" s="47"/>
      <c r="C109" s="78"/>
      <c r="D109" s="78"/>
      <c r="E109" s="78"/>
      <c r="F109" s="78"/>
      <c r="G109" s="103"/>
      <c r="H109" s="146"/>
      <c r="I109" s="192" t="s">
        <v>317</v>
      </c>
      <c r="J109" s="192"/>
      <c r="K109" s="192"/>
      <c r="L109" s="192"/>
      <c r="M109" s="318"/>
      <c r="N109" s="362"/>
      <c r="O109" s="362"/>
      <c r="P109" s="362"/>
      <c r="Q109" s="362"/>
      <c r="R109" s="362"/>
      <c r="S109" s="362"/>
      <c r="T109" s="362"/>
      <c r="U109" s="362"/>
      <c r="V109" s="362"/>
      <c r="W109" s="362"/>
      <c r="X109" s="573"/>
      <c r="Y109" s="586">
        <f t="shared" si="0"/>
        <v>0</v>
      </c>
      <c r="Z109" s="586"/>
      <c r="AA109" s="586">
        <f t="shared" si="3"/>
        <v>0</v>
      </c>
      <c r="AB109" s="617"/>
      <c r="AC109" s="71"/>
      <c r="AD109" s="650"/>
      <c r="AE109" s="650"/>
      <c r="AF109" s="663">
        <f t="shared" si="1"/>
        <v>0</v>
      </c>
      <c r="AG109" s="671"/>
      <c r="AH109" s="677"/>
      <c r="AI109" s="707"/>
      <c r="AJ109" s="1"/>
      <c r="AK109" s="1"/>
      <c r="AL109" s="737">
        <f>ROUNDDOWN((SUM(M103:N109))/3,1)</f>
        <v>0</v>
      </c>
      <c r="AM109" s="741">
        <f>ROUNDDOWN((SUM(O103:R109))/6,1)</f>
        <v>0</v>
      </c>
      <c r="AN109" s="741">
        <f>ROUNDDOWN((SUM(S103:T109))/20,1)</f>
        <v>0</v>
      </c>
      <c r="AO109" s="746">
        <f>ROUNDDOWN((SUM(U103:X109))/30,1)</f>
        <v>0</v>
      </c>
      <c r="AP109" s="750">
        <f t="shared" si="2"/>
        <v>0</v>
      </c>
      <c r="AQ109" s="1"/>
      <c r="AR109" s="1"/>
      <c r="AS109" s="1"/>
      <c r="AT109" s="1"/>
      <c r="AU109" s="1"/>
      <c r="AV109" s="1"/>
    </row>
    <row r="110" spans="1:48" s="34" customFormat="1" ht="15" customHeight="1">
      <c r="A110" s="1"/>
      <c r="B110" s="47"/>
      <c r="C110" s="78"/>
      <c r="D110" s="78"/>
      <c r="E110" s="78"/>
      <c r="F110" s="78"/>
      <c r="G110" s="103"/>
      <c r="H110" s="146"/>
      <c r="I110" s="193" t="s">
        <v>154</v>
      </c>
      <c r="J110" s="168"/>
      <c r="K110" s="168"/>
      <c r="L110" s="235"/>
      <c r="M110" s="319">
        <f>SUM(M103:N109)</f>
        <v>0</v>
      </c>
      <c r="N110" s="363"/>
      <c r="O110" s="363">
        <f>SUM(O103:P109)</f>
        <v>0</v>
      </c>
      <c r="P110" s="363"/>
      <c r="Q110" s="363">
        <f>SUM(Q103:R109)</f>
        <v>0</v>
      </c>
      <c r="R110" s="363"/>
      <c r="S110" s="363">
        <f>SUM(S103:T109)</f>
        <v>0</v>
      </c>
      <c r="T110" s="363"/>
      <c r="U110" s="363">
        <f>SUM(U103:V109)</f>
        <v>0</v>
      </c>
      <c r="V110" s="363"/>
      <c r="W110" s="363">
        <f>SUM(W103:X109)</f>
        <v>0</v>
      </c>
      <c r="X110" s="574"/>
      <c r="Y110" s="363">
        <f>SUM(Y103:Z109)</f>
        <v>0</v>
      </c>
      <c r="Z110" s="574"/>
      <c r="AA110" s="607"/>
      <c r="AB110" s="618"/>
      <c r="AC110" s="634" t="s">
        <v>153</v>
      </c>
      <c r="AD110" s="650"/>
      <c r="AE110" s="650"/>
      <c r="AF110" s="650"/>
      <c r="AG110" s="650"/>
      <c r="AH110" s="650"/>
      <c r="AI110" s="707"/>
      <c r="AJ110" s="1"/>
      <c r="AK110" s="1"/>
      <c r="AL110" s="8"/>
      <c r="AM110" s="8"/>
      <c r="AN110" s="8"/>
      <c r="AO110" s="8"/>
      <c r="AP110" s="751"/>
      <c r="AQ110" s="1"/>
      <c r="AR110" s="1"/>
      <c r="AS110" s="1"/>
      <c r="AT110" s="1"/>
      <c r="AU110" s="1"/>
      <c r="AV110" s="1"/>
    </row>
    <row r="111" spans="1:48" s="34" customFormat="1" ht="15" customHeight="1">
      <c r="A111" s="1"/>
      <c r="B111" s="47"/>
      <c r="C111" s="78"/>
      <c r="D111" s="78"/>
      <c r="E111" s="78"/>
      <c r="F111" s="78"/>
      <c r="G111" s="103"/>
      <c r="H111" s="146"/>
      <c r="I111" s="191" t="s">
        <v>105</v>
      </c>
      <c r="J111" s="191"/>
      <c r="K111" s="191"/>
      <c r="L111" s="191"/>
      <c r="M111" s="316" t="s">
        <v>216</v>
      </c>
      <c r="N111" s="360"/>
      <c r="O111" s="360" t="s">
        <v>285</v>
      </c>
      <c r="P111" s="360"/>
      <c r="Q111" s="360" t="s">
        <v>408</v>
      </c>
      <c r="R111" s="360"/>
      <c r="S111" s="360" t="s">
        <v>29</v>
      </c>
      <c r="T111" s="360"/>
      <c r="U111" s="360" t="s">
        <v>409</v>
      </c>
      <c r="V111" s="360"/>
      <c r="W111" s="360" t="s">
        <v>410</v>
      </c>
      <c r="X111" s="571"/>
      <c r="Y111" s="585" t="s">
        <v>154</v>
      </c>
      <c r="Z111" s="585"/>
      <c r="AA111" s="585" t="s">
        <v>72</v>
      </c>
      <c r="AB111" s="616"/>
      <c r="AC111" s="635"/>
      <c r="AD111" s="651"/>
      <c r="AE111" s="649"/>
      <c r="AF111" s="661" t="s">
        <v>47</v>
      </c>
      <c r="AG111" s="669"/>
      <c r="AH111" s="675"/>
      <c r="AI111" s="707"/>
      <c r="AJ111" s="1"/>
      <c r="AK111" s="1"/>
      <c r="AL111" s="8"/>
      <c r="AM111" s="8"/>
      <c r="AN111" s="8"/>
      <c r="AO111" s="8"/>
      <c r="AP111" s="751"/>
      <c r="AQ111" s="1"/>
      <c r="AR111" s="1"/>
      <c r="AS111" s="1"/>
      <c r="AT111" s="1"/>
      <c r="AU111" s="1"/>
      <c r="AV111" s="1"/>
    </row>
    <row r="112" spans="1:48" s="34" customFormat="1" ht="15" customHeight="1">
      <c r="A112" s="1"/>
      <c r="B112" s="47"/>
      <c r="C112" s="78"/>
      <c r="D112" s="78"/>
      <c r="E112" s="78"/>
      <c r="F112" s="78"/>
      <c r="G112" s="103"/>
      <c r="H112" s="146"/>
      <c r="I112" s="192" t="s">
        <v>197</v>
      </c>
      <c r="J112" s="192"/>
      <c r="K112" s="192"/>
      <c r="L112" s="192"/>
      <c r="M112" s="318"/>
      <c r="N112" s="362"/>
      <c r="O112" s="362"/>
      <c r="P112" s="362"/>
      <c r="Q112" s="362"/>
      <c r="R112" s="362"/>
      <c r="S112" s="362"/>
      <c r="T112" s="362"/>
      <c r="U112" s="362"/>
      <c r="V112" s="362"/>
      <c r="W112" s="362"/>
      <c r="X112" s="573"/>
      <c r="Y112" s="586">
        <f t="shared" ref="Y112:Y121" si="4">SUM(M112:W112)</f>
        <v>0</v>
      </c>
      <c r="Z112" s="586"/>
      <c r="AA112" s="586">
        <f>Y112</f>
        <v>0</v>
      </c>
      <c r="AB112" s="617"/>
      <c r="AC112" s="635"/>
      <c r="AD112" s="651"/>
      <c r="AE112" s="649"/>
      <c r="AF112" s="662">
        <f t="shared" ref="AF112:AF121" si="5">ROUND(AP112,0)</f>
        <v>0</v>
      </c>
      <c r="AG112" s="670"/>
      <c r="AH112" s="676"/>
      <c r="AI112" s="707"/>
      <c r="AJ112" s="1"/>
      <c r="AK112" s="1"/>
      <c r="AL112" s="738">
        <f>ROUNDDOWN(M110/3,1)</f>
        <v>0</v>
      </c>
      <c r="AM112" s="742">
        <f>ROUNDDOWN(($O$110+$Q$110)/6,1)</f>
        <v>0</v>
      </c>
      <c r="AN112" s="742">
        <f>ROUNDDOWN(S110/20,1)</f>
        <v>0</v>
      </c>
      <c r="AO112" s="747">
        <f>ROUNDDOWN(($U$110+$W$110)/30,1)</f>
        <v>0</v>
      </c>
      <c r="AP112" s="750">
        <f t="shared" ref="AP112:AP121" si="6">SUM(AL112:AO112)</f>
        <v>0</v>
      </c>
      <c r="AQ112" s="1"/>
      <c r="AR112" s="1"/>
      <c r="AS112" s="1"/>
      <c r="AT112" s="1"/>
      <c r="AU112" s="1"/>
      <c r="AV112" s="1"/>
    </row>
    <row r="113" spans="1:48" s="34" customFormat="1" ht="15" customHeight="1">
      <c r="A113" s="1"/>
      <c r="B113" s="47"/>
      <c r="C113" s="71"/>
      <c r="D113" s="31"/>
      <c r="E113" s="31"/>
      <c r="F113" s="31"/>
      <c r="G113" s="31"/>
      <c r="H113" s="146"/>
      <c r="I113" s="192" t="s">
        <v>403</v>
      </c>
      <c r="J113" s="192"/>
      <c r="K113" s="192"/>
      <c r="L113" s="192"/>
      <c r="M113" s="318"/>
      <c r="N113" s="362"/>
      <c r="O113" s="362"/>
      <c r="P113" s="362"/>
      <c r="Q113" s="362"/>
      <c r="R113" s="362"/>
      <c r="S113" s="362"/>
      <c r="T113" s="362"/>
      <c r="U113" s="362"/>
      <c r="V113" s="362"/>
      <c r="W113" s="362"/>
      <c r="X113" s="573"/>
      <c r="Y113" s="586">
        <f t="shared" si="4"/>
        <v>0</v>
      </c>
      <c r="Z113" s="586"/>
      <c r="AA113" s="586">
        <f t="shared" ref="AA113:AA121" si="7">AA112+Y113</f>
        <v>0</v>
      </c>
      <c r="AB113" s="617"/>
      <c r="AC113" s="635"/>
      <c r="AD113" s="652"/>
      <c r="AE113" s="650"/>
      <c r="AF113" s="662">
        <f t="shared" si="5"/>
        <v>0</v>
      </c>
      <c r="AG113" s="670"/>
      <c r="AH113" s="676"/>
      <c r="AI113" s="707"/>
      <c r="AJ113" s="1"/>
      <c r="AK113" s="1"/>
      <c r="AL113" s="738">
        <f>ROUNDDOWN(((($M$110))-M112)/3,1)</f>
        <v>0</v>
      </c>
      <c r="AM113" s="742">
        <f>ROUNDDOWN((($O$110+$Q$110)-(SUM(O112:R112)))/6,1)</f>
        <v>0</v>
      </c>
      <c r="AN113" s="742">
        <f>ROUNDDOWN(($S$110-S112)/20,1)</f>
        <v>0</v>
      </c>
      <c r="AO113" s="747">
        <f>ROUNDDOWN((($U$110+$W$110)-(SUM(U112:X112)))/30,1)</f>
        <v>0</v>
      </c>
      <c r="AP113" s="750">
        <f t="shared" si="6"/>
        <v>0</v>
      </c>
      <c r="AQ113" s="1"/>
      <c r="AR113" s="1"/>
      <c r="AS113" s="1"/>
      <c r="AT113" s="1"/>
      <c r="AU113" s="1"/>
      <c r="AV113" s="1"/>
    </row>
    <row r="114" spans="1:48" s="34" customFormat="1" ht="15" customHeight="1">
      <c r="A114" s="1"/>
      <c r="B114" s="47"/>
      <c r="C114" s="71"/>
      <c r="D114" s="31"/>
      <c r="E114" s="31"/>
      <c r="F114" s="31"/>
      <c r="G114" s="31"/>
      <c r="H114" s="146"/>
      <c r="I114" s="194" t="s">
        <v>402</v>
      </c>
      <c r="J114" s="192"/>
      <c r="K114" s="192"/>
      <c r="L114" s="192"/>
      <c r="M114" s="318"/>
      <c r="N114" s="362"/>
      <c r="O114" s="362"/>
      <c r="P114" s="362"/>
      <c r="Q114" s="362"/>
      <c r="R114" s="362"/>
      <c r="S114" s="362"/>
      <c r="T114" s="362"/>
      <c r="U114" s="362"/>
      <c r="V114" s="362"/>
      <c r="W114" s="362"/>
      <c r="X114" s="573"/>
      <c r="Y114" s="586">
        <f t="shared" si="4"/>
        <v>0</v>
      </c>
      <c r="Z114" s="586"/>
      <c r="AA114" s="586">
        <f t="shared" si="7"/>
        <v>0</v>
      </c>
      <c r="AB114" s="617"/>
      <c r="AC114" s="635"/>
      <c r="AD114" s="652"/>
      <c r="AE114" s="650"/>
      <c r="AF114" s="662">
        <f t="shared" si="5"/>
        <v>0</v>
      </c>
      <c r="AG114" s="670"/>
      <c r="AH114" s="676"/>
      <c r="AI114" s="707"/>
      <c r="AJ114" s="1"/>
      <c r="AK114" s="1"/>
      <c r="AL114" s="738">
        <f>ROUNDDOWN(((($M$110))-SUM($M$112:M113))/3,1)</f>
        <v>0</v>
      </c>
      <c r="AM114" s="742">
        <f>ROUNDDOWN((($O$110+$Q$110)-(SUM($O$112:R113)))/6,1)</f>
        <v>0</v>
      </c>
      <c r="AN114" s="742">
        <f>ROUNDDOWN(($S$110-(SUM($S$112:S113)))/20,1)</f>
        <v>0</v>
      </c>
      <c r="AO114" s="747">
        <f>ROUNDDOWN((($U$110+$W$110)-(SUM($U$112:X113)))/30,1)</f>
        <v>0</v>
      </c>
      <c r="AP114" s="750">
        <f t="shared" si="6"/>
        <v>0</v>
      </c>
      <c r="AQ114" s="1"/>
      <c r="AR114" s="1"/>
      <c r="AS114" s="1"/>
      <c r="AT114" s="1"/>
      <c r="AU114" s="1"/>
      <c r="AV114" s="1"/>
    </row>
    <row r="115" spans="1:48" s="34" customFormat="1" ht="15" customHeight="1">
      <c r="A115" s="1"/>
      <c r="B115" s="47"/>
      <c r="C115" s="71"/>
      <c r="D115" s="31"/>
      <c r="E115" s="31"/>
      <c r="F115" s="31"/>
      <c r="G115" s="31"/>
      <c r="H115" s="146"/>
      <c r="I115" s="192" t="s">
        <v>246</v>
      </c>
      <c r="J115" s="192"/>
      <c r="K115" s="192"/>
      <c r="L115" s="192"/>
      <c r="M115" s="318"/>
      <c r="N115" s="362"/>
      <c r="O115" s="362"/>
      <c r="P115" s="362"/>
      <c r="Q115" s="362"/>
      <c r="R115" s="362"/>
      <c r="S115" s="362"/>
      <c r="T115" s="362"/>
      <c r="U115" s="362"/>
      <c r="V115" s="362"/>
      <c r="W115" s="362"/>
      <c r="X115" s="573"/>
      <c r="Y115" s="586">
        <f t="shared" si="4"/>
        <v>0</v>
      </c>
      <c r="Z115" s="586"/>
      <c r="AA115" s="586">
        <f t="shared" si="7"/>
        <v>0</v>
      </c>
      <c r="AB115" s="617"/>
      <c r="AC115" s="635"/>
      <c r="AD115" s="652"/>
      <c r="AE115" s="650"/>
      <c r="AF115" s="662">
        <f t="shared" si="5"/>
        <v>0</v>
      </c>
      <c r="AG115" s="670"/>
      <c r="AH115" s="676"/>
      <c r="AI115" s="707"/>
      <c r="AJ115" s="1"/>
      <c r="AK115" s="1"/>
      <c r="AL115" s="738">
        <f>ROUNDDOWN(((($M$110))-SUM($M$112:M114))/3,1)</f>
        <v>0</v>
      </c>
      <c r="AM115" s="742">
        <f>ROUNDDOWN((($O$110+$Q$110)-(SUM($O$112:R114)))/6,1)</f>
        <v>0</v>
      </c>
      <c r="AN115" s="742">
        <f>ROUNDDOWN(($S$110-(SUM($S$112:S114)))/20,1)</f>
        <v>0</v>
      </c>
      <c r="AO115" s="747">
        <f>ROUNDDOWN((($U$110+$W$110)-(SUM($U$112:X114)))/30,1)</f>
        <v>0</v>
      </c>
      <c r="AP115" s="750">
        <f t="shared" si="6"/>
        <v>0</v>
      </c>
      <c r="AQ115" s="1"/>
      <c r="AR115" s="1"/>
      <c r="AS115" s="1"/>
      <c r="AT115" s="1"/>
      <c r="AU115" s="1"/>
      <c r="AV115" s="1"/>
    </row>
    <row r="116" spans="1:48" s="34" customFormat="1" ht="15" customHeight="1">
      <c r="A116" s="1"/>
      <c r="B116" s="47"/>
      <c r="C116" s="71"/>
      <c r="D116" s="31"/>
      <c r="E116" s="31"/>
      <c r="F116" s="31"/>
      <c r="G116" s="31"/>
      <c r="H116" s="146"/>
      <c r="I116" s="192" t="s">
        <v>223</v>
      </c>
      <c r="J116" s="192"/>
      <c r="K116" s="192"/>
      <c r="L116" s="192"/>
      <c r="M116" s="318"/>
      <c r="N116" s="362"/>
      <c r="O116" s="362"/>
      <c r="P116" s="362"/>
      <c r="Q116" s="362"/>
      <c r="R116" s="362"/>
      <c r="S116" s="362"/>
      <c r="T116" s="362"/>
      <c r="U116" s="362"/>
      <c r="V116" s="362"/>
      <c r="W116" s="362"/>
      <c r="X116" s="573"/>
      <c r="Y116" s="586">
        <f t="shared" si="4"/>
        <v>0</v>
      </c>
      <c r="Z116" s="586"/>
      <c r="AA116" s="586">
        <f t="shared" si="7"/>
        <v>0</v>
      </c>
      <c r="AB116" s="617"/>
      <c r="AC116" s="635"/>
      <c r="AD116" s="652"/>
      <c r="AE116" s="650"/>
      <c r="AF116" s="662">
        <f t="shared" si="5"/>
        <v>0</v>
      </c>
      <c r="AG116" s="670"/>
      <c r="AH116" s="676"/>
      <c r="AI116" s="707"/>
      <c r="AJ116" s="1"/>
      <c r="AK116" s="1"/>
      <c r="AL116" s="738">
        <f>ROUNDDOWN(((($M$110))-SUM($M$112:M115))/3,1)</f>
        <v>0</v>
      </c>
      <c r="AM116" s="742">
        <f>ROUNDDOWN((($O$110+$Q$110)-(SUM($O$112:R115)))/6,1)</f>
        <v>0</v>
      </c>
      <c r="AN116" s="742">
        <f>ROUNDDOWN(($S$110-(SUM($S$112:S115)))/20,1)</f>
        <v>0</v>
      </c>
      <c r="AO116" s="747">
        <f>ROUNDDOWN((($U$110+$W$110)-(SUM($U$112:X115)))/30,1)</f>
        <v>0</v>
      </c>
      <c r="AP116" s="750">
        <f t="shared" si="6"/>
        <v>0</v>
      </c>
      <c r="AQ116" s="1"/>
      <c r="AR116" s="1"/>
      <c r="AS116" s="1"/>
      <c r="AT116" s="1"/>
      <c r="AU116" s="1"/>
      <c r="AV116" s="1"/>
    </row>
    <row r="117" spans="1:48" s="34" customFormat="1" ht="15" customHeight="1">
      <c r="A117" s="1"/>
      <c r="B117" s="47"/>
      <c r="C117" s="71"/>
      <c r="D117" s="31"/>
      <c r="E117" s="31"/>
      <c r="F117" s="31"/>
      <c r="G117" s="31"/>
      <c r="H117" s="146"/>
      <c r="I117" s="192" t="s">
        <v>401</v>
      </c>
      <c r="J117" s="192"/>
      <c r="K117" s="192"/>
      <c r="L117" s="192"/>
      <c r="M117" s="318"/>
      <c r="N117" s="362"/>
      <c r="O117" s="362"/>
      <c r="P117" s="362"/>
      <c r="Q117" s="362"/>
      <c r="R117" s="362"/>
      <c r="S117" s="362"/>
      <c r="T117" s="362"/>
      <c r="U117" s="362"/>
      <c r="V117" s="362"/>
      <c r="W117" s="362"/>
      <c r="X117" s="573"/>
      <c r="Y117" s="586">
        <f t="shared" si="4"/>
        <v>0</v>
      </c>
      <c r="Z117" s="586"/>
      <c r="AA117" s="586">
        <f t="shared" si="7"/>
        <v>0</v>
      </c>
      <c r="AB117" s="617"/>
      <c r="AC117" s="636" t="str">
        <f>IF(Y110=Y122,"一致OK","不一致エラー")</f>
        <v>一致OK</v>
      </c>
      <c r="AD117" s="653"/>
      <c r="AE117" s="650"/>
      <c r="AF117" s="662">
        <f t="shared" si="5"/>
        <v>0</v>
      </c>
      <c r="AG117" s="670"/>
      <c r="AH117" s="676"/>
      <c r="AI117" s="707"/>
      <c r="AJ117" s="1"/>
      <c r="AK117" s="1"/>
      <c r="AL117" s="738">
        <f>ROUNDDOWN(((($M$110))-SUM($M$112:M116))/3,1)</f>
        <v>0</v>
      </c>
      <c r="AM117" s="742">
        <f>ROUNDDOWN((($O$110+$Q$110)-(SUM($O$112:R116)))/6,1)</f>
        <v>0</v>
      </c>
      <c r="AN117" s="742">
        <f>ROUNDDOWN(($S$110-(SUM($S$112:S116)))/20,1)</f>
        <v>0</v>
      </c>
      <c r="AO117" s="747">
        <f>ROUNDDOWN((($U$110+$W$110)-(SUM($U$112:X116)))/30,1)</f>
        <v>0</v>
      </c>
      <c r="AP117" s="750">
        <f t="shared" si="6"/>
        <v>0</v>
      </c>
      <c r="AQ117" s="1"/>
      <c r="AR117" s="1"/>
      <c r="AS117" s="1"/>
      <c r="AT117" s="1"/>
      <c r="AU117" s="1"/>
      <c r="AV117" s="1"/>
    </row>
    <row r="118" spans="1:48" s="34" customFormat="1" ht="15" customHeight="1">
      <c r="A118" s="1"/>
      <c r="B118" s="47"/>
      <c r="C118" s="71"/>
      <c r="D118" s="31"/>
      <c r="E118" s="31"/>
      <c r="F118" s="31"/>
      <c r="G118" s="31"/>
      <c r="H118" s="146"/>
      <c r="I118" s="192" t="s">
        <v>315</v>
      </c>
      <c r="J118" s="192"/>
      <c r="K118" s="192"/>
      <c r="L118" s="192"/>
      <c r="M118" s="318"/>
      <c r="N118" s="362"/>
      <c r="O118" s="362"/>
      <c r="P118" s="362"/>
      <c r="Q118" s="362"/>
      <c r="R118" s="362"/>
      <c r="S118" s="362"/>
      <c r="T118" s="362"/>
      <c r="U118" s="362"/>
      <c r="V118" s="362"/>
      <c r="W118" s="362"/>
      <c r="X118" s="573"/>
      <c r="Y118" s="586">
        <f t="shared" si="4"/>
        <v>0</v>
      </c>
      <c r="Z118" s="586"/>
      <c r="AA118" s="586">
        <f t="shared" si="7"/>
        <v>0</v>
      </c>
      <c r="AB118" s="617"/>
      <c r="AC118" s="635"/>
      <c r="AD118" s="652"/>
      <c r="AE118" s="650"/>
      <c r="AF118" s="662">
        <f t="shared" si="5"/>
        <v>0</v>
      </c>
      <c r="AG118" s="670"/>
      <c r="AH118" s="676"/>
      <c r="AI118" s="707"/>
      <c r="AJ118" s="1"/>
      <c r="AK118" s="1"/>
      <c r="AL118" s="738">
        <f>ROUNDDOWN(((($M$110))-SUM($M$112:M117))/3,1)</f>
        <v>0</v>
      </c>
      <c r="AM118" s="742">
        <f>ROUNDDOWN((($O$110+$Q$110)-(SUM($O$112:R117)))/6,1)</f>
        <v>0</v>
      </c>
      <c r="AN118" s="742">
        <f>ROUNDDOWN(($S$110-(SUM($S$112:S117)))/20,1)</f>
        <v>0</v>
      </c>
      <c r="AO118" s="747">
        <f>ROUNDDOWN((($U$110+$W$110)-(SUM($U$112:X117)))/30,1)</f>
        <v>0</v>
      </c>
      <c r="AP118" s="750">
        <f t="shared" si="6"/>
        <v>0</v>
      </c>
      <c r="AQ118" s="1"/>
      <c r="AR118" s="1"/>
      <c r="AS118" s="1"/>
      <c r="AT118" s="1"/>
      <c r="AU118" s="1"/>
      <c r="AV118" s="1"/>
    </row>
    <row r="119" spans="1:48" s="34" customFormat="1" ht="15" customHeight="1">
      <c r="A119" s="1"/>
      <c r="B119" s="47"/>
      <c r="C119" s="71"/>
      <c r="D119" s="31"/>
      <c r="E119" s="31"/>
      <c r="F119" s="31"/>
      <c r="G119" s="31"/>
      <c r="H119" s="146"/>
      <c r="I119" s="194" t="s">
        <v>361</v>
      </c>
      <c r="J119" s="192"/>
      <c r="K119" s="192"/>
      <c r="L119" s="192"/>
      <c r="M119" s="318"/>
      <c r="N119" s="362"/>
      <c r="O119" s="362"/>
      <c r="P119" s="362"/>
      <c r="Q119" s="362"/>
      <c r="R119" s="362"/>
      <c r="S119" s="362"/>
      <c r="T119" s="362"/>
      <c r="U119" s="362"/>
      <c r="V119" s="362"/>
      <c r="W119" s="362"/>
      <c r="X119" s="573"/>
      <c r="Y119" s="586">
        <f t="shared" si="4"/>
        <v>0</v>
      </c>
      <c r="Z119" s="586"/>
      <c r="AA119" s="586">
        <f t="shared" si="7"/>
        <v>0</v>
      </c>
      <c r="AB119" s="617"/>
      <c r="AC119" s="635"/>
      <c r="AD119" s="652"/>
      <c r="AE119" s="650"/>
      <c r="AF119" s="662">
        <f t="shared" si="5"/>
        <v>0</v>
      </c>
      <c r="AG119" s="670"/>
      <c r="AH119" s="676"/>
      <c r="AI119" s="707"/>
      <c r="AJ119" s="1"/>
      <c r="AK119" s="1"/>
      <c r="AL119" s="738">
        <f>ROUNDDOWN(((($M$110))-SUM($M$112:M118))/3,1)</f>
        <v>0</v>
      </c>
      <c r="AM119" s="742">
        <f>ROUNDDOWN((($O$110+$Q$110)-(SUM($O$112:R118)))/6,1)</f>
        <v>0</v>
      </c>
      <c r="AN119" s="742">
        <f>ROUNDDOWN(($S$110-(SUM($S$112:S118)))/20,1)</f>
        <v>0</v>
      </c>
      <c r="AO119" s="747">
        <f>ROUNDDOWN((($U$110+$W$110)-(SUM($U$112:X118)))/30,1)</f>
        <v>0</v>
      </c>
      <c r="AP119" s="750">
        <f t="shared" si="6"/>
        <v>0</v>
      </c>
      <c r="AQ119" s="1"/>
      <c r="AR119" s="1"/>
      <c r="AS119" s="1"/>
      <c r="AT119" s="1"/>
      <c r="AU119" s="1"/>
      <c r="AV119" s="1"/>
    </row>
    <row r="120" spans="1:48" s="34" customFormat="1" ht="15" customHeight="1">
      <c r="A120" s="1"/>
      <c r="B120" s="47"/>
      <c r="C120" s="71"/>
      <c r="D120" s="31"/>
      <c r="E120" s="31"/>
      <c r="F120" s="31"/>
      <c r="G120" s="31"/>
      <c r="H120" s="146"/>
      <c r="I120" s="192" t="s">
        <v>400</v>
      </c>
      <c r="J120" s="192"/>
      <c r="K120" s="192"/>
      <c r="L120" s="192"/>
      <c r="M120" s="318"/>
      <c r="N120" s="362"/>
      <c r="O120" s="362"/>
      <c r="P120" s="362"/>
      <c r="Q120" s="362"/>
      <c r="R120" s="362"/>
      <c r="S120" s="362"/>
      <c r="T120" s="362"/>
      <c r="U120" s="362"/>
      <c r="V120" s="362"/>
      <c r="W120" s="362"/>
      <c r="X120" s="573"/>
      <c r="Y120" s="586">
        <f t="shared" si="4"/>
        <v>0</v>
      </c>
      <c r="Z120" s="586"/>
      <c r="AA120" s="586">
        <f t="shared" si="7"/>
        <v>0</v>
      </c>
      <c r="AB120" s="617"/>
      <c r="AC120" s="635"/>
      <c r="AD120" s="652"/>
      <c r="AE120" s="650"/>
      <c r="AF120" s="662">
        <f t="shared" si="5"/>
        <v>0</v>
      </c>
      <c r="AG120" s="670"/>
      <c r="AH120" s="676"/>
      <c r="AI120" s="707"/>
      <c r="AJ120" s="1"/>
      <c r="AK120" s="1"/>
      <c r="AL120" s="738">
        <f>ROUNDDOWN(((($M$110))-SUM($M$112:M119))/3,1)</f>
        <v>0</v>
      </c>
      <c r="AM120" s="742">
        <f>ROUNDDOWN((($O$110+$Q$110)-(SUM($O$112:R119)))/6,1)</f>
        <v>0</v>
      </c>
      <c r="AN120" s="742">
        <f>ROUNDDOWN(($S$110-(SUM($S$112:S119)))/20,1)</f>
        <v>0</v>
      </c>
      <c r="AO120" s="747">
        <f>ROUNDDOWN((($U$110+$W$110)-(SUM($U$112:X119)))/30,1)</f>
        <v>0</v>
      </c>
      <c r="AP120" s="750">
        <f t="shared" si="6"/>
        <v>0</v>
      </c>
      <c r="AQ120" s="1"/>
      <c r="AR120" s="1"/>
      <c r="AS120" s="1"/>
      <c r="AT120" s="1"/>
      <c r="AU120" s="1"/>
      <c r="AV120" s="1"/>
    </row>
    <row r="121" spans="1:48" s="34" customFormat="1" ht="15" customHeight="1">
      <c r="A121" s="1"/>
      <c r="B121" s="47"/>
      <c r="C121" s="71"/>
      <c r="D121" s="31"/>
      <c r="E121" s="31"/>
      <c r="F121" s="31"/>
      <c r="G121" s="31"/>
      <c r="H121" s="146"/>
      <c r="I121" s="195" t="s">
        <v>367</v>
      </c>
      <c r="J121" s="195"/>
      <c r="K121" s="195"/>
      <c r="L121" s="195"/>
      <c r="M121" s="320"/>
      <c r="N121" s="364"/>
      <c r="O121" s="364"/>
      <c r="P121" s="364"/>
      <c r="Q121" s="364"/>
      <c r="R121" s="364"/>
      <c r="S121" s="364"/>
      <c r="T121" s="364"/>
      <c r="U121" s="364"/>
      <c r="V121" s="364"/>
      <c r="W121" s="364"/>
      <c r="X121" s="575"/>
      <c r="Y121" s="587">
        <f t="shared" si="4"/>
        <v>0</v>
      </c>
      <c r="Z121" s="587"/>
      <c r="AA121" s="587">
        <f t="shared" si="7"/>
        <v>0</v>
      </c>
      <c r="AB121" s="619"/>
      <c r="AC121" s="635"/>
      <c r="AD121" s="652"/>
      <c r="AE121" s="650"/>
      <c r="AF121" s="663">
        <f t="shared" si="5"/>
        <v>0</v>
      </c>
      <c r="AG121" s="671"/>
      <c r="AH121" s="677"/>
      <c r="AI121" s="707"/>
      <c r="AJ121" s="1"/>
      <c r="AK121" s="1"/>
      <c r="AL121" s="738">
        <f>ROUNDDOWN(((($M$110))-SUM($M$112:M120))/3,1)</f>
        <v>0</v>
      </c>
      <c r="AM121" s="742">
        <f>ROUNDDOWN((($O$110+$Q$110)-(SUM($O$112:R120)))/6,1)</f>
        <v>0</v>
      </c>
      <c r="AN121" s="742">
        <f>ROUNDDOWN(($S$110-(SUM($S$112:S120)))/20,1)</f>
        <v>0</v>
      </c>
      <c r="AO121" s="747">
        <f>ROUNDDOWN((($U$110+$W$110)-(SUM($U$112:X120)))/30,1)</f>
        <v>0</v>
      </c>
      <c r="AP121" s="750">
        <f t="shared" si="6"/>
        <v>0</v>
      </c>
      <c r="AQ121" s="1"/>
      <c r="AR121" s="1"/>
      <c r="AS121" s="1"/>
      <c r="AT121" s="1"/>
      <c r="AU121" s="1"/>
      <c r="AV121" s="1"/>
    </row>
    <row r="122" spans="1:48" s="34" customFormat="1" ht="15" customHeight="1">
      <c r="A122" s="1"/>
      <c r="B122" s="47"/>
      <c r="C122" s="71"/>
      <c r="D122" s="31"/>
      <c r="E122" s="31"/>
      <c r="F122" s="31"/>
      <c r="G122" s="31"/>
      <c r="H122" s="147"/>
      <c r="I122" s="196" t="s">
        <v>154</v>
      </c>
      <c r="J122" s="222"/>
      <c r="K122" s="222"/>
      <c r="L122" s="288"/>
      <c r="M122" s="321">
        <f>SUM(M113:N121)</f>
        <v>0</v>
      </c>
      <c r="N122" s="365"/>
      <c r="O122" s="365">
        <f>SUM(O113:P121)</f>
        <v>0</v>
      </c>
      <c r="P122" s="365"/>
      <c r="Q122" s="365">
        <f>SUM(Q113:R121)</f>
        <v>0</v>
      </c>
      <c r="R122" s="365"/>
      <c r="S122" s="365">
        <f>SUM(S113:T121)</f>
        <v>0</v>
      </c>
      <c r="T122" s="365"/>
      <c r="U122" s="365">
        <f>SUM(U113:V121)</f>
        <v>0</v>
      </c>
      <c r="V122" s="365"/>
      <c r="W122" s="365">
        <f>SUM(W113:X121)</f>
        <v>0</v>
      </c>
      <c r="X122" s="576"/>
      <c r="Y122" s="588">
        <f>SUM(Y113:Z121)</f>
        <v>0</v>
      </c>
      <c r="Z122" s="599"/>
      <c r="AA122" s="607"/>
      <c r="AB122" s="618"/>
      <c r="AC122" s="637" t="s">
        <v>153</v>
      </c>
      <c r="AD122" s="650"/>
      <c r="AE122" s="650"/>
      <c r="AF122" s="650"/>
      <c r="AG122" s="650"/>
      <c r="AH122" s="650"/>
      <c r="AI122" s="707"/>
      <c r="AJ122" s="1"/>
      <c r="AK122" s="1"/>
      <c r="AL122" s="1"/>
      <c r="AM122" s="1"/>
      <c r="AN122" s="1"/>
      <c r="AO122" s="1"/>
      <c r="AP122" s="1"/>
      <c r="AQ122" s="1"/>
      <c r="AR122" s="1"/>
      <c r="AS122" s="1"/>
      <c r="AT122" s="1"/>
      <c r="AU122" s="1"/>
      <c r="AV122" s="1"/>
    </row>
    <row r="123" spans="1:48" s="34" customFormat="1" ht="15" customHeight="1">
      <c r="A123" s="1"/>
      <c r="B123" s="47"/>
      <c r="C123" s="8"/>
      <c r="D123" s="1"/>
      <c r="E123" s="1"/>
      <c r="F123" s="1"/>
      <c r="G123" s="1"/>
      <c r="H123" s="48"/>
      <c r="I123" s="1"/>
      <c r="J123" s="8"/>
      <c r="K123" s="1"/>
      <c r="L123" s="1"/>
      <c r="M123" s="1"/>
      <c r="N123" s="1"/>
      <c r="O123" s="1"/>
      <c r="P123" s="1"/>
      <c r="Q123" s="1"/>
      <c r="R123" s="1"/>
      <c r="S123" s="1"/>
      <c r="T123" s="1"/>
      <c r="U123" s="1"/>
      <c r="V123" s="1"/>
      <c r="W123" s="1"/>
      <c r="X123" s="1"/>
      <c r="Y123" s="1"/>
      <c r="Z123" s="1"/>
      <c r="AA123" s="1"/>
      <c r="AB123" s="1"/>
      <c r="AC123" s="1"/>
      <c r="AD123" s="31"/>
      <c r="AE123" s="293"/>
      <c r="AF123" s="1"/>
      <c r="AG123" s="486"/>
      <c r="AH123" s="486"/>
      <c r="AI123" s="707"/>
      <c r="AJ123" s="1"/>
      <c r="AK123" s="1"/>
      <c r="AL123" s="1"/>
      <c r="AM123" s="1"/>
      <c r="AN123" s="1"/>
      <c r="AO123" s="1"/>
      <c r="AP123" s="1"/>
      <c r="AQ123" s="1"/>
      <c r="AR123" s="1"/>
      <c r="AS123" s="1"/>
      <c r="AT123" s="1"/>
      <c r="AU123" s="1"/>
      <c r="AV123" s="1"/>
    </row>
    <row r="124" spans="1:48" s="34" customFormat="1" ht="15" customHeight="1">
      <c r="A124" s="1"/>
      <c r="B124" s="47"/>
      <c r="C124" s="8"/>
      <c r="D124" s="1"/>
      <c r="E124" s="1"/>
      <c r="F124" s="1"/>
      <c r="G124" s="1"/>
      <c r="H124" s="148" t="s">
        <v>22</v>
      </c>
      <c r="I124" s="191" t="s">
        <v>407</v>
      </c>
      <c r="J124" s="191"/>
      <c r="K124" s="191"/>
      <c r="L124" s="191"/>
      <c r="M124" s="316" t="s">
        <v>216</v>
      </c>
      <c r="N124" s="360"/>
      <c r="O124" s="360" t="s">
        <v>285</v>
      </c>
      <c r="P124" s="360"/>
      <c r="Q124" s="360" t="s">
        <v>408</v>
      </c>
      <c r="R124" s="360"/>
      <c r="S124" s="360" t="s">
        <v>29</v>
      </c>
      <c r="T124" s="360"/>
      <c r="U124" s="360" t="s">
        <v>409</v>
      </c>
      <c r="V124" s="360"/>
      <c r="W124" s="360" t="s">
        <v>410</v>
      </c>
      <c r="X124" s="571"/>
      <c r="Y124" s="585" t="s">
        <v>154</v>
      </c>
      <c r="Z124" s="585"/>
      <c r="AA124" s="585" t="s">
        <v>72</v>
      </c>
      <c r="AB124" s="616"/>
      <c r="AC124" s="290"/>
      <c r="AD124" s="649"/>
      <c r="AE124" s="649"/>
      <c r="AF124" s="664" t="s">
        <v>47</v>
      </c>
      <c r="AG124" s="672"/>
      <c r="AH124" s="678"/>
      <c r="AI124" s="707"/>
      <c r="AJ124" s="1"/>
      <c r="AK124" s="1"/>
      <c r="AL124" s="736" t="s">
        <v>216</v>
      </c>
      <c r="AM124" s="740" t="s">
        <v>384</v>
      </c>
      <c r="AN124" s="744" t="s">
        <v>29</v>
      </c>
      <c r="AO124" s="745" t="s">
        <v>127</v>
      </c>
      <c r="AP124" s="749" t="s">
        <v>413</v>
      </c>
      <c r="AQ124" s="1"/>
      <c r="AR124" s="1"/>
      <c r="AS124" s="1"/>
      <c r="AT124" s="1"/>
      <c r="AU124" s="1"/>
      <c r="AV124" s="1"/>
    </row>
    <row r="125" spans="1:48" s="34" customFormat="1" ht="15" customHeight="1">
      <c r="A125" s="1"/>
      <c r="B125" s="47"/>
      <c r="C125" s="8"/>
      <c r="D125" s="1"/>
      <c r="E125" s="1"/>
      <c r="F125" s="1"/>
      <c r="G125" s="1"/>
      <c r="H125" s="149"/>
      <c r="I125" s="192" t="s">
        <v>370</v>
      </c>
      <c r="J125" s="192"/>
      <c r="K125" s="192"/>
      <c r="L125" s="192"/>
      <c r="M125" s="318"/>
      <c r="N125" s="362"/>
      <c r="O125" s="362"/>
      <c r="P125" s="362"/>
      <c r="Q125" s="362"/>
      <c r="R125" s="362"/>
      <c r="S125" s="362"/>
      <c r="T125" s="362"/>
      <c r="U125" s="362"/>
      <c r="V125" s="362"/>
      <c r="W125" s="362"/>
      <c r="X125" s="573"/>
      <c r="Y125" s="586">
        <f t="shared" ref="Y125:Y131" si="8">SUM(M125:W125)</f>
        <v>0</v>
      </c>
      <c r="Z125" s="586"/>
      <c r="AA125" s="586">
        <f>Y125</f>
        <v>0</v>
      </c>
      <c r="AB125" s="617"/>
      <c r="AC125" s="71"/>
      <c r="AD125" s="650"/>
      <c r="AE125" s="650"/>
      <c r="AF125" s="662">
        <f t="shared" ref="AF125:AF131" si="9">ROUND(AP125,0)</f>
        <v>0</v>
      </c>
      <c r="AG125" s="670"/>
      <c r="AH125" s="676"/>
      <c r="AI125" s="707"/>
      <c r="AJ125" s="1"/>
      <c r="AK125" s="1"/>
      <c r="AL125" s="737">
        <f>ROUNDDOWN((SUM(M125))/3,1)</f>
        <v>0</v>
      </c>
      <c r="AM125" s="741">
        <f>ROUNDDOWN((SUM(O125:R125))/6,1)</f>
        <v>0</v>
      </c>
      <c r="AN125" s="741">
        <f>ROUNDDOWN((SUM(S125))/20,1)</f>
        <v>0</v>
      </c>
      <c r="AO125" s="746">
        <f>ROUNDDOWN((SUM(U125:X125))/30,1)</f>
        <v>0</v>
      </c>
      <c r="AP125" s="750">
        <f t="shared" ref="AP125:AP131" si="10">SUM(AL125:AO125)</f>
        <v>0</v>
      </c>
      <c r="AQ125" s="1"/>
      <c r="AR125" s="1"/>
      <c r="AS125" s="1"/>
      <c r="AT125" s="1"/>
      <c r="AU125" s="1"/>
      <c r="AV125" s="1"/>
    </row>
    <row r="126" spans="1:48" s="34" customFormat="1" ht="15" customHeight="1">
      <c r="A126" s="1"/>
      <c r="B126" s="47"/>
      <c r="C126" s="8"/>
      <c r="D126" s="1"/>
      <c r="E126" s="1"/>
      <c r="F126" s="1"/>
      <c r="G126" s="1"/>
      <c r="H126" s="149"/>
      <c r="I126" s="192" t="s">
        <v>133</v>
      </c>
      <c r="J126" s="192"/>
      <c r="K126" s="192"/>
      <c r="L126" s="192"/>
      <c r="M126" s="318"/>
      <c r="N126" s="362"/>
      <c r="O126" s="362"/>
      <c r="P126" s="362"/>
      <c r="Q126" s="362"/>
      <c r="R126" s="362"/>
      <c r="S126" s="362"/>
      <c r="T126" s="362"/>
      <c r="U126" s="362"/>
      <c r="V126" s="362"/>
      <c r="W126" s="362"/>
      <c r="X126" s="573"/>
      <c r="Y126" s="586">
        <f t="shared" si="8"/>
        <v>0</v>
      </c>
      <c r="Z126" s="586"/>
      <c r="AA126" s="586">
        <f t="shared" ref="AA126:AA131" si="11">AA125+Y126</f>
        <v>0</v>
      </c>
      <c r="AB126" s="617"/>
      <c r="AC126" s="71"/>
      <c r="AD126" s="650"/>
      <c r="AE126" s="650"/>
      <c r="AF126" s="662">
        <f t="shared" si="9"/>
        <v>0</v>
      </c>
      <c r="AG126" s="670"/>
      <c r="AH126" s="676"/>
      <c r="AI126" s="707"/>
      <c r="AJ126" s="1"/>
      <c r="AK126" s="1"/>
      <c r="AL126" s="737">
        <f>ROUNDDOWN((SUM(M125:M126))/3,1)</f>
        <v>0</v>
      </c>
      <c r="AM126" s="741">
        <f>ROUNDDOWN((SUM(O125:R126))/6,1)</f>
        <v>0</v>
      </c>
      <c r="AN126" s="741">
        <f>ROUNDDOWN((SUM(S125:T126))/20,1)</f>
        <v>0</v>
      </c>
      <c r="AO126" s="746">
        <f>ROUNDDOWN((SUM(U125:X126))/30,1)</f>
        <v>0</v>
      </c>
      <c r="AP126" s="750">
        <f t="shared" si="10"/>
        <v>0</v>
      </c>
      <c r="AQ126" s="1"/>
      <c r="AR126" s="1"/>
      <c r="AS126" s="1"/>
      <c r="AT126" s="1"/>
      <c r="AU126" s="1"/>
      <c r="AV126" s="1"/>
    </row>
    <row r="127" spans="1:48" s="34" customFormat="1" ht="15" customHeight="1">
      <c r="A127" s="1"/>
      <c r="B127" s="47"/>
      <c r="C127" s="8"/>
      <c r="D127" s="1"/>
      <c r="E127" s="1"/>
      <c r="F127" s="1"/>
      <c r="G127" s="1"/>
      <c r="H127" s="149"/>
      <c r="I127" s="192" t="s">
        <v>406</v>
      </c>
      <c r="J127" s="192"/>
      <c r="K127" s="192"/>
      <c r="L127" s="192"/>
      <c r="M127" s="318"/>
      <c r="N127" s="362"/>
      <c r="O127" s="362"/>
      <c r="P127" s="362"/>
      <c r="Q127" s="362"/>
      <c r="R127" s="362"/>
      <c r="S127" s="362"/>
      <c r="T127" s="362"/>
      <c r="U127" s="362"/>
      <c r="V127" s="362"/>
      <c r="W127" s="362"/>
      <c r="X127" s="573"/>
      <c r="Y127" s="586">
        <f t="shared" si="8"/>
        <v>0</v>
      </c>
      <c r="Z127" s="586"/>
      <c r="AA127" s="586">
        <f t="shared" si="11"/>
        <v>0</v>
      </c>
      <c r="AB127" s="617"/>
      <c r="AC127" s="71"/>
      <c r="AD127" s="650"/>
      <c r="AE127" s="650"/>
      <c r="AF127" s="662">
        <f t="shared" si="9"/>
        <v>0</v>
      </c>
      <c r="AG127" s="670"/>
      <c r="AH127" s="676"/>
      <c r="AI127" s="707"/>
      <c r="AJ127" s="1"/>
      <c r="AK127" s="1"/>
      <c r="AL127" s="737">
        <f>ROUNDDOWN((SUM(M125:N127))/3,1)</f>
        <v>0</v>
      </c>
      <c r="AM127" s="741">
        <f>ROUNDDOWN((SUM(O125:R127))/6,1)</f>
        <v>0</v>
      </c>
      <c r="AN127" s="741">
        <f>ROUNDDOWN((SUM(S125:T127))/20,1)</f>
        <v>0</v>
      </c>
      <c r="AO127" s="746">
        <f>ROUNDDOWN((SUM(U125:X127))/30,1)</f>
        <v>0</v>
      </c>
      <c r="AP127" s="750">
        <f t="shared" si="10"/>
        <v>0</v>
      </c>
      <c r="AQ127" s="1"/>
      <c r="AR127" s="1"/>
      <c r="AS127" s="1"/>
      <c r="AT127" s="1"/>
      <c r="AU127" s="1"/>
      <c r="AV127" s="1"/>
    </row>
    <row r="128" spans="1:48" s="34" customFormat="1" ht="15" customHeight="1">
      <c r="A128" s="1"/>
      <c r="B128" s="47"/>
      <c r="C128" s="8"/>
      <c r="D128" s="1"/>
      <c r="E128" s="1"/>
      <c r="F128" s="1"/>
      <c r="G128" s="1"/>
      <c r="H128" s="149"/>
      <c r="I128" s="192" t="s">
        <v>405</v>
      </c>
      <c r="J128" s="192"/>
      <c r="K128" s="192"/>
      <c r="L128" s="192"/>
      <c r="M128" s="318"/>
      <c r="N128" s="362"/>
      <c r="O128" s="362"/>
      <c r="P128" s="362"/>
      <c r="Q128" s="362"/>
      <c r="R128" s="362"/>
      <c r="S128" s="362"/>
      <c r="T128" s="362"/>
      <c r="U128" s="362"/>
      <c r="V128" s="362"/>
      <c r="W128" s="362"/>
      <c r="X128" s="573"/>
      <c r="Y128" s="586">
        <f t="shared" si="8"/>
        <v>0</v>
      </c>
      <c r="Z128" s="586"/>
      <c r="AA128" s="586">
        <f t="shared" si="11"/>
        <v>0</v>
      </c>
      <c r="AB128" s="617"/>
      <c r="AC128" s="71"/>
      <c r="AD128" s="650"/>
      <c r="AE128" s="650"/>
      <c r="AF128" s="662">
        <f t="shared" si="9"/>
        <v>0</v>
      </c>
      <c r="AG128" s="670"/>
      <c r="AH128" s="676"/>
      <c r="AI128" s="707"/>
      <c r="AJ128" s="1"/>
      <c r="AK128" s="1"/>
      <c r="AL128" s="737">
        <f>ROUNDDOWN((SUM(M125:N128))/3,1)</f>
        <v>0</v>
      </c>
      <c r="AM128" s="741">
        <f>ROUNDDOWN((SUM(O125:R128))/6,1)</f>
        <v>0</v>
      </c>
      <c r="AN128" s="741">
        <f>ROUNDDOWN((SUM(S125:T128))/20,1)</f>
        <v>0</v>
      </c>
      <c r="AO128" s="746">
        <f>ROUNDDOWN((SUM(U125:X128))/30,1)</f>
        <v>0</v>
      </c>
      <c r="AP128" s="750">
        <f t="shared" si="10"/>
        <v>0</v>
      </c>
      <c r="AQ128" s="1"/>
      <c r="AR128" s="1"/>
      <c r="AS128" s="1"/>
      <c r="AT128" s="1"/>
      <c r="AU128" s="1"/>
      <c r="AV128" s="1"/>
    </row>
    <row r="129" spans="1:48" s="34" customFormat="1" ht="15" customHeight="1">
      <c r="A129" s="1"/>
      <c r="B129" s="47"/>
      <c r="C129" s="8"/>
      <c r="D129" s="1"/>
      <c r="E129" s="1"/>
      <c r="F129" s="1"/>
      <c r="G129" s="1"/>
      <c r="H129" s="149"/>
      <c r="I129" s="192" t="s">
        <v>30</v>
      </c>
      <c r="J129" s="192"/>
      <c r="K129" s="192"/>
      <c r="L129" s="192"/>
      <c r="M129" s="318"/>
      <c r="N129" s="362"/>
      <c r="O129" s="362"/>
      <c r="P129" s="362"/>
      <c r="Q129" s="362"/>
      <c r="R129" s="362"/>
      <c r="S129" s="362"/>
      <c r="T129" s="362"/>
      <c r="U129" s="362"/>
      <c r="V129" s="362"/>
      <c r="W129" s="362"/>
      <c r="X129" s="573"/>
      <c r="Y129" s="586">
        <f t="shared" si="8"/>
        <v>0</v>
      </c>
      <c r="Z129" s="586"/>
      <c r="AA129" s="586">
        <f t="shared" si="11"/>
        <v>0</v>
      </c>
      <c r="AB129" s="617"/>
      <c r="AC129" s="71"/>
      <c r="AD129" s="650"/>
      <c r="AE129" s="650"/>
      <c r="AF129" s="662">
        <f t="shared" si="9"/>
        <v>0</v>
      </c>
      <c r="AG129" s="670"/>
      <c r="AH129" s="676"/>
      <c r="AI129" s="707"/>
      <c r="AJ129" s="1"/>
      <c r="AK129" s="1"/>
      <c r="AL129" s="737">
        <f>ROUNDDOWN((SUM(M125:N129))/3,1)</f>
        <v>0</v>
      </c>
      <c r="AM129" s="741">
        <f>ROUNDDOWN((SUM(O125:R129))/6,1)</f>
        <v>0</v>
      </c>
      <c r="AN129" s="741">
        <f>ROUNDDOWN((SUM(S125:T129))/20,1)</f>
        <v>0</v>
      </c>
      <c r="AO129" s="746">
        <f>ROUNDDOWN((SUM(U125:X129))/30,1)</f>
        <v>0</v>
      </c>
      <c r="AP129" s="750">
        <f t="shared" si="10"/>
        <v>0</v>
      </c>
      <c r="AQ129" s="1"/>
      <c r="AR129" s="1"/>
      <c r="AS129" s="1"/>
      <c r="AT129" s="1"/>
      <c r="AU129" s="1"/>
      <c r="AV129" s="1"/>
    </row>
    <row r="130" spans="1:48" s="34" customFormat="1" ht="15" customHeight="1">
      <c r="A130" s="1"/>
      <c r="B130" s="47"/>
      <c r="C130" s="8"/>
      <c r="D130" s="1"/>
      <c r="E130" s="1"/>
      <c r="F130" s="1"/>
      <c r="G130" s="1"/>
      <c r="H130" s="149"/>
      <c r="I130" s="192" t="s">
        <v>404</v>
      </c>
      <c r="J130" s="192"/>
      <c r="K130" s="192"/>
      <c r="L130" s="192"/>
      <c r="M130" s="318"/>
      <c r="N130" s="362"/>
      <c r="O130" s="362"/>
      <c r="P130" s="362"/>
      <c r="Q130" s="362"/>
      <c r="R130" s="362"/>
      <c r="S130" s="362"/>
      <c r="T130" s="362"/>
      <c r="U130" s="362"/>
      <c r="V130" s="362"/>
      <c r="W130" s="362"/>
      <c r="X130" s="573"/>
      <c r="Y130" s="586">
        <f t="shared" si="8"/>
        <v>0</v>
      </c>
      <c r="Z130" s="586"/>
      <c r="AA130" s="586">
        <f t="shared" si="11"/>
        <v>0</v>
      </c>
      <c r="AB130" s="617"/>
      <c r="AC130" s="71"/>
      <c r="AD130" s="650"/>
      <c r="AE130" s="650"/>
      <c r="AF130" s="662">
        <f t="shared" si="9"/>
        <v>0</v>
      </c>
      <c r="AG130" s="670"/>
      <c r="AH130" s="676"/>
      <c r="AI130" s="707"/>
      <c r="AJ130" s="1"/>
      <c r="AK130" s="1"/>
      <c r="AL130" s="737">
        <f>ROUNDDOWN((SUM(M125:N130))/3,1)</f>
        <v>0</v>
      </c>
      <c r="AM130" s="741">
        <f>ROUNDDOWN((SUM(O125:R130))/6,1)</f>
        <v>0</v>
      </c>
      <c r="AN130" s="741">
        <f>ROUNDDOWN((SUM(S125:T130))/20,1)</f>
        <v>0</v>
      </c>
      <c r="AO130" s="746">
        <f>ROUNDDOWN((SUM(U125:X130))/30,1)</f>
        <v>0</v>
      </c>
      <c r="AP130" s="750">
        <f t="shared" si="10"/>
        <v>0</v>
      </c>
      <c r="AQ130" s="1"/>
      <c r="AR130" s="1"/>
      <c r="AS130" s="1"/>
      <c r="AT130" s="1"/>
      <c r="AU130" s="1"/>
      <c r="AV130" s="1"/>
    </row>
    <row r="131" spans="1:48" s="34" customFormat="1" ht="15" customHeight="1">
      <c r="A131" s="1"/>
      <c r="B131" s="47"/>
      <c r="C131" s="8"/>
      <c r="D131" s="1"/>
      <c r="E131" s="1"/>
      <c r="F131" s="1"/>
      <c r="G131" s="1"/>
      <c r="H131" s="149"/>
      <c r="I131" s="192" t="s">
        <v>317</v>
      </c>
      <c r="J131" s="192"/>
      <c r="K131" s="192"/>
      <c r="L131" s="192"/>
      <c r="M131" s="318"/>
      <c r="N131" s="362"/>
      <c r="O131" s="362"/>
      <c r="P131" s="362"/>
      <c r="Q131" s="362"/>
      <c r="R131" s="362"/>
      <c r="S131" s="362"/>
      <c r="T131" s="362"/>
      <c r="U131" s="362"/>
      <c r="V131" s="362"/>
      <c r="W131" s="362"/>
      <c r="X131" s="573"/>
      <c r="Y131" s="586">
        <f t="shared" si="8"/>
        <v>0</v>
      </c>
      <c r="Z131" s="586"/>
      <c r="AA131" s="586">
        <f t="shared" si="11"/>
        <v>0</v>
      </c>
      <c r="AB131" s="617"/>
      <c r="AC131" s="71"/>
      <c r="AD131" s="650"/>
      <c r="AE131" s="650"/>
      <c r="AF131" s="663">
        <f t="shared" si="9"/>
        <v>0</v>
      </c>
      <c r="AG131" s="671"/>
      <c r="AH131" s="677"/>
      <c r="AI131" s="707"/>
      <c r="AJ131" s="1"/>
      <c r="AK131" s="1"/>
      <c r="AL131" s="737">
        <f>ROUNDDOWN((SUM(M125:N131))/3,1)</f>
        <v>0</v>
      </c>
      <c r="AM131" s="741">
        <f>ROUNDDOWN((SUM(O125:R131))/6,1)</f>
        <v>0</v>
      </c>
      <c r="AN131" s="741">
        <f>ROUNDDOWN((SUM(S125:T131))/20,1)</f>
        <v>0</v>
      </c>
      <c r="AO131" s="746">
        <f>ROUNDDOWN((SUM(U125:X131))/30,1)</f>
        <v>0</v>
      </c>
      <c r="AP131" s="750">
        <f t="shared" si="10"/>
        <v>0</v>
      </c>
      <c r="AQ131" s="1"/>
      <c r="AR131" s="1"/>
      <c r="AS131" s="1"/>
      <c r="AT131" s="1"/>
      <c r="AU131" s="1"/>
      <c r="AV131" s="1"/>
    </row>
    <row r="132" spans="1:48" s="34" customFormat="1" ht="15" customHeight="1">
      <c r="A132" s="1"/>
      <c r="B132" s="47"/>
      <c r="C132" s="8"/>
      <c r="D132" s="1"/>
      <c r="E132" s="1"/>
      <c r="F132" s="1"/>
      <c r="G132" s="1"/>
      <c r="H132" s="149"/>
      <c r="I132" s="193" t="s">
        <v>154</v>
      </c>
      <c r="J132" s="168"/>
      <c r="K132" s="168"/>
      <c r="L132" s="235"/>
      <c r="M132" s="319">
        <f>SUM(M125:N131)</f>
        <v>0</v>
      </c>
      <c r="N132" s="363"/>
      <c r="O132" s="363">
        <f>SUM(O125:P131)</f>
        <v>0</v>
      </c>
      <c r="P132" s="363"/>
      <c r="Q132" s="363">
        <f>SUM(Q125:R131)</f>
        <v>0</v>
      </c>
      <c r="R132" s="363"/>
      <c r="S132" s="363">
        <f>SUM(S125:T131)</f>
        <v>0</v>
      </c>
      <c r="T132" s="363"/>
      <c r="U132" s="363">
        <f>SUM(U125:V131)</f>
        <v>0</v>
      </c>
      <c r="V132" s="363"/>
      <c r="W132" s="363">
        <f>SUM(W125:X131)</f>
        <v>0</v>
      </c>
      <c r="X132" s="574"/>
      <c r="Y132" s="363">
        <f>SUM(Y125:Z131)</f>
        <v>0</v>
      </c>
      <c r="Z132" s="574"/>
      <c r="AA132" s="607"/>
      <c r="AB132" s="618"/>
      <c r="AC132" s="634" t="s">
        <v>153</v>
      </c>
      <c r="AD132" s="650"/>
      <c r="AE132" s="650"/>
      <c r="AF132" s="650"/>
      <c r="AG132" s="650"/>
      <c r="AH132" s="650"/>
      <c r="AI132" s="707"/>
      <c r="AJ132" s="1"/>
      <c r="AK132" s="1"/>
      <c r="AL132" s="1"/>
      <c r="AM132" s="1"/>
      <c r="AN132" s="1"/>
      <c r="AO132" s="1"/>
      <c r="AP132" s="1"/>
      <c r="AQ132" s="1"/>
      <c r="AR132" s="1"/>
      <c r="AS132" s="1"/>
      <c r="AT132" s="1"/>
      <c r="AU132" s="1"/>
      <c r="AV132" s="1"/>
    </row>
    <row r="133" spans="1:48" s="34" customFormat="1" ht="15" customHeight="1">
      <c r="A133" s="1"/>
      <c r="B133" s="47"/>
      <c r="C133" s="8"/>
      <c r="D133" s="1"/>
      <c r="E133" s="1"/>
      <c r="F133" s="1"/>
      <c r="G133" s="1"/>
      <c r="H133" s="149"/>
      <c r="I133" s="191" t="s">
        <v>105</v>
      </c>
      <c r="J133" s="191"/>
      <c r="K133" s="191"/>
      <c r="L133" s="191"/>
      <c r="M133" s="316" t="s">
        <v>216</v>
      </c>
      <c r="N133" s="360"/>
      <c r="O133" s="360" t="s">
        <v>285</v>
      </c>
      <c r="P133" s="360"/>
      <c r="Q133" s="360" t="s">
        <v>408</v>
      </c>
      <c r="R133" s="360"/>
      <c r="S133" s="360" t="s">
        <v>29</v>
      </c>
      <c r="T133" s="360"/>
      <c r="U133" s="360" t="s">
        <v>409</v>
      </c>
      <c r="V133" s="360"/>
      <c r="W133" s="360" t="s">
        <v>410</v>
      </c>
      <c r="X133" s="571"/>
      <c r="Y133" s="585" t="s">
        <v>154</v>
      </c>
      <c r="Z133" s="585"/>
      <c r="AA133" s="585" t="s">
        <v>72</v>
      </c>
      <c r="AB133" s="616"/>
      <c r="AC133" s="635"/>
      <c r="AD133" s="651"/>
      <c r="AE133" s="649"/>
      <c r="AF133" s="664" t="s">
        <v>47</v>
      </c>
      <c r="AG133" s="672"/>
      <c r="AH133" s="678"/>
      <c r="AI133" s="707"/>
      <c r="AJ133" s="1"/>
      <c r="AK133" s="1"/>
      <c r="AL133" s="1"/>
      <c r="AM133" s="1"/>
      <c r="AN133" s="1"/>
      <c r="AO133" s="1"/>
      <c r="AP133" s="1"/>
      <c r="AQ133" s="1"/>
      <c r="AR133" s="1"/>
      <c r="AS133" s="1"/>
      <c r="AT133" s="1"/>
      <c r="AU133" s="1"/>
      <c r="AV133" s="1"/>
    </row>
    <row r="134" spans="1:48" s="34" customFormat="1" ht="15" customHeight="1">
      <c r="A134" s="1"/>
      <c r="B134" s="47"/>
      <c r="C134" s="8"/>
      <c r="D134" s="1"/>
      <c r="E134" s="1"/>
      <c r="F134" s="1"/>
      <c r="G134" s="1"/>
      <c r="H134" s="149"/>
      <c r="I134" s="192" t="s">
        <v>197</v>
      </c>
      <c r="J134" s="192"/>
      <c r="K134" s="192"/>
      <c r="L134" s="192"/>
      <c r="M134" s="318"/>
      <c r="N134" s="362"/>
      <c r="O134" s="362"/>
      <c r="P134" s="362"/>
      <c r="Q134" s="362"/>
      <c r="R134" s="362"/>
      <c r="S134" s="362"/>
      <c r="T134" s="362"/>
      <c r="U134" s="362"/>
      <c r="V134" s="362"/>
      <c r="W134" s="362"/>
      <c r="X134" s="573"/>
      <c r="Y134" s="586">
        <f t="shared" ref="Y134:Y143" si="12">SUM(M134:W134)</f>
        <v>0</v>
      </c>
      <c r="Z134" s="586"/>
      <c r="AA134" s="586">
        <f>Y134</f>
        <v>0</v>
      </c>
      <c r="AB134" s="617"/>
      <c r="AC134" s="638"/>
      <c r="AD134" s="651"/>
      <c r="AE134" s="660"/>
      <c r="AF134" s="662">
        <f t="shared" ref="AF134:AF143" si="13">ROUND(AP134,0)</f>
        <v>0</v>
      </c>
      <c r="AG134" s="670"/>
      <c r="AH134" s="676"/>
      <c r="AI134" s="707"/>
      <c r="AJ134" s="1"/>
      <c r="AK134" s="1"/>
      <c r="AL134" s="739">
        <f>ROUNDDOWN(M132/3,1)</f>
        <v>0</v>
      </c>
      <c r="AM134" s="743">
        <f>ROUNDDOWN(SUM(O132:R132)/6,1)</f>
        <v>0</v>
      </c>
      <c r="AN134" s="743">
        <f>ROUNDDOWN(S132/20,1)</f>
        <v>0</v>
      </c>
      <c r="AO134" s="743">
        <f>ROUNDDOWN(SUM(U132:X132)/30,1)</f>
        <v>0</v>
      </c>
      <c r="AP134" s="750">
        <f t="shared" ref="AP134:AP143" si="14">SUM(AL134:AO134)</f>
        <v>0</v>
      </c>
      <c r="AQ134" s="1"/>
      <c r="AR134" s="1"/>
      <c r="AS134" s="1"/>
      <c r="AT134" s="1"/>
      <c r="AU134" s="1"/>
      <c r="AV134" s="1"/>
    </row>
    <row r="135" spans="1:48" s="34" customFormat="1" ht="15" customHeight="1">
      <c r="A135" s="1"/>
      <c r="B135" s="47"/>
      <c r="C135" s="71"/>
      <c r="D135" s="31"/>
      <c r="E135" s="31"/>
      <c r="F135" s="31"/>
      <c r="G135" s="31"/>
      <c r="H135" s="149"/>
      <c r="I135" s="192" t="s">
        <v>403</v>
      </c>
      <c r="J135" s="192"/>
      <c r="K135" s="192"/>
      <c r="L135" s="192"/>
      <c r="M135" s="318"/>
      <c r="N135" s="362"/>
      <c r="O135" s="362"/>
      <c r="P135" s="362"/>
      <c r="Q135" s="362"/>
      <c r="R135" s="362"/>
      <c r="S135" s="362"/>
      <c r="T135" s="362"/>
      <c r="U135" s="362"/>
      <c r="V135" s="362"/>
      <c r="W135" s="362"/>
      <c r="X135" s="573"/>
      <c r="Y135" s="586">
        <f t="shared" si="12"/>
        <v>0</v>
      </c>
      <c r="Z135" s="586"/>
      <c r="AA135" s="586">
        <f t="shared" ref="AA135:AA143" si="15">AA134+Y135</f>
        <v>0</v>
      </c>
      <c r="AB135" s="617"/>
      <c r="AC135" s="635"/>
      <c r="AD135" s="652"/>
      <c r="AE135" s="650"/>
      <c r="AF135" s="662">
        <f t="shared" si="13"/>
        <v>0</v>
      </c>
      <c r="AG135" s="670"/>
      <c r="AH135" s="676"/>
      <c r="AI135" s="707"/>
      <c r="AJ135" s="1"/>
      <c r="AK135" s="1"/>
      <c r="AL135" s="738">
        <f>ROUNDDOWN(((($M$132))-M134)/3,1)</f>
        <v>0</v>
      </c>
      <c r="AM135" s="742">
        <f>ROUNDDOWN((($O$132+$Q$132)-(SUM($O$134:R134)))/6,1)</f>
        <v>0</v>
      </c>
      <c r="AN135" s="742">
        <f>ROUNDDOWN(((($S$132))-S134)/20,1)</f>
        <v>0</v>
      </c>
      <c r="AO135" s="747">
        <f>ROUNDDOWN((SUM($U$132:$X$132)-(SUM($U$134:X134)))/30,1)</f>
        <v>0</v>
      </c>
      <c r="AP135" s="752">
        <f t="shared" si="14"/>
        <v>0</v>
      </c>
      <c r="AQ135" s="1"/>
      <c r="AR135" s="1"/>
      <c r="AS135" s="1"/>
      <c r="AT135" s="1"/>
      <c r="AU135" s="1"/>
      <c r="AV135" s="1"/>
    </row>
    <row r="136" spans="1:48" s="34" customFormat="1" ht="15" customHeight="1">
      <c r="A136" s="1"/>
      <c r="B136" s="47"/>
      <c r="C136" s="8"/>
      <c r="D136" s="1"/>
      <c r="E136" s="1"/>
      <c r="F136" s="1"/>
      <c r="G136" s="1"/>
      <c r="H136" s="149"/>
      <c r="I136" s="194" t="s">
        <v>402</v>
      </c>
      <c r="J136" s="192"/>
      <c r="K136" s="192"/>
      <c r="L136" s="192"/>
      <c r="M136" s="318"/>
      <c r="N136" s="362"/>
      <c r="O136" s="362"/>
      <c r="P136" s="362"/>
      <c r="Q136" s="362"/>
      <c r="R136" s="362"/>
      <c r="S136" s="362"/>
      <c r="T136" s="362"/>
      <c r="U136" s="362"/>
      <c r="V136" s="362"/>
      <c r="W136" s="362"/>
      <c r="X136" s="573"/>
      <c r="Y136" s="586">
        <f t="shared" si="12"/>
        <v>0</v>
      </c>
      <c r="Z136" s="586"/>
      <c r="AA136" s="586">
        <f t="shared" si="15"/>
        <v>0</v>
      </c>
      <c r="AB136" s="617"/>
      <c r="AC136" s="635"/>
      <c r="AD136" s="652"/>
      <c r="AE136" s="650"/>
      <c r="AF136" s="662">
        <f t="shared" si="13"/>
        <v>0</v>
      </c>
      <c r="AG136" s="670"/>
      <c r="AH136" s="676"/>
      <c r="AI136" s="707"/>
      <c r="AJ136" s="1"/>
      <c r="AK136" s="1"/>
      <c r="AL136" s="738">
        <f>ROUNDDOWN(((($M$132))-SUM($M$134:M135))/3,1)</f>
        <v>0</v>
      </c>
      <c r="AM136" s="742">
        <f>ROUNDDOWN((($O$132+$Q$132)-(SUM($O$134:R135)))/6,1)</f>
        <v>0</v>
      </c>
      <c r="AN136" s="742">
        <f>ROUNDDOWN(($S$132-SUM($S$134:S135))/20,1)</f>
        <v>0</v>
      </c>
      <c r="AO136" s="747">
        <f>ROUNDDOWN((SUM($U$132:$X$132)-(SUM($U$134:X135)))/30,1)</f>
        <v>0</v>
      </c>
      <c r="AP136" s="752">
        <f t="shared" si="14"/>
        <v>0</v>
      </c>
      <c r="AQ136" s="1"/>
      <c r="AR136" s="1"/>
      <c r="AS136" s="1"/>
      <c r="AT136" s="1"/>
      <c r="AU136" s="1"/>
      <c r="AV136" s="1"/>
    </row>
    <row r="137" spans="1:48" s="34" customFormat="1" ht="15" customHeight="1">
      <c r="A137" s="1"/>
      <c r="B137" s="47"/>
      <c r="C137" s="8"/>
      <c r="D137" s="1"/>
      <c r="E137" s="1"/>
      <c r="F137" s="1"/>
      <c r="G137" s="1"/>
      <c r="H137" s="149"/>
      <c r="I137" s="192" t="s">
        <v>246</v>
      </c>
      <c r="J137" s="192"/>
      <c r="K137" s="192"/>
      <c r="L137" s="192"/>
      <c r="M137" s="318"/>
      <c r="N137" s="362"/>
      <c r="O137" s="362"/>
      <c r="P137" s="362"/>
      <c r="Q137" s="362"/>
      <c r="R137" s="362"/>
      <c r="S137" s="362"/>
      <c r="T137" s="362"/>
      <c r="U137" s="362"/>
      <c r="V137" s="362"/>
      <c r="W137" s="362"/>
      <c r="X137" s="573"/>
      <c r="Y137" s="586">
        <f t="shared" si="12"/>
        <v>0</v>
      </c>
      <c r="Z137" s="586"/>
      <c r="AA137" s="586">
        <f t="shared" si="15"/>
        <v>0</v>
      </c>
      <c r="AB137" s="617"/>
      <c r="AC137" s="635"/>
      <c r="AD137" s="652"/>
      <c r="AE137" s="650"/>
      <c r="AF137" s="662">
        <f t="shared" si="13"/>
        <v>0</v>
      </c>
      <c r="AG137" s="670"/>
      <c r="AH137" s="676"/>
      <c r="AI137" s="707"/>
      <c r="AJ137" s="1"/>
      <c r="AK137" s="1"/>
      <c r="AL137" s="738">
        <f>ROUNDDOWN(((($M$132))-SUM($M$134:M136))/3,1)</f>
        <v>0</v>
      </c>
      <c r="AM137" s="742">
        <f>ROUNDDOWN((($O$132+$Q$132)-(SUM($O$134:R136)))/6,1)</f>
        <v>0</v>
      </c>
      <c r="AN137" s="742">
        <f>ROUNDDOWN(($S$132-SUM($S$134:S136))/20,1)</f>
        <v>0</v>
      </c>
      <c r="AO137" s="747">
        <f>ROUNDDOWN((SUM($U$132:$X$132)-(SUM($U$134:X136)))/30,1)</f>
        <v>0</v>
      </c>
      <c r="AP137" s="752">
        <f t="shared" si="14"/>
        <v>0</v>
      </c>
      <c r="AQ137" s="1"/>
      <c r="AR137" s="1"/>
      <c r="AS137" s="1"/>
      <c r="AT137" s="1"/>
      <c r="AU137" s="1"/>
      <c r="AV137" s="1"/>
    </row>
    <row r="138" spans="1:48" s="34" customFormat="1" ht="15" customHeight="1">
      <c r="A138" s="1"/>
      <c r="B138" s="47"/>
      <c r="C138" s="8"/>
      <c r="D138" s="1"/>
      <c r="E138" s="1"/>
      <c r="F138" s="1"/>
      <c r="G138" s="1"/>
      <c r="H138" s="149"/>
      <c r="I138" s="192" t="s">
        <v>223</v>
      </c>
      <c r="J138" s="192"/>
      <c r="K138" s="192"/>
      <c r="L138" s="192"/>
      <c r="M138" s="318"/>
      <c r="N138" s="362"/>
      <c r="O138" s="362"/>
      <c r="P138" s="362"/>
      <c r="Q138" s="362"/>
      <c r="R138" s="362"/>
      <c r="S138" s="362"/>
      <c r="T138" s="362"/>
      <c r="U138" s="362"/>
      <c r="V138" s="362"/>
      <c r="W138" s="362"/>
      <c r="X138" s="573"/>
      <c r="Y138" s="586">
        <f t="shared" si="12"/>
        <v>0</v>
      </c>
      <c r="Z138" s="586"/>
      <c r="AA138" s="586">
        <f t="shared" si="15"/>
        <v>0</v>
      </c>
      <c r="AB138" s="617"/>
      <c r="AC138" s="635"/>
      <c r="AD138" s="652"/>
      <c r="AE138" s="650"/>
      <c r="AF138" s="662">
        <f t="shared" si="13"/>
        <v>0</v>
      </c>
      <c r="AG138" s="670"/>
      <c r="AH138" s="676"/>
      <c r="AI138" s="707"/>
      <c r="AJ138" s="1"/>
      <c r="AK138" s="1"/>
      <c r="AL138" s="738">
        <f>ROUNDDOWN(((($M$132))-SUM($M$134:M137))/3,1)</f>
        <v>0</v>
      </c>
      <c r="AM138" s="742">
        <f>ROUNDDOWN((($O$132+$Q$132)-(SUM($O$134:R137)))/6,1)</f>
        <v>0</v>
      </c>
      <c r="AN138" s="742">
        <f>ROUNDDOWN(($S$132-SUM($S$134:S137))/20,1)</f>
        <v>0</v>
      </c>
      <c r="AO138" s="747">
        <f>ROUNDDOWN((SUM($U$132:$X$132)-(SUM($U$134:X137)))/30,1)</f>
        <v>0</v>
      </c>
      <c r="AP138" s="752">
        <f t="shared" si="14"/>
        <v>0</v>
      </c>
      <c r="AQ138" s="1"/>
      <c r="AR138" s="1"/>
      <c r="AS138" s="1"/>
      <c r="AT138" s="1"/>
      <c r="AU138" s="1"/>
      <c r="AV138" s="1"/>
    </row>
    <row r="139" spans="1:48" s="34" customFormat="1" ht="15" customHeight="1">
      <c r="A139" s="1"/>
      <c r="B139" s="47"/>
      <c r="C139" s="8"/>
      <c r="D139" s="1"/>
      <c r="E139" s="1"/>
      <c r="F139" s="1"/>
      <c r="G139" s="1"/>
      <c r="H139" s="149"/>
      <c r="I139" s="192" t="s">
        <v>401</v>
      </c>
      <c r="J139" s="192"/>
      <c r="K139" s="192"/>
      <c r="L139" s="192"/>
      <c r="M139" s="318"/>
      <c r="N139" s="362"/>
      <c r="O139" s="362"/>
      <c r="P139" s="362"/>
      <c r="Q139" s="362"/>
      <c r="R139" s="362"/>
      <c r="S139" s="362"/>
      <c r="T139" s="362"/>
      <c r="U139" s="362"/>
      <c r="V139" s="362"/>
      <c r="W139" s="362"/>
      <c r="X139" s="573"/>
      <c r="Y139" s="586">
        <f t="shared" si="12"/>
        <v>0</v>
      </c>
      <c r="Z139" s="586"/>
      <c r="AA139" s="586">
        <f t="shared" si="15"/>
        <v>0</v>
      </c>
      <c r="AB139" s="617"/>
      <c r="AC139" s="636" t="str">
        <f>IF(Y132=Y144,"一致OK","不一致エラー")</f>
        <v>一致OK</v>
      </c>
      <c r="AD139" s="654"/>
      <c r="AE139" s="650"/>
      <c r="AF139" s="662">
        <f t="shared" si="13"/>
        <v>0</v>
      </c>
      <c r="AG139" s="670"/>
      <c r="AH139" s="676"/>
      <c r="AI139" s="707"/>
      <c r="AJ139" s="1"/>
      <c r="AK139" s="1"/>
      <c r="AL139" s="738">
        <f>ROUNDDOWN(((($M$132))-SUM($M$134:M138))/3,1)</f>
        <v>0</v>
      </c>
      <c r="AM139" s="742">
        <f>ROUNDDOWN((($O$132+$Q$132)-(SUM($O$134:R138)))/6,1)</f>
        <v>0</v>
      </c>
      <c r="AN139" s="742">
        <f>ROUNDDOWN(($S$132-SUM($S$134:S138))/20,1)</f>
        <v>0</v>
      </c>
      <c r="AO139" s="747">
        <f>ROUNDDOWN((SUM($U$132:$X$132)-(SUM($U$134:X138)))/30,1)</f>
        <v>0</v>
      </c>
      <c r="AP139" s="752">
        <f t="shared" si="14"/>
        <v>0</v>
      </c>
      <c r="AQ139" s="1"/>
      <c r="AR139" s="1"/>
      <c r="AS139" s="1"/>
      <c r="AT139" s="1"/>
      <c r="AU139" s="1"/>
      <c r="AV139" s="1"/>
    </row>
    <row r="140" spans="1:48" s="34" customFormat="1" ht="15" customHeight="1">
      <c r="A140" s="1"/>
      <c r="B140" s="47"/>
      <c r="C140" s="8"/>
      <c r="D140" s="1"/>
      <c r="E140" s="1"/>
      <c r="F140" s="1"/>
      <c r="G140" s="1"/>
      <c r="H140" s="149"/>
      <c r="I140" s="192" t="s">
        <v>315</v>
      </c>
      <c r="J140" s="192"/>
      <c r="K140" s="192"/>
      <c r="L140" s="192"/>
      <c r="M140" s="318"/>
      <c r="N140" s="362"/>
      <c r="O140" s="362"/>
      <c r="P140" s="362"/>
      <c r="Q140" s="362"/>
      <c r="R140" s="362"/>
      <c r="S140" s="362"/>
      <c r="T140" s="362"/>
      <c r="U140" s="362"/>
      <c r="V140" s="362"/>
      <c r="W140" s="362"/>
      <c r="X140" s="573"/>
      <c r="Y140" s="586">
        <f t="shared" si="12"/>
        <v>0</v>
      </c>
      <c r="Z140" s="586"/>
      <c r="AA140" s="586">
        <f t="shared" si="15"/>
        <v>0</v>
      </c>
      <c r="AB140" s="617"/>
      <c r="AC140" s="635"/>
      <c r="AD140" s="652"/>
      <c r="AE140" s="650"/>
      <c r="AF140" s="662">
        <f t="shared" si="13"/>
        <v>0</v>
      </c>
      <c r="AG140" s="670"/>
      <c r="AH140" s="676"/>
      <c r="AI140" s="707"/>
      <c r="AJ140" s="1"/>
      <c r="AK140" s="1"/>
      <c r="AL140" s="738">
        <f>ROUNDDOWN(((($M$132))-SUM($M$134:M139))/3,1)</f>
        <v>0</v>
      </c>
      <c r="AM140" s="742">
        <f>ROUNDDOWN((($O$132+$Q$132)-(SUM($O$134:R139)))/6,1)</f>
        <v>0</v>
      </c>
      <c r="AN140" s="742">
        <f>ROUNDDOWN(($S$132-SUM($S$134:S139))/20,1)</f>
        <v>0</v>
      </c>
      <c r="AO140" s="747">
        <f>ROUNDDOWN((SUM($U$132:$X$132)-(SUM($U$134:X139)))/30,1)</f>
        <v>0</v>
      </c>
      <c r="AP140" s="752">
        <f t="shared" si="14"/>
        <v>0</v>
      </c>
      <c r="AQ140" s="1"/>
      <c r="AR140" s="1"/>
      <c r="AS140" s="1"/>
      <c r="AT140" s="1"/>
      <c r="AU140" s="1"/>
      <c r="AV140" s="1"/>
    </row>
    <row r="141" spans="1:48" s="34" customFormat="1" ht="15" customHeight="1">
      <c r="A141" s="1"/>
      <c r="B141" s="47"/>
      <c r="C141" s="8"/>
      <c r="D141" s="1"/>
      <c r="E141" s="1"/>
      <c r="F141" s="1"/>
      <c r="G141" s="1"/>
      <c r="H141" s="149"/>
      <c r="I141" s="194" t="s">
        <v>361</v>
      </c>
      <c r="J141" s="192"/>
      <c r="K141" s="192"/>
      <c r="L141" s="192"/>
      <c r="M141" s="318"/>
      <c r="N141" s="362"/>
      <c r="O141" s="362"/>
      <c r="P141" s="362"/>
      <c r="Q141" s="362"/>
      <c r="R141" s="362"/>
      <c r="S141" s="362"/>
      <c r="T141" s="362"/>
      <c r="U141" s="362"/>
      <c r="V141" s="362"/>
      <c r="W141" s="362"/>
      <c r="X141" s="573"/>
      <c r="Y141" s="586">
        <f t="shared" si="12"/>
        <v>0</v>
      </c>
      <c r="Z141" s="586"/>
      <c r="AA141" s="586">
        <f t="shared" si="15"/>
        <v>0</v>
      </c>
      <c r="AB141" s="617"/>
      <c r="AC141" s="635"/>
      <c r="AD141" s="652"/>
      <c r="AE141" s="650"/>
      <c r="AF141" s="662">
        <f t="shared" si="13"/>
        <v>0</v>
      </c>
      <c r="AG141" s="670"/>
      <c r="AH141" s="676"/>
      <c r="AI141" s="707"/>
      <c r="AJ141" s="1"/>
      <c r="AK141" s="1"/>
      <c r="AL141" s="738">
        <f>ROUNDDOWN(((($M$132))-SUM($M$134:M140))/3,1)</f>
        <v>0</v>
      </c>
      <c r="AM141" s="742">
        <f>ROUNDDOWN((($O$132+$Q$132)-(SUM($O$134:R140)))/6,1)</f>
        <v>0</v>
      </c>
      <c r="AN141" s="742">
        <f>ROUNDDOWN(($S$132-SUM($S$134:S140))/20,1)</f>
        <v>0</v>
      </c>
      <c r="AO141" s="747">
        <f>ROUNDDOWN((SUM($U$132:$X$132)-(SUM($U$134:X140)))/30,1)</f>
        <v>0</v>
      </c>
      <c r="AP141" s="752">
        <f t="shared" si="14"/>
        <v>0</v>
      </c>
      <c r="AQ141" s="1"/>
      <c r="AR141" s="1"/>
      <c r="AS141" s="1"/>
      <c r="AT141" s="1"/>
      <c r="AU141" s="1"/>
      <c r="AV141" s="1"/>
    </row>
    <row r="142" spans="1:48" s="34" customFormat="1" ht="15" customHeight="1">
      <c r="A142" s="1"/>
      <c r="B142" s="47"/>
      <c r="C142" s="8"/>
      <c r="D142" s="1"/>
      <c r="E142" s="1"/>
      <c r="F142" s="1"/>
      <c r="G142" s="1"/>
      <c r="H142" s="149"/>
      <c r="I142" s="192" t="s">
        <v>400</v>
      </c>
      <c r="J142" s="192"/>
      <c r="K142" s="192"/>
      <c r="L142" s="192"/>
      <c r="M142" s="318"/>
      <c r="N142" s="362"/>
      <c r="O142" s="362"/>
      <c r="P142" s="362"/>
      <c r="Q142" s="362"/>
      <c r="R142" s="362"/>
      <c r="S142" s="362"/>
      <c r="T142" s="362"/>
      <c r="U142" s="362"/>
      <c r="V142" s="362"/>
      <c r="W142" s="362"/>
      <c r="X142" s="573"/>
      <c r="Y142" s="586">
        <f t="shared" si="12"/>
        <v>0</v>
      </c>
      <c r="Z142" s="586"/>
      <c r="AA142" s="586">
        <f t="shared" si="15"/>
        <v>0</v>
      </c>
      <c r="AB142" s="617"/>
      <c r="AC142" s="635"/>
      <c r="AD142" s="652"/>
      <c r="AE142" s="650"/>
      <c r="AF142" s="662">
        <f t="shared" si="13"/>
        <v>0</v>
      </c>
      <c r="AG142" s="670"/>
      <c r="AH142" s="676"/>
      <c r="AI142" s="707"/>
      <c r="AJ142" s="1"/>
      <c r="AK142" s="1"/>
      <c r="AL142" s="738">
        <f>ROUNDDOWN(((($M$132))-SUM($M$134:M141))/3,1)</f>
        <v>0</v>
      </c>
      <c r="AM142" s="742">
        <f>ROUNDDOWN((($O$132+$Q$132)-(SUM($O$134:R141)))/6,1)</f>
        <v>0</v>
      </c>
      <c r="AN142" s="742">
        <f>ROUNDDOWN(($S$132-SUM($S$134:S141))/20,1)</f>
        <v>0</v>
      </c>
      <c r="AO142" s="747">
        <f>ROUNDDOWN((SUM($U$132:$X$132)-(SUM($U$134:X141)))/30,1)</f>
        <v>0</v>
      </c>
      <c r="AP142" s="752">
        <f t="shared" si="14"/>
        <v>0</v>
      </c>
      <c r="AQ142" s="1"/>
      <c r="AR142" s="1"/>
      <c r="AS142" s="1"/>
      <c r="AT142" s="1"/>
      <c r="AU142" s="1"/>
      <c r="AV142" s="1"/>
    </row>
    <row r="143" spans="1:48" s="34" customFormat="1" ht="15" customHeight="1">
      <c r="A143" s="1"/>
      <c r="B143" s="47"/>
      <c r="C143" s="8"/>
      <c r="D143" s="1"/>
      <c r="E143" s="1"/>
      <c r="F143" s="1"/>
      <c r="G143" s="1"/>
      <c r="H143" s="149"/>
      <c r="I143" s="195" t="s">
        <v>367</v>
      </c>
      <c r="J143" s="195"/>
      <c r="K143" s="195"/>
      <c r="L143" s="195"/>
      <c r="M143" s="322"/>
      <c r="N143" s="366"/>
      <c r="O143" s="366"/>
      <c r="P143" s="366"/>
      <c r="Q143" s="366"/>
      <c r="R143" s="366"/>
      <c r="S143" s="366"/>
      <c r="T143" s="366"/>
      <c r="U143" s="366"/>
      <c r="V143" s="366"/>
      <c r="W143" s="366"/>
      <c r="X143" s="577"/>
      <c r="Y143" s="589">
        <f t="shared" si="12"/>
        <v>0</v>
      </c>
      <c r="Z143" s="589"/>
      <c r="AA143" s="587">
        <f t="shared" si="15"/>
        <v>0</v>
      </c>
      <c r="AB143" s="619"/>
      <c r="AC143" s="635"/>
      <c r="AD143" s="652"/>
      <c r="AE143" s="650"/>
      <c r="AF143" s="663">
        <f t="shared" si="13"/>
        <v>0</v>
      </c>
      <c r="AG143" s="671"/>
      <c r="AH143" s="677"/>
      <c r="AI143" s="707"/>
      <c r="AJ143" s="1"/>
      <c r="AK143" s="1"/>
      <c r="AL143" s="738">
        <f>ROUNDDOWN(((($M$132))-SUM($M$134:M142))/3,1)</f>
        <v>0</v>
      </c>
      <c r="AM143" s="742">
        <f>ROUNDDOWN((($O$132+$Q$132)-(SUM($O$134:R142)))/6,1)</f>
        <v>0</v>
      </c>
      <c r="AN143" s="742">
        <f>ROUNDDOWN(($S$132-SUM($S$134:S142))/20,1)</f>
        <v>0</v>
      </c>
      <c r="AO143" s="747">
        <f>ROUNDDOWN((SUM($U$132:$X$132)-(SUM($U$134:X142)))/30,1)</f>
        <v>0</v>
      </c>
      <c r="AP143" s="752">
        <f t="shared" si="14"/>
        <v>0</v>
      </c>
      <c r="AQ143" s="1"/>
      <c r="AR143" s="1"/>
      <c r="AS143" s="1"/>
      <c r="AT143" s="1"/>
      <c r="AU143" s="1"/>
      <c r="AV143" s="1"/>
    </row>
    <row r="144" spans="1:48" s="34" customFormat="1" ht="15" customHeight="1">
      <c r="A144" s="1"/>
      <c r="B144" s="47"/>
      <c r="C144" s="8"/>
      <c r="D144" s="1"/>
      <c r="E144" s="1"/>
      <c r="F144" s="1"/>
      <c r="G144" s="1"/>
      <c r="H144" s="150"/>
      <c r="I144" s="196" t="s">
        <v>154</v>
      </c>
      <c r="J144" s="222"/>
      <c r="K144" s="222"/>
      <c r="L144" s="222"/>
      <c r="M144" s="321">
        <f>SUM(M134:N143)</f>
        <v>0</v>
      </c>
      <c r="N144" s="365"/>
      <c r="O144" s="365">
        <f>SUM(O134:P143)</f>
        <v>0</v>
      </c>
      <c r="P144" s="365"/>
      <c r="Q144" s="365">
        <f>SUM(Q134:R143)</f>
        <v>0</v>
      </c>
      <c r="R144" s="365"/>
      <c r="S144" s="365">
        <f>SUM(S134:T143)</f>
        <v>0</v>
      </c>
      <c r="T144" s="365"/>
      <c r="U144" s="365">
        <f>SUM(U134:V143)</f>
        <v>0</v>
      </c>
      <c r="V144" s="365"/>
      <c r="W144" s="365">
        <f>SUM(W134:X143)</f>
        <v>0</v>
      </c>
      <c r="X144" s="576"/>
      <c r="Y144" s="590">
        <f>SUM(Y134:Z143)</f>
        <v>0</v>
      </c>
      <c r="Z144" s="576"/>
      <c r="AA144" s="608"/>
      <c r="AB144" s="620"/>
      <c r="AC144" s="637" t="s">
        <v>153</v>
      </c>
      <c r="AD144" s="650"/>
      <c r="AE144" s="650"/>
      <c r="AF144" s="650"/>
      <c r="AG144" s="650"/>
      <c r="AH144" s="650"/>
      <c r="AI144" s="707"/>
      <c r="AJ144" s="1"/>
      <c r="AK144" s="1"/>
      <c r="AL144" s="1"/>
      <c r="AM144" s="1"/>
      <c r="AN144" s="1"/>
      <c r="AO144" s="1"/>
      <c r="AP144" s="1"/>
      <c r="AQ144" s="1"/>
      <c r="AR144" s="1"/>
      <c r="AS144" s="1"/>
      <c r="AT144" s="1"/>
      <c r="AU144" s="1"/>
      <c r="AV144" s="1"/>
    </row>
    <row r="145" spans="1:48" s="34" customFormat="1" ht="18" customHeight="1">
      <c r="A145" s="1"/>
      <c r="B145" s="52"/>
      <c r="C145" s="31"/>
      <c r="D145" s="31"/>
      <c r="E145" s="31"/>
      <c r="F145" s="31"/>
      <c r="G145" s="35"/>
      <c r="H145" s="151"/>
      <c r="I145" s="151"/>
      <c r="J145" s="151"/>
      <c r="K145" s="151"/>
      <c r="L145" s="151"/>
      <c r="M145" s="151"/>
      <c r="N145" s="151"/>
      <c r="O145" s="31"/>
      <c r="P145" s="31"/>
      <c r="Q145" s="31"/>
      <c r="R145" s="31"/>
      <c r="S145" s="31"/>
      <c r="T145" s="31"/>
      <c r="U145" s="323"/>
      <c r="V145" s="323"/>
      <c r="W145" s="323"/>
      <c r="X145" s="323"/>
      <c r="Y145" s="323"/>
      <c r="Z145" s="323"/>
      <c r="AA145" s="323"/>
      <c r="AB145" s="323"/>
      <c r="AC145" s="151"/>
      <c r="AD145" s="151"/>
      <c r="AE145" s="151"/>
      <c r="AF145" s="151"/>
      <c r="AG145" s="31"/>
      <c r="AH145" s="31"/>
      <c r="AI145" s="35"/>
      <c r="AJ145" s="1"/>
      <c r="AK145" s="1"/>
      <c r="AL145" s="1"/>
      <c r="AM145" s="1"/>
      <c r="AN145" s="1"/>
      <c r="AO145" s="1"/>
      <c r="AP145" s="1"/>
      <c r="AQ145" s="1"/>
      <c r="AR145" s="1"/>
      <c r="AS145" s="1"/>
      <c r="AT145" s="1"/>
      <c r="AU145" s="1"/>
      <c r="AV145" s="1"/>
    </row>
    <row r="146" spans="1:48" s="1" customFormat="1" ht="17.25" customHeight="1">
      <c r="B146" s="53" t="s">
        <v>295</v>
      </c>
      <c r="C146" s="81" t="s">
        <v>415</v>
      </c>
      <c r="D146" s="81"/>
      <c r="E146" s="81"/>
      <c r="F146" s="81"/>
      <c r="G146" s="104"/>
      <c r="H146" s="152" t="s">
        <v>42</v>
      </c>
      <c r="I146" s="197"/>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708"/>
    </row>
    <row r="147" spans="1:48" s="1" customFormat="1" ht="17.25" customHeight="1">
      <c r="B147" s="54"/>
      <c r="C147" s="82"/>
      <c r="D147" s="82"/>
      <c r="E147" s="82"/>
      <c r="F147" s="82"/>
      <c r="G147" s="105"/>
      <c r="H147" s="153"/>
      <c r="I147" s="198"/>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709"/>
    </row>
    <row r="148" spans="1:48" s="1" customFormat="1" ht="17.25" customHeight="1">
      <c r="B148" s="54"/>
      <c r="C148" s="82"/>
      <c r="D148" s="82"/>
      <c r="E148" s="82"/>
      <c r="F148" s="82"/>
      <c r="G148" s="105"/>
      <c r="H148" s="152" t="s">
        <v>302</v>
      </c>
      <c r="I148" s="199"/>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710"/>
    </row>
    <row r="149" spans="1:48" s="1" customFormat="1" ht="17.25" customHeight="1">
      <c r="B149" s="52"/>
      <c r="G149" s="35"/>
      <c r="H149" s="153"/>
      <c r="I149" s="200"/>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711"/>
    </row>
    <row r="150" spans="1:48" s="1" customFormat="1" ht="17.25" customHeight="1">
      <c r="B150" s="52"/>
      <c r="G150" s="35"/>
      <c r="H150" s="151"/>
      <c r="I150" s="151"/>
      <c r="J150" s="151"/>
      <c r="K150" s="151"/>
      <c r="L150" s="151"/>
      <c r="M150" s="151"/>
      <c r="N150" s="151"/>
      <c r="U150" s="323"/>
      <c r="V150" s="323"/>
      <c r="W150" s="323"/>
      <c r="X150" s="323"/>
      <c r="Y150" s="323"/>
      <c r="Z150" s="323"/>
      <c r="AA150" s="323"/>
      <c r="AB150" s="323"/>
      <c r="AC150" s="151"/>
      <c r="AD150" s="151"/>
      <c r="AE150" s="151"/>
      <c r="AF150" s="151"/>
      <c r="AI150" s="35"/>
    </row>
    <row r="151" spans="1:48" s="1" customFormat="1" ht="15.75" customHeight="1">
      <c r="B151" s="55" t="s">
        <v>48</v>
      </c>
      <c r="C151" s="83" t="s">
        <v>290</v>
      </c>
      <c r="D151" s="83"/>
      <c r="E151" s="83"/>
      <c r="F151" s="83"/>
      <c r="G151" s="106"/>
      <c r="H151" s="154"/>
      <c r="I151" s="17" t="s">
        <v>141</v>
      </c>
      <c r="J151" s="17"/>
      <c r="K151" s="258"/>
      <c r="L151" s="289"/>
      <c r="M151" s="289"/>
      <c r="N151" s="289"/>
      <c r="O151" s="289"/>
      <c r="P151" s="289"/>
      <c r="Q151" s="289"/>
      <c r="R151" s="289"/>
      <c r="S151" s="289"/>
      <c r="T151" s="368"/>
      <c r="U151" s="70" t="s">
        <v>291</v>
      </c>
      <c r="V151" s="70"/>
      <c r="W151" s="258"/>
      <c r="X151" s="70"/>
      <c r="Y151" s="70"/>
      <c r="Z151" s="471"/>
      <c r="AA151" s="160"/>
      <c r="AB151" s="17"/>
      <c r="AC151" s="17"/>
      <c r="AD151" s="17"/>
      <c r="AE151" s="17"/>
      <c r="AF151" s="17"/>
      <c r="AG151" s="168" t="s">
        <v>187</v>
      </c>
      <c r="AH151" s="168"/>
      <c r="AI151" s="712"/>
    </row>
    <row r="152" spans="1:48" s="1" customFormat="1" ht="15.75" customHeight="1">
      <c r="B152" s="52"/>
      <c r="C152" s="80"/>
      <c r="D152" s="80"/>
      <c r="E152" s="80"/>
      <c r="F152" s="80"/>
      <c r="G152" s="102"/>
      <c r="H152" s="154"/>
      <c r="I152" s="31" t="s">
        <v>281</v>
      </c>
      <c r="K152" s="259"/>
      <c r="L152" s="169"/>
      <c r="M152" s="169"/>
      <c r="N152" s="169"/>
      <c r="O152" s="169" t="s">
        <v>292</v>
      </c>
      <c r="P152" s="169"/>
      <c r="Q152" s="169"/>
      <c r="R152" s="485"/>
      <c r="S152" s="507"/>
      <c r="T152" s="151"/>
      <c r="U152" s="71" t="s">
        <v>291</v>
      </c>
      <c r="X152" s="151"/>
      <c r="Y152" s="151"/>
      <c r="Z152" s="471"/>
      <c r="AA152" s="160"/>
      <c r="AB152" s="621" t="s">
        <v>94</v>
      </c>
      <c r="AC152" s="639"/>
      <c r="AD152" s="639"/>
      <c r="AE152" s="639"/>
      <c r="AF152" s="639"/>
      <c r="AG152" s="639"/>
      <c r="AH152" s="679"/>
      <c r="AI152" s="713" t="s">
        <v>86</v>
      </c>
      <c r="AK152" s="80"/>
      <c r="AP152" s="80"/>
    </row>
    <row r="153" spans="1:48" s="1" customFormat="1" ht="15.75" customHeight="1">
      <c r="A153" s="35"/>
      <c r="B153" s="56"/>
      <c r="C153" s="80"/>
      <c r="D153" s="80"/>
      <c r="E153" s="80"/>
      <c r="F153" s="80"/>
      <c r="G153" s="102"/>
      <c r="H153" s="154"/>
      <c r="I153" s="31" t="s">
        <v>255</v>
      </c>
      <c r="K153" s="259"/>
      <c r="L153" s="169"/>
      <c r="M153" s="169"/>
      <c r="N153" s="169"/>
      <c r="O153" s="169" t="s">
        <v>292</v>
      </c>
      <c r="P153" s="169"/>
      <c r="Q153" s="169"/>
      <c r="R153" s="485"/>
      <c r="S153" s="507"/>
      <c r="U153" s="71" t="s">
        <v>291</v>
      </c>
      <c r="X153" s="151"/>
      <c r="Y153" s="151"/>
      <c r="Z153" s="471"/>
      <c r="AA153" s="160"/>
      <c r="AB153" s="621" t="s">
        <v>94</v>
      </c>
      <c r="AC153" s="639"/>
      <c r="AD153" s="639"/>
      <c r="AE153" s="639"/>
      <c r="AF153" s="639"/>
      <c r="AG153" s="639"/>
      <c r="AH153" s="679"/>
      <c r="AI153" s="713" t="s">
        <v>86</v>
      </c>
      <c r="AK153" s="80"/>
      <c r="AP153" s="80"/>
    </row>
    <row r="154" spans="1:48" s="1" customFormat="1" ht="15.75" customHeight="1">
      <c r="A154" s="35"/>
      <c r="B154" s="57"/>
      <c r="C154" s="80"/>
      <c r="D154" s="80"/>
      <c r="E154" s="80"/>
      <c r="F154" s="80"/>
      <c r="G154" s="102"/>
      <c r="H154" s="154"/>
      <c r="I154" s="31" t="s">
        <v>201</v>
      </c>
      <c r="K154" s="259"/>
      <c r="L154" s="169"/>
      <c r="M154" s="169"/>
      <c r="N154" s="169"/>
      <c r="O154" s="169"/>
      <c r="P154" s="169"/>
      <c r="Q154" s="169"/>
      <c r="R154" s="169"/>
      <c r="S154" s="169"/>
      <c r="U154" s="71" t="s">
        <v>291</v>
      </c>
      <c r="V154" s="71"/>
      <c r="W154" s="71"/>
      <c r="X154" s="151"/>
      <c r="Y154" s="151"/>
      <c r="Z154" s="471"/>
      <c r="AA154" s="160"/>
      <c r="AB154" s="621" t="s">
        <v>94</v>
      </c>
      <c r="AC154" s="639"/>
      <c r="AD154" s="639"/>
      <c r="AE154" s="639"/>
      <c r="AF154" s="639"/>
      <c r="AG154" s="639"/>
      <c r="AH154" s="679"/>
      <c r="AI154" s="713" t="s">
        <v>86</v>
      </c>
      <c r="AK154" s="80"/>
      <c r="AP154" s="80"/>
    </row>
    <row r="155" spans="1:48" s="1" customFormat="1" ht="15.75" customHeight="1">
      <c r="A155" s="35"/>
      <c r="B155" s="58"/>
      <c r="C155" s="84"/>
      <c r="D155" s="84"/>
      <c r="E155" s="84"/>
      <c r="F155" s="84"/>
      <c r="G155" s="107"/>
      <c r="H155" s="155"/>
      <c r="I155" s="37" t="s">
        <v>294</v>
      </c>
      <c r="J155" s="37"/>
      <c r="K155" s="260"/>
      <c r="L155" s="94"/>
      <c r="M155" s="94"/>
      <c r="N155" s="367"/>
      <c r="O155" s="367"/>
      <c r="P155" s="367"/>
      <c r="Q155" s="367"/>
      <c r="R155" s="367"/>
      <c r="S155" s="367"/>
      <c r="T155" s="528" t="s">
        <v>124</v>
      </c>
      <c r="U155" s="75" t="s">
        <v>291</v>
      </c>
      <c r="V155" s="75"/>
      <c r="W155" s="75"/>
      <c r="X155" s="75"/>
      <c r="Y155" s="591"/>
      <c r="Z155" s="600"/>
      <c r="AA155" s="609"/>
      <c r="AB155" s="622" t="s">
        <v>94</v>
      </c>
      <c r="AC155" s="640"/>
      <c r="AD155" s="640"/>
      <c r="AE155" s="640"/>
      <c r="AF155" s="640"/>
      <c r="AG155" s="640"/>
      <c r="AH155" s="680"/>
      <c r="AI155" s="714" t="s">
        <v>86</v>
      </c>
      <c r="AK155" s="80"/>
      <c r="AP155" s="80"/>
    </row>
    <row r="156" spans="1:48" s="1" customFormat="1" ht="15.75" customHeight="1">
      <c r="B156" s="50" t="s">
        <v>54</v>
      </c>
      <c r="C156" s="85" t="s">
        <v>267</v>
      </c>
      <c r="D156" s="85"/>
      <c r="E156" s="85"/>
      <c r="F156" s="85"/>
      <c r="G156" s="101"/>
      <c r="H156" s="156" t="s">
        <v>296</v>
      </c>
      <c r="I156" s="201"/>
      <c r="J156" s="201"/>
      <c r="K156" s="201"/>
      <c r="L156" s="201"/>
      <c r="M156" s="201"/>
      <c r="N156" s="201"/>
      <c r="O156" s="201"/>
      <c r="P156" s="430"/>
      <c r="Q156" s="464" t="s">
        <v>298</v>
      </c>
      <c r="R156" s="201"/>
      <c r="S156" s="201"/>
      <c r="T156" s="201"/>
      <c r="U156" s="201"/>
      <c r="V156" s="201"/>
      <c r="W156" s="201"/>
      <c r="X156" s="201"/>
      <c r="Y156" s="430"/>
      <c r="Z156" s="601"/>
      <c r="AA156" s="610"/>
      <c r="AB156" s="610"/>
      <c r="AC156" s="610"/>
      <c r="AD156" s="610"/>
      <c r="AE156" s="610"/>
      <c r="AF156" s="610"/>
      <c r="AG156" s="610"/>
      <c r="AH156" s="610"/>
      <c r="AI156" s="715"/>
    </row>
    <row r="157" spans="1:48" s="1" customFormat="1" ht="19.5" customHeight="1">
      <c r="B157" s="54"/>
      <c r="C157" s="80"/>
      <c r="D157" s="80"/>
      <c r="E157" s="80"/>
      <c r="F157" s="80"/>
      <c r="G157" s="102"/>
      <c r="H157" s="157"/>
      <c r="I157" s="202"/>
      <c r="J157" s="202"/>
      <c r="K157" s="202"/>
      <c r="L157" s="202"/>
      <c r="M157" s="309"/>
      <c r="N157" s="309"/>
      <c r="O157" s="404" t="s">
        <v>146</v>
      </c>
      <c r="P157" s="431"/>
      <c r="Q157" s="465"/>
      <c r="R157" s="202"/>
      <c r="S157" s="202"/>
      <c r="T157" s="202"/>
      <c r="U157" s="202"/>
      <c r="V157" s="309"/>
      <c r="W157" s="309"/>
      <c r="X157" s="404" t="s">
        <v>146</v>
      </c>
      <c r="Y157" s="431"/>
      <c r="Z157" s="14"/>
      <c r="AA157" s="20"/>
      <c r="AB157" s="20"/>
      <c r="AC157" s="20"/>
      <c r="AD157" s="20"/>
      <c r="AE157" s="20"/>
      <c r="AF157" s="20"/>
      <c r="AG157" s="20"/>
      <c r="AH157" s="20"/>
      <c r="AI157" s="716"/>
    </row>
    <row r="158" spans="1:48" s="1" customFormat="1" ht="15.75" customHeight="1">
      <c r="B158" s="52"/>
      <c r="C158" s="8"/>
      <c r="H158" s="52" t="s">
        <v>78</v>
      </c>
      <c r="M158" s="323"/>
      <c r="N158" s="323"/>
      <c r="O158" s="323"/>
      <c r="P158" s="323"/>
      <c r="V158" s="323"/>
      <c r="W158" s="323"/>
      <c r="X158" s="323"/>
      <c r="Y158" s="323"/>
      <c r="AF158" s="323"/>
      <c r="AG158" s="323"/>
      <c r="AH158" s="681"/>
      <c r="AI158" s="717"/>
    </row>
    <row r="159" spans="1:48" s="1" customFormat="1" ht="15.75" customHeight="1">
      <c r="B159" s="52"/>
      <c r="C159" s="8"/>
      <c r="H159" s="52"/>
      <c r="I159" s="154"/>
      <c r="J159" s="31" t="s">
        <v>12</v>
      </c>
      <c r="L159" s="290" t="s">
        <v>66</v>
      </c>
      <c r="M159" s="290"/>
      <c r="N159" s="29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718"/>
    </row>
    <row r="160" spans="1:48" s="1" customFormat="1" ht="15.75" customHeight="1">
      <c r="B160" s="59"/>
      <c r="C160" s="67"/>
      <c r="D160" s="20"/>
      <c r="E160" s="20"/>
      <c r="F160" s="20"/>
      <c r="G160" s="20"/>
      <c r="H160" s="59"/>
      <c r="I160" s="154"/>
      <c r="J160" s="20" t="s">
        <v>168</v>
      </c>
      <c r="K160" s="20"/>
      <c r="L160" s="20" t="s">
        <v>156</v>
      </c>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719" t="s">
        <v>124</v>
      </c>
    </row>
    <row r="161" spans="2:35" s="1" customFormat="1" ht="15" customHeight="1">
      <c r="B161" s="47" t="s">
        <v>227</v>
      </c>
      <c r="C161" s="71" t="s">
        <v>144</v>
      </c>
      <c r="H161" s="48" t="s">
        <v>121</v>
      </c>
      <c r="J161" s="71" t="s">
        <v>444</v>
      </c>
      <c r="S161" s="71" t="s">
        <v>139</v>
      </c>
      <c r="T161" s="71"/>
      <c r="V161" s="553"/>
      <c r="W161" s="71" t="s">
        <v>266</v>
      </c>
      <c r="X161" s="553"/>
      <c r="Y161" s="71" t="s">
        <v>299</v>
      </c>
      <c r="Z161" s="71" t="s">
        <v>58</v>
      </c>
      <c r="AA161" s="553"/>
      <c r="AB161" s="71" t="s">
        <v>266</v>
      </c>
      <c r="AC161" s="553"/>
      <c r="AD161" s="71" t="s">
        <v>299</v>
      </c>
      <c r="AI161" s="35"/>
    </row>
    <row r="162" spans="2:35" s="1" customFormat="1" ht="15" customHeight="1">
      <c r="B162" s="52"/>
      <c r="H162" s="48"/>
      <c r="I162" s="71"/>
      <c r="R162" s="486" t="s">
        <v>156</v>
      </c>
      <c r="S162" s="71" t="s">
        <v>22</v>
      </c>
      <c r="V162" s="553"/>
      <c r="W162" s="71" t="s">
        <v>266</v>
      </c>
      <c r="X162" s="553"/>
      <c r="Y162" s="71" t="s">
        <v>299</v>
      </c>
      <c r="Z162" s="71" t="s">
        <v>58</v>
      </c>
      <c r="AA162" s="553"/>
      <c r="AB162" s="71" t="s">
        <v>266</v>
      </c>
      <c r="AC162" s="553"/>
      <c r="AD162" s="71" t="s">
        <v>299</v>
      </c>
      <c r="AE162" s="71" t="s">
        <v>124</v>
      </c>
      <c r="AF162" s="71"/>
      <c r="AI162" s="35"/>
    </row>
    <row r="163" spans="2:35" s="1" customFormat="1" ht="15" customHeight="1">
      <c r="B163" s="52"/>
      <c r="H163" s="48" t="s">
        <v>278</v>
      </c>
      <c r="J163" s="71" t="s">
        <v>300</v>
      </c>
      <c r="S163" s="71" t="s">
        <v>42</v>
      </c>
      <c r="T163" s="71"/>
      <c r="V163" s="553"/>
      <c r="W163" s="71" t="s">
        <v>266</v>
      </c>
      <c r="X163" s="553"/>
      <c r="Y163" s="71" t="s">
        <v>299</v>
      </c>
      <c r="Z163" s="71" t="s">
        <v>58</v>
      </c>
      <c r="AA163" s="553"/>
      <c r="AB163" s="71" t="s">
        <v>266</v>
      </c>
      <c r="AC163" s="553"/>
      <c r="AD163" s="71" t="s">
        <v>299</v>
      </c>
      <c r="AI163" s="35"/>
    </row>
    <row r="164" spans="2:35" s="1" customFormat="1" ht="15" customHeight="1">
      <c r="B164" s="52"/>
      <c r="H164" s="48"/>
      <c r="S164" s="71" t="s">
        <v>302</v>
      </c>
      <c r="T164" s="71"/>
      <c r="V164" s="553"/>
      <c r="W164" s="71" t="s">
        <v>266</v>
      </c>
      <c r="X164" s="553"/>
      <c r="Y164" s="71" t="s">
        <v>299</v>
      </c>
      <c r="Z164" s="71" t="s">
        <v>58</v>
      </c>
      <c r="AA164" s="553"/>
      <c r="AB164" s="71" t="s">
        <v>266</v>
      </c>
      <c r="AC164" s="553"/>
      <c r="AD164" s="71" t="s">
        <v>299</v>
      </c>
      <c r="AI164" s="35"/>
    </row>
    <row r="165" spans="2:35" s="1" customFormat="1" ht="15" customHeight="1">
      <c r="B165" s="52"/>
      <c r="H165" s="48" t="s">
        <v>304</v>
      </c>
      <c r="J165" s="71" t="s">
        <v>305</v>
      </c>
      <c r="O165" s="154" t="s">
        <v>53</v>
      </c>
      <c r="P165" s="174" t="s">
        <v>168</v>
      </c>
      <c r="Q165" s="154" t="s">
        <v>53</v>
      </c>
      <c r="R165" s="174" t="s">
        <v>12</v>
      </c>
      <c r="S165" s="71" t="s">
        <v>288</v>
      </c>
      <c r="U165" s="261"/>
      <c r="V165" s="71" t="s">
        <v>56</v>
      </c>
      <c r="W165" s="261"/>
      <c r="X165" s="71" t="s">
        <v>120</v>
      </c>
      <c r="Y165" s="71" t="s">
        <v>58</v>
      </c>
      <c r="Z165" s="261"/>
      <c r="AA165" s="71" t="s">
        <v>56</v>
      </c>
      <c r="AB165" s="261"/>
      <c r="AC165" s="71" t="s">
        <v>307</v>
      </c>
      <c r="AI165" s="35"/>
    </row>
    <row r="166" spans="2:35" s="1" customFormat="1" ht="15" customHeight="1">
      <c r="B166" s="52"/>
      <c r="H166" s="48" t="s">
        <v>52</v>
      </c>
      <c r="J166" s="71" t="s">
        <v>308</v>
      </c>
      <c r="S166" s="71" t="s">
        <v>288</v>
      </c>
      <c r="U166" s="261"/>
      <c r="V166" s="71" t="s">
        <v>56</v>
      </c>
      <c r="W166" s="261"/>
      <c r="X166" s="71" t="s">
        <v>120</v>
      </c>
      <c r="Y166" s="71" t="s">
        <v>58</v>
      </c>
      <c r="Z166" s="261"/>
      <c r="AA166" s="71" t="s">
        <v>56</v>
      </c>
      <c r="AB166" s="261"/>
      <c r="AC166" s="71" t="s">
        <v>307</v>
      </c>
      <c r="AI166" s="35"/>
    </row>
    <row r="167" spans="2:35" s="1" customFormat="1" ht="15" customHeight="1">
      <c r="B167" s="59"/>
      <c r="C167" s="20"/>
      <c r="D167" s="20"/>
      <c r="E167" s="20"/>
      <c r="F167" s="20"/>
      <c r="G167" s="20"/>
      <c r="H167" s="124" t="s">
        <v>310</v>
      </c>
      <c r="I167" s="20"/>
      <c r="J167" s="67" t="s">
        <v>311</v>
      </c>
      <c r="K167" s="20"/>
      <c r="L167" s="20"/>
      <c r="M167" s="20"/>
      <c r="N167" s="20"/>
      <c r="O167" s="67"/>
      <c r="P167" s="20"/>
      <c r="Q167" s="20"/>
      <c r="R167" s="74"/>
      <c r="S167" s="508"/>
      <c r="T167" s="508"/>
      <c r="U167" s="508"/>
      <c r="V167" s="508"/>
      <c r="W167" s="508"/>
      <c r="X167" s="508"/>
      <c r="Y167" s="508"/>
      <c r="Z167" s="508"/>
      <c r="AA167" s="508"/>
      <c r="AB167" s="508"/>
      <c r="AC167" s="508"/>
      <c r="AD167" s="508"/>
      <c r="AE167" s="508"/>
      <c r="AF167" s="508"/>
      <c r="AG167" s="508"/>
      <c r="AH167" s="508"/>
      <c r="AI167" s="720"/>
    </row>
    <row r="168" spans="2:35" s="1" customFormat="1" ht="17.25" customHeight="1">
      <c r="B168" s="47" t="s">
        <v>36</v>
      </c>
      <c r="C168" s="81" t="s">
        <v>421</v>
      </c>
      <c r="D168" s="81"/>
      <c r="E168" s="81"/>
      <c r="F168" s="81"/>
      <c r="G168" s="104"/>
      <c r="H168" s="52"/>
      <c r="I168" s="8" t="s">
        <v>422</v>
      </c>
      <c r="J168" s="8"/>
      <c r="K168" s="8"/>
      <c r="L168" s="8"/>
      <c r="M168" s="8"/>
      <c r="N168" s="8"/>
      <c r="O168" s="405" t="s">
        <v>53</v>
      </c>
      <c r="P168" s="174" t="s">
        <v>168</v>
      </c>
      <c r="Q168" s="405"/>
      <c r="R168" s="174" t="s">
        <v>12</v>
      </c>
      <c r="S168" s="71"/>
      <c r="T168" s="529" t="s">
        <v>431</v>
      </c>
      <c r="U168" s="529"/>
      <c r="V168" s="529"/>
      <c r="W168" s="529"/>
      <c r="X168" s="529"/>
      <c r="Y168" s="529"/>
      <c r="Z168" s="529"/>
      <c r="AA168" s="529"/>
      <c r="AB168" s="529"/>
      <c r="AC168" s="529"/>
      <c r="AD168" s="529"/>
      <c r="AE168" s="529"/>
      <c r="AF168" s="529"/>
      <c r="AG168" s="529"/>
      <c r="AH168" s="529"/>
      <c r="AI168" s="721"/>
    </row>
    <row r="169" spans="2:35" s="1" customFormat="1" ht="17.25" customHeight="1">
      <c r="B169" s="60"/>
      <c r="C169" s="82"/>
      <c r="D169" s="82"/>
      <c r="E169" s="82"/>
      <c r="F169" s="82"/>
      <c r="G169" s="105"/>
      <c r="H169" s="52"/>
      <c r="I169" s="8"/>
      <c r="J169" s="8"/>
      <c r="K169" s="8"/>
      <c r="L169" s="8"/>
      <c r="M169" s="8"/>
      <c r="N169" s="8"/>
      <c r="O169" s="172" t="s">
        <v>262</v>
      </c>
      <c r="P169" s="172"/>
      <c r="Q169" s="405"/>
      <c r="R169" s="487" t="s">
        <v>424</v>
      </c>
      <c r="S169" s="71"/>
      <c r="T169" s="530"/>
      <c r="U169" s="530"/>
      <c r="V169" s="530"/>
      <c r="W169" s="530"/>
      <c r="X169" s="530"/>
      <c r="Y169" s="530"/>
      <c r="Z169" s="530"/>
      <c r="AA169" s="530"/>
      <c r="AB169" s="530"/>
      <c r="AC169" s="530"/>
      <c r="AD169" s="530"/>
      <c r="AE169" s="530"/>
      <c r="AF169" s="530"/>
      <c r="AG169" s="530"/>
      <c r="AH169" s="530"/>
      <c r="AI169" s="722"/>
    </row>
    <row r="170" spans="2:35" s="1" customFormat="1" ht="8.25" customHeight="1">
      <c r="B170" s="52"/>
      <c r="C170" s="82"/>
      <c r="D170" s="82"/>
      <c r="E170" s="82"/>
      <c r="F170" s="82"/>
      <c r="G170" s="105"/>
      <c r="H170" s="52"/>
      <c r="R170" s="8"/>
      <c r="S170" s="71"/>
      <c r="T170" s="71"/>
      <c r="U170" s="71"/>
      <c r="V170" s="71"/>
      <c r="W170" s="71"/>
      <c r="X170" s="71"/>
      <c r="Y170" s="71"/>
      <c r="Z170" s="71"/>
      <c r="AA170" s="71"/>
      <c r="AB170" s="71"/>
      <c r="AC170" s="71"/>
      <c r="AD170" s="71"/>
      <c r="AE170" s="71"/>
      <c r="AF170" s="71"/>
      <c r="AG170" s="71"/>
      <c r="AH170" s="71"/>
      <c r="AI170" s="35"/>
    </row>
    <row r="171" spans="2:35" s="1" customFormat="1" ht="17.25" customHeight="1">
      <c r="B171" s="52"/>
      <c r="C171" s="86"/>
      <c r="D171" s="86"/>
      <c r="E171" s="86"/>
      <c r="F171" s="86"/>
      <c r="G171" s="108"/>
      <c r="H171" s="52"/>
      <c r="J171" s="1" t="s">
        <v>87</v>
      </c>
      <c r="R171" s="8"/>
      <c r="S171" s="8"/>
      <c r="T171" s="8"/>
      <c r="U171" s="8"/>
      <c r="V171" s="8"/>
      <c r="W171" s="8"/>
      <c r="X171" s="8"/>
      <c r="Y171" s="8"/>
      <c r="Z171" s="8"/>
      <c r="AA171" s="8"/>
      <c r="AB171" s="8"/>
      <c r="AC171" s="8"/>
      <c r="AD171" s="8"/>
      <c r="AE171" s="8"/>
      <c r="AF171" s="8"/>
      <c r="AG171" s="8"/>
      <c r="AH171" s="8"/>
      <c r="AI171" s="35"/>
    </row>
    <row r="172" spans="2:35" s="1" customFormat="1" ht="13.5" customHeight="1">
      <c r="B172" s="52"/>
      <c r="C172" s="86"/>
      <c r="D172" s="86"/>
      <c r="E172" s="86"/>
      <c r="F172" s="86"/>
      <c r="G172" s="108"/>
      <c r="H172" s="52"/>
      <c r="I172" s="203">
        <v>1</v>
      </c>
      <c r="J172" s="199"/>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710"/>
    </row>
    <row r="173" spans="2:35" s="1" customFormat="1" ht="13.5" customHeight="1">
      <c r="B173" s="52"/>
      <c r="C173" s="86"/>
      <c r="D173" s="86"/>
      <c r="E173" s="86"/>
      <c r="F173" s="86"/>
      <c r="G173" s="108"/>
      <c r="H173" s="52"/>
      <c r="I173" s="204"/>
      <c r="J173" s="200"/>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711"/>
    </row>
    <row r="174" spans="2:35" s="1" customFormat="1" ht="13.5" customHeight="1">
      <c r="B174" s="52"/>
      <c r="C174" s="86"/>
      <c r="D174" s="86"/>
      <c r="E174" s="86"/>
      <c r="F174" s="86"/>
      <c r="G174" s="108"/>
      <c r="H174" s="52"/>
      <c r="I174" s="203">
        <v>2</v>
      </c>
      <c r="J174" s="199"/>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710"/>
    </row>
    <row r="175" spans="2:35" s="1" customFormat="1" ht="13.5" customHeight="1">
      <c r="B175" s="52"/>
      <c r="C175" s="87"/>
      <c r="D175" s="87"/>
      <c r="E175" s="87"/>
      <c r="F175" s="87"/>
      <c r="G175" s="87"/>
      <c r="H175" s="52"/>
      <c r="I175" s="204"/>
      <c r="J175" s="200"/>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711"/>
    </row>
    <row r="176" spans="2:35" s="1" customFormat="1" ht="13.5" customHeight="1">
      <c r="B176" s="52"/>
      <c r="C176" s="87"/>
      <c r="D176" s="87"/>
      <c r="E176" s="87"/>
      <c r="F176" s="87"/>
      <c r="G176" s="109"/>
      <c r="H176" s="52"/>
      <c r="I176" s="203">
        <v>3</v>
      </c>
      <c r="J176" s="199"/>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710"/>
    </row>
    <row r="177" spans="2:42" s="1" customFormat="1" ht="13.5" customHeight="1">
      <c r="B177" s="52"/>
      <c r="C177" s="87"/>
      <c r="D177" s="87"/>
      <c r="E177" s="87"/>
      <c r="F177" s="87"/>
      <c r="G177" s="87"/>
      <c r="H177" s="52"/>
      <c r="I177" s="204"/>
      <c r="J177" s="200"/>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711"/>
    </row>
    <row r="178" spans="2:42" s="1" customFormat="1" ht="9" customHeight="1">
      <c r="B178" s="52"/>
      <c r="C178" s="87"/>
      <c r="D178" s="87"/>
      <c r="E178" s="87"/>
      <c r="F178" s="87"/>
      <c r="G178" s="87"/>
      <c r="H178" s="52"/>
      <c r="R178" s="8"/>
      <c r="S178" s="71"/>
      <c r="T178" s="71"/>
      <c r="U178" s="71"/>
      <c r="V178" s="71"/>
      <c r="W178" s="71"/>
      <c r="X178" s="71"/>
      <c r="Y178" s="71"/>
      <c r="Z178" s="71"/>
      <c r="AA178" s="71"/>
      <c r="AB178" s="71"/>
      <c r="AC178" s="71"/>
      <c r="AD178" s="71"/>
      <c r="AE178" s="71"/>
      <c r="AF178" s="71"/>
      <c r="AG178" s="71"/>
      <c r="AH178" s="71"/>
      <c r="AI178" s="35"/>
    </row>
    <row r="179" spans="2:42" s="1" customFormat="1" ht="17.25" customHeight="1">
      <c r="B179" s="52"/>
      <c r="H179" s="52"/>
      <c r="I179" s="1" t="s">
        <v>423</v>
      </c>
      <c r="O179" s="154" t="s">
        <v>53</v>
      </c>
      <c r="P179" s="174" t="s">
        <v>168</v>
      </c>
      <c r="Q179" s="154"/>
      <c r="R179" s="174" t="s">
        <v>12</v>
      </c>
      <c r="S179" s="71"/>
      <c r="T179" s="71"/>
      <c r="U179" s="71"/>
      <c r="V179" s="71"/>
      <c r="W179" s="71"/>
      <c r="X179" s="71"/>
      <c r="Y179" s="71"/>
      <c r="Z179" s="71"/>
      <c r="AA179" s="71"/>
      <c r="AB179" s="71"/>
      <c r="AC179" s="71"/>
      <c r="AD179" s="71"/>
      <c r="AE179" s="71"/>
      <c r="AF179" s="71"/>
      <c r="AG179" s="71"/>
      <c r="AH179" s="71"/>
      <c r="AI179" s="35"/>
    </row>
    <row r="180" spans="2:42" s="1" customFormat="1" ht="9" customHeight="1">
      <c r="B180" s="59"/>
      <c r="C180" s="20"/>
      <c r="D180" s="20"/>
      <c r="E180" s="20"/>
      <c r="F180" s="20"/>
      <c r="G180" s="20"/>
      <c r="H180" s="59"/>
      <c r="I180" s="20"/>
      <c r="J180" s="20"/>
      <c r="K180" s="20"/>
      <c r="L180" s="20"/>
      <c r="M180" s="20"/>
      <c r="N180" s="20"/>
      <c r="O180" s="20"/>
      <c r="P180" s="20"/>
      <c r="Q180" s="20"/>
      <c r="R180" s="67"/>
      <c r="S180" s="67"/>
      <c r="T180" s="67"/>
      <c r="U180" s="67"/>
      <c r="V180" s="67"/>
      <c r="W180" s="67"/>
      <c r="X180" s="67"/>
      <c r="Y180" s="67"/>
      <c r="Z180" s="67"/>
      <c r="AA180" s="67"/>
      <c r="AB180" s="67"/>
      <c r="AC180" s="67"/>
      <c r="AD180" s="67"/>
      <c r="AE180" s="67"/>
      <c r="AF180" s="67"/>
      <c r="AG180" s="67"/>
      <c r="AH180" s="67"/>
      <c r="AI180" s="720"/>
    </row>
    <row r="181" spans="2:42" ht="15.95" customHeight="1">
      <c r="B181" s="53" t="s">
        <v>324</v>
      </c>
      <c r="C181" s="83" t="s">
        <v>225</v>
      </c>
      <c r="D181" s="96"/>
      <c r="E181" s="96"/>
      <c r="F181" s="96"/>
      <c r="G181" s="110"/>
      <c r="H181" s="158" t="s">
        <v>137</v>
      </c>
      <c r="I181" s="17"/>
      <c r="J181" s="17"/>
      <c r="K181" s="17"/>
      <c r="L181" s="17"/>
      <c r="M181" s="17"/>
      <c r="N181" s="17"/>
      <c r="O181" s="17"/>
      <c r="P181" s="17"/>
      <c r="Q181" s="17"/>
      <c r="R181" s="17"/>
      <c r="S181" s="509"/>
      <c r="T181" s="509"/>
      <c r="U181" s="17"/>
      <c r="V181" s="17"/>
      <c r="W181" s="17"/>
      <c r="X181" s="17"/>
      <c r="Y181" s="17"/>
      <c r="Z181" s="17"/>
      <c r="AA181" s="17"/>
      <c r="AB181" s="17"/>
      <c r="AC181" s="17"/>
      <c r="AD181" s="17"/>
      <c r="AE181" s="509"/>
      <c r="AF181" s="509"/>
      <c r="AG181" s="17"/>
      <c r="AH181" s="17"/>
      <c r="AI181" s="723"/>
    </row>
    <row r="182" spans="2:42" ht="15.95" customHeight="1">
      <c r="B182" s="54"/>
      <c r="C182" s="7"/>
      <c r="D182" s="7"/>
      <c r="E182" s="7"/>
      <c r="F182" s="7"/>
      <c r="G182" s="111"/>
      <c r="H182" s="52" t="s">
        <v>59</v>
      </c>
      <c r="K182" s="261"/>
      <c r="L182" s="1" t="s">
        <v>93</v>
      </c>
      <c r="M182" s="261"/>
      <c r="N182" s="1" t="s">
        <v>120</v>
      </c>
      <c r="O182" s="1" t="s">
        <v>319</v>
      </c>
      <c r="S182" s="510"/>
      <c r="T182" s="510"/>
      <c r="U182" s="1" t="s">
        <v>86</v>
      </c>
      <c r="W182" s="261"/>
      <c r="X182" s="1" t="s">
        <v>93</v>
      </c>
      <c r="Y182" s="261"/>
      <c r="Z182" s="1" t="s">
        <v>120</v>
      </c>
      <c r="AA182" s="1" t="s">
        <v>319</v>
      </c>
      <c r="AE182" s="510"/>
      <c r="AF182" s="510"/>
      <c r="AG182" s="1" t="s">
        <v>124</v>
      </c>
      <c r="AI182" s="35"/>
    </row>
    <row r="183" spans="2:42" ht="15.95" customHeight="1">
      <c r="B183" s="52"/>
      <c r="C183" s="71"/>
      <c r="D183" s="71"/>
      <c r="E183" s="71"/>
      <c r="F183" s="71"/>
      <c r="G183" s="71"/>
      <c r="H183" s="52" t="s">
        <v>8</v>
      </c>
      <c r="K183" s="261"/>
      <c r="L183" s="1" t="s">
        <v>93</v>
      </c>
      <c r="M183" s="261"/>
      <c r="N183" s="1" t="s">
        <v>120</v>
      </c>
      <c r="O183" s="1" t="s">
        <v>319</v>
      </c>
      <c r="S183" s="510"/>
      <c r="T183" s="510"/>
      <c r="U183" s="1" t="s">
        <v>86</v>
      </c>
      <c r="W183" s="261"/>
      <c r="X183" s="1" t="s">
        <v>93</v>
      </c>
      <c r="Y183" s="261"/>
      <c r="Z183" s="1" t="s">
        <v>120</v>
      </c>
      <c r="AA183" s="1" t="s">
        <v>319</v>
      </c>
      <c r="AE183" s="510"/>
      <c r="AF183" s="510"/>
      <c r="AG183" s="1" t="s">
        <v>124</v>
      </c>
      <c r="AI183" s="35"/>
    </row>
    <row r="184" spans="2:42" ht="15.95" customHeight="1">
      <c r="B184" s="47"/>
      <c r="C184" s="71"/>
      <c r="D184" s="71"/>
      <c r="E184" s="71"/>
      <c r="F184" s="71"/>
      <c r="G184" s="71"/>
      <c r="H184" s="52" t="s">
        <v>207</v>
      </c>
      <c r="I184" s="31"/>
      <c r="J184" s="31"/>
      <c r="K184" s="31"/>
      <c r="L184" s="31"/>
      <c r="M184" s="325" t="s">
        <v>301</v>
      </c>
      <c r="N184" s="325"/>
      <c r="O184" s="325"/>
      <c r="P184" s="31"/>
      <c r="Q184" s="261"/>
      <c r="R184" s="31" t="s">
        <v>93</v>
      </c>
      <c r="S184" s="261"/>
      <c r="T184" s="31" t="s">
        <v>120</v>
      </c>
      <c r="U184" s="323" t="s">
        <v>58</v>
      </c>
      <c r="V184" s="323"/>
      <c r="W184" s="261"/>
      <c r="X184" s="31" t="s">
        <v>93</v>
      </c>
      <c r="Y184" s="261"/>
      <c r="Z184" s="31" t="s">
        <v>120</v>
      </c>
      <c r="AA184" s="31"/>
      <c r="AB184" s="31" t="s">
        <v>320</v>
      </c>
      <c r="AC184" s="31"/>
      <c r="AD184" s="31"/>
      <c r="AE184" s="31"/>
      <c r="AF184" s="665"/>
      <c r="AG184" s="31" t="s">
        <v>146</v>
      </c>
      <c r="AH184" s="31"/>
      <c r="AI184" s="35"/>
    </row>
    <row r="185" spans="2:42" ht="15.95" customHeight="1">
      <c r="B185" s="61"/>
      <c r="C185" s="67"/>
      <c r="D185" s="67"/>
      <c r="E185" s="67"/>
      <c r="F185" s="67"/>
      <c r="G185" s="67"/>
      <c r="H185" s="59" t="s">
        <v>207</v>
      </c>
      <c r="I185" s="20"/>
      <c r="J185" s="20"/>
      <c r="K185" s="20"/>
      <c r="L185" s="20"/>
      <c r="M185" s="326" t="s">
        <v>32</v>
      </c>
      <c r="N185" s="326"/>
      <c r="O185" s="326"/>
      <c r="P185" s="20" t="s">
        <v>321</v>
      </c>
      <c r="Q185" s="20"/>
      <c r="R185" s="20"/>
      <c r="S185" s="511"/>
      <c r="T185" s="20" t="s">
        <v>146</v>
      </c>
      <c r="U185" s="369" t="s">
        <v>156</v>
      </c>
      <c r="V185" s="74" t="s">
        <v>323</v>
      </c>
      <c r="W185" s="67"/>
      <c r="X185" s="67"/>
      <c r="Y185" s="67"/>
      <c r="Z185" s="67"/>
      <c r="AA185" s="67"/>
      <c r="AB185" s="67"/>
      <c r="AC185" s="67"/>
      <c r="AD185" s="67"/>
      <c r="AE185" s="67"/>
      <c r="AF185" s="666"/>
      <c r="AG185" s="67" t="s">
        <v>146</v>
      </c>
      <c r="AH185" s="67" t="s">
        <v>124</v>
      </c>
      <c r="AI185" s="720"/>
    </row>
    <row r="186" spans="2:42" ht="19.5" customHeight="1">
      <c r="B186" s="51" t="s">
        <v>20</v>
      </c>
      <c r="C186" s="83" t="s">
        <v>214</v>
      </c>
      <c r="D186" s="96"/>
      <c r="E186" s="96"/>
      <c r="F186" s="96"/>
      <c r="G186" s="110"/>
      <c r="H186" s="48" t="s">
        <v>253</v>
      </c>
      <c r="I186" s="8"/>
      <c r="J186" s="8"/>
      <c r="K186" s="8"/>
      <c r="L186" s="8"/>
      <c r="M186" s="8"/>
      <c r="N186" s="283"/>
      <c r="O186" s="283"/>
      <c r="P186" s="8" t="s">
        <v>316</v>
      </c>
      <c r="Q186" s="8"/>
      <c r="R186" s="8"/>
      <c r="S186" s="8"/>
      <c r="T186" s="8"/>
      <c r="U186" s="8" t="s">
        <v>309</v>
      </c>
      <c r="V186" s="8"/>
      <c r="W186" s="8"/>
      <c r="X186" s="8"/>
      <c r="Y186" s="8"/>
      <c r="Z186" s="8"/>
      <c r="AA186" s="8"/>
      <c r="AB186" s="8"/>
      <c r="AC186" s="283"/>
      <c r="AD186" s="283"/>
      <c r="AE186" s="8" t="s">
        <v>316</v>
      </c>
      <c r="AF186" s="8"/>
      <c r="AG186" s="8"/>
      <c r="AH186" s="8"/>
      <c r="AI186" s="98"/>
    </row>
    <row r="187" spans="2:42" ht="19.5" customHeight="1">
      <c r="B187" s="47"/>
      <c r="C187" s="7"/>
      <c r="D187" s="7"/>
      <c r="E187" s="7"/>
      <c r="F187" s="7"/>
      <c r="G187" s="111"/>
      <c r="H187" s="48" t="s">
        <v>357</v>
      </c>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98"/>
    </row>
    <row r="188" spans="2:42" ht="19.5" customHeight="1">
      <c r="B188" s="59"/>
      <c r="C188" s="67"/>
      <c r="D188" s="67"/>
      <c r="E188" s="67"/>
      <c r="F188" s="67"/>
      <c r="G188" s="67"/>
      <c r="H188" s="124"/>
      <c r="I188" s="205"/>
      <c r="J188" s="205"/>
      <c r="K188" s="67" t="s">
        <v>316</v>
      </c>
      <c r="L188" s="67"/>
      <c r="M188" s="67" t="s">
        <v>242</v>
      </c>
      <c r="N188" s="67"/>
      <c r="O188" s="67"/>
      <c r="P188" s="67"/>
      <c r="Q188" s="67"/>
      <c r="R188" s="488"/>
      <c r="S188" s="488"/>
      <c r="T188" s="488"/>
      <c r="U188" s="488"/>
      <c r="V188" s="488"/>
      <c r="W188" s="488"/>
      <c r="X188" s="488"/>
      <c r="Y188" s="488"/>
      <c r="Z188" s="488"/>
      <c r="AA188" s="488"/>
      <c r="AB188" s="488"/>
      <c r="AC188" s="488"/>
      <c r="AD188" s="488"/>
      <c r="AE188" s="488"/>
      <c r="AF188" s="488"/>
      <c r="AG188" s="488"/>
      <c r="AH188" s="74" t="s">
        <v>124</v>
      </c>
      <c r="AI188" s="113"/>
    </row>
    <row r="189" spans="2:42" ht="18" customHeight="1">
      <c r="B189" s="61" t="s">
        <v>9</v>
      </c>
      <c r="C189" s="67" t="s">
        <v>284</v>
      </c>
      <c r="D189" s="67"/>
      <c r="E189" s="67"/>
      <c r="F189" s="67"/>
      <c r="G189" s="112"/>
      <c r="H189" s="159" t="s">
        <v>53</v>
      </c>
      <c r="I189" s="67" t="s">
        <v>268</v>
      </c>
      <c r="J189" s="67"/>
      <c r="K189" s="67"/>
      <c r="L189" s="67"/>
      <c r="M189" s="327"/>
      <c r="N189" s="67" t="s">
        <v>245</v>
      </c>
      <c r="O189" s="67"/>
      <c r="P189" s="432" t="s">
        <v>53</v>
      </c>
      <c r="Q189" s="67" t="s">
        <v>167</v>
      </c>
      <c r="R189" s="67"/>
      <c r="S189" s="67"/>
      <c r="T189" s="67"/>
      <c r="U189" s="67"/>
      <c r="V189" s="432" t="s">
        <v>53</v>
      </c>
      <c r="W189" s="67" t="s">
        <v>193</v>
      </c>
      <c r="X189" s="67"/>
      <c r="Y189" s="67"/>
      <c r="Z189" s="67"/>
      <c r="AA189" s="67"/>
      <c r="AB189" s="67"/>
      <c r="AC189" s="432" t="s">
        <v>53</v>
      </c>
      <c r="AD189" s="67" t="s">
        <v>80</v>
      </c>
      <c r="AE189" s="67"/>
      <c r="AF189" s="67"/>
      <c r="AG189" s="67"/>
      <c r="AH189" s="67"/>
      <c r="AI189" s="113"/>
      <c r="AK189" s="731"/>
      <c r="AP189" s="731"/>
    </row>
    <row r="190" spans="2:42" ht="18" customHeight="1">
      <c r="B190" s="62" t="s">
        <v>256</v>
      </c>
      <c r="C190" s="68" t="s">
        <v>325</v>
      </c>
      <c r="D190" s="68"/>
      <c r="E190" s="68"/>
      <c r="F190" s="68"/>
      <c r="G190" s="112"/>
      <c r="H190" s="160" t="s">
        <v>53</v>
      </c>
      <c r="I190" s="68" t="s">
        <v>327</v>
      </c>
      <c r="J190" s="68"/>
      <c r="K190" s="68"/>
      <c r="L190" s="68"/>
      <c r="M190" s="154" t="s">
        <v>53</v>
      </c>
      <c r="N190" s="68" t="s">
        <v>231</v>
      </c>
      <c r="O190" s="68"/>
      <c r="P190" s="67"/>
      <c r="Q190" s="68"/>
      <c r="R190" s="154" t="s">
        <v>53</v>
      </c>
      <c r="S190" s="68" t="s">
        <v>328</v>
      </c>
      <c r="T190" s="68"/>
      <c r="U190" s="68"/>
      <c r="V190" s="67"/>
      <c r="W190" s="154" t="s">
        <v>53</v>
      </c>
      <c r="X190" s="68" t="s">
        <v>4</v>
      </c>
      <c r="Y190" s="68"/>
      <c r="Z190" s="68"/>
      <c r="AA190" s="68"/>
      <c r="AB190" s="68"/>
      <c r="AC190" s="154" t="s">
        <v>53</v>
      </c>
      <c r="AD190" s="68" t="s">
        <v>235</v>
      </c>
      <c r="AE190" s="68"/>
      <c r="AF190" s="68"/>
      <c r="AG190" s="68"/>
      <c r="AH190" s="68"/>
      <c r="AI190" s="112"/>
      <c r="AK190" s="731"/>
      <c r="AP190" s="731"/>
    </row>
    <row r="191" spans="2:42" ht="18" customHeight="1">
      <c r="B191" s="62" t="s">
        <v>10</v>
      </c>
      <c r="C191" s="68" t="s">
        <v>6</v>
      </c>
      <c r="D191" s="68"/>
      <c r="E191" s="68"/>
      <c r="F191" s="68"/>
      <c r="G191" s="68"/>
      <c r="H191" s="161" t="s">
        <v>102</v>
      </c>
      <c r="I191" s="206"/>
      <c r="J191" s="227"/>
      <c r="K191" s="227"/>
      <c r="L191" s="227"/>
      <c r="M191" s="227"/>
      <c r="N191" s="227"/>
      <c r="O191" s="227"/>
      <c r="P191" s="433"/>
      <c r="Q191" s="433"/>
      <c r="R191" s="227"/>
      <c r="S191" s="512"/>
      <c r="T191" s="531" t="s">
        <v>257</v>
      </c>
      <c r="U191" s="404"/>
      <c r="V191" s="404"/>
      <c r="W191" s="565"/>
      <c r="X191" s="404"/>
      <c r="Y191" s="431"/>
      <c r="Z191" s="602" t="s">
        <v>69</v>
      </c>
      <c r="AA191" s="406"/>
      <c r="AB191" s="435"/>
      <c r="AC191" s="641"/>
      <c r="AD191" s="20" t="s">
        <v>75</v>
      </c>
      <c r="AE191" s="641"/>
      <c r="AF191" s="202" t="s">
        <v>93</v>
      </c>
      <c r="AG191" s="641"/>
      <c r="AH191" s="202" t="s">
        <v>120</v>
      </c>
      <c r="AI191" s="724"/>
    </row>
    <row r="192" spans="2:42" ht="18" customHeight="1">
      <c r="B192" s="47" t="s">
        <v>132</v>
      </c>
      <c r="C192" s="71" t="s">
        <v>306</v>
      </c>
      <c r="D192" s="71"/>
      <c r="E192" s="71"/>
      <c r="F192" s="71"/>
      <c r="G192" s="71"/>
      <c r="H192" s="48"/>
      <c r="I192" s="71"/>
      <c r="J192" s="71"/>
      <c r="K192" s="71"/>
      <c r="L192" s="291"/>
      <c r="M192" s="70"/>
      <c r="N192" s="168" t="s">
        <v>69</v>
      </c>
      <c r="O192" s="168"/>
      <c r="P192" s="216"/>
      <c r="Q192" s="234"/>
      <c r="R192" s="489"/>
      <c r="S192" s="17" t="s">
        <v>75</v>
      </c>
      <c r="T192" s="373"/>
      <c r="U192" s="17" t="s">
        <v>93</v>
      </c>
      <c r="V192" s="373"/>
      <c r="W192" s="17" t="s">
        <v>120</v>
      </c>
      <c r="X192" s="26"/>
      <c r="Y192" s="592" t="s">
        <v>331</v>
      </c>
      <c r="Z192" s="603"/>
      <c r="AA192" s="603"/>
      <c r="AB192" s="603"/>
      <c r="AC192" s="603"/>
      <c r="AD192" s="603"/>
      <c r="AE192" s="603"/>
      <c r="AF192" s="603"/>
      <c r="AG192" s="673"/>
      <c r="AH192" s="682" t="s">
        <v>247</v>
      </c>
      <c r="AI192" s="725"/>
    </row>
    <row r="193" spans="2:42" ht="18" customHeight="1">
      <c r="B193" s="59"/>
      <c r="C193" s="67" t="s">
        <v>119</v>
      </c>
      <c r="D193" s="67"/>
      <c r="E193" s="67"/>
      <c r="F193" s="67"/>
      <c r="G193" s="67"/>
      <c r="H193" s="124"/>
      <c r="I193" s="67"/>
      <c r="J193" s="67"/>
      <c r="K193" s="67"/>
      <c r="L193" s="292"/>
      <c r="M193" s="293" t="s">
        <v>156</v>
      </c>
      <c r="N193" s="172" t="s">
        <v>69</v>
      </c>
      <c r="O193" s="172"/>
      <c r="P193" s="299"/>
      <c r="Q193" s="331"/>
      <c r="R193" s="490"/>
      <c r="S193" s="20" t="s">
        <v>75</v>
      </c>
      <c r="T193" s="490"/>
      <c r="U193" s="20" t="s">
        <v>93</v>
      </c>
      <c r="V193" s="490"/>
      <c r="W193" s="20" t="s">
        <v>120</v>
      </c>
      <c r="X193" s="67" t="s">
        <v>124</v>
      </c>
      <c r="Y193" s="593" t="s">
        <v>336</v>
      </c>
      <c r="Z193" s="20"/>
      <c r="AA193" s="20"/>
      <c r="AB193" s="20"/>
      <c r="AC193" s="20"/>
      <c r="AD193" s="20"/>
      <c r="AE193" s="20"/>
      <c r="AF193" s="20"/>
      <c r="AG193" s="490"/>
      <c r="AH193" s="206" t="s">
        <v>247</v>
      </c>
      <c r="AI193" s="720"/>
    </row>
    <row r="194" spans="2:42" ht="14.1" customHeight="1">
      <c r="B194" s="55" t="s">
        <v>92</v>
      </c>
      <c r="C194" s="83" t="s">
        <v>280</v>
      </c>
      <c r="D194" s="96"/>
      <c r="E194" s="96"/>
      <c r="F194" s="96"/>
      <c r="G194" s="110"/>
      <c r="H194" s="126" t="s">
        <v>337</v>
      </c>
      <c r="I194" s="170"/>
      <c r="J194" s="170"/>
      <c r="K194" s="170"/>
      <c r="L194" s="213"/>
      <c r="M194" s="189" t="s">
        <v>338</v>
      </c>
      <c r="N194" s="170"/>
      <c r="O194" s="170"/>
      <c r="P194" s="173"/>
      <c r="Q194" s="173"/>
      <c r="R194" s="170"/>
      <c r="S194" s="170"/>
      <c r="T194" s="170"/>
      <c r="U194" s="170"/>
      <c r="V194" s="170"/>
      <c r="W194" s="213"/>
      <c r="X194" s="189" t="s">
        <v>276</v>
      </c>
      <c r="Y194" s="170"/>
      <c r="Z194" s="170"/>
      <c r="AA194" s="170"/>
      <c r="AB194" s="170"/>
      <c r="AC194" s="170"/>
      <c r="AD194" s="170"/>
      <c r="AE194" s="170"/>
      <c r="AF194" s="170"/>
      <c r="AG194" s="170"/>
      <c r="AH194" s="170"/>
      <c r="AI194" s="688"/>
    </row>
    <row r="195" spans="2:42" ht="14.1" customHeight="1">
      <c r="B195" s="52"/>
      <c r="C195" s="7"/>
      <c r="D195" s="7"/>
      <c r="E195" s="7"/>
      <c r="F195" s="7"/>
      <c r="G195" s="111"/>
      <c r="H195" s="126" t="s">
        <v>339</v>
      </c>
      <c r="I195" s="170"/>
      <c r="J195" s="170"/>
      <c r="K195" s="170"/>
      <c r="L195" s="213"/>
      <c r="M195" s="328"/>
      <c r="N195" s="68"/>
      <c r="O195" s="68"/>
      <c r="P195" s="434" t="s">
        <v>340</v>
      </c>
      <c r="Q195" s="466"/>
      <c r="R195" s="466"/>
      <c r="S195" s="466"/>
      <c r="T195" s="434" t="s">
        <v>104</v>
      </c>
      <c r="U195" s="68"/>
      <c r="V195" s="68"/>
      <c r="W195" s="68"/>
      <c r="X195" s="328"/>
      <c r="Y195" s="68"/>
      <c r="Z195" s="68"/>
      <c r="AA195" s="434" t="s">
        <v>340</v>
      </c>
      <c r="AB195" s="466"/>
      <c r="AC195" s="466"/>
      <c r="AD195" s="466"/>
      <c r="AE195" s="434" t="s">
        <v>104</v>
      </c>
      <c r="AF195" s="434"/>
      <c r="AG195" s="68"/>
      <c r="AH195" s="68"/>
      <c r="AI195" s="112"/>
    </row>
    <row r="196" spans="2:42" ht="14.1" customHeight="1">
      <c r="B196" s="52"/>
      <c r="C196" s="71"/>
      <c r="D196" s="71"/>
      <c r="E196" s="71"/>
      <c r="F196" s="71"/>
      <c r="G196" s="71"/>
      <c r="H196" s="126" t="s">
        <v>341</v>
      </c>
      <c r="I196" s="170"/>
      <c r="J196" s="170"/>
      <c r="K196" s="170"/>
      <c r="L196" s="213"/>
      <c r="M196" s="328"/>
      <c r="N196" s="68"/>
      <c r="O196" s="68"/>
      <c r="P196" s="434" t="s">
        <v>340</v>
      </c>
      <c r="Q196" s="466"/>
      <c r="R196" s="466"/>
      <c r="S196" s="466"/>
      <c r="T196" s="434" t="s">
        <v>104</v>
      </c>
      <c r="U196" s="68"/>
      <c r="V196" s="68"/>
      <c r="W196" s="68"/>
      <c r="X196" s="328"/>
      <c r="Y196" s="68"/>
      <c r="Z196" s="68"/>
      <c r="AA196" s="434" t="s">
        <v>340</v>
      </c>
      <c r="AB196" s="466"/>
      <c r="AC196" s="466"/>
      <c r="AD196" s="466"/>
      <c r="AE196" s="434" t="s">
        <v>104</v>
      </c>
      <c r="AF196" s="434"/>
      <c r="AG196" s="68"/>
      <c r="AH196" s="68"/>
      <c r="AI196" s="112"/>
    </row>
    <row r="197" spans="2:42" ht="14.1" customHeight="1">
      <c r="B197" s="52"/>
      <c r="C197" s="71"/>
      <c r="D197" s="71"/>
      <c r="E197" s="71"/>
      <c r="F197" s="71"/>
      <c r="G197" s="71"/>
      <c r="H197" s="126" t="s">
        <v>334</v>
      </c>
      <c r="I197" s="170"/>
      <c r="J197" s="170"/>
      <c r="K197" s="170"/>
      <c r="L197" s="213"/>
      <c r="M197" s="328"/>
      <c r="N197" s="68"/>
      <c r="O197" s="68"/>
      <c r="P197" s="434" t="s">
        <v>340</v>
      </c>
      <c r="Q197" s="466"/>
      <c r="R197" s="466"/>
      <c r="S197" s="466"/>
      <c r="T197" s="434" t="s">
        <v>104</v>
      </c>
      <c r="U197" s="68"/>
      <c r="V197" s="68"/>
      <c r="W197" s="68"/>
      <c r="X197" s="328"/>
      <c r="Y197" s="68"/>
      <c r="Z197" s="68"/>
      <c r="AA197" s="434" t="s">
        <v>340</v>
      </c>
      <c r="AB197" s="466"/>
      <c r="AC197" s="466"/>
      <c r="AD197" s="466"/>
      <c r="AE197" s="434" t="s">
        <v>104</v>
      </c>
      <c r="AF197" s="434"/>
      <c r="AG197" s="68"/>
      <c r="AH197" s="68"/>
      <c r="AI197" s="112"/>
    </row>
    <row r="198" spans="2:42" ht="14.1" customHeight="1">
      <c r="B198" s="52"/>
      <c r="C198" s="71"/>
      <c r="D198" s="71"/>
      <c r="E198" s="71"/>
      <c r="F198" s="71"/>
      <c r="G198" s="71"/>
      <c r="H198" s="126" t="s">
        <v>275</v>
      </c>
      <c r="I198" s="170"/>
      <c r="J198" s="170"/>
      <c r="K198" s="170"/>
      <c r="L198" s="213"/>
      <c r="M198" s="328"/>
      <c r="N198" s="68"/>
      <c r="O198" s="68"/>
      <c r="P198" s="434" t="s">
        <v>340</v>
      </c>
      <c r="Q198" s="466"/>
      <c r="R198" s="466"/>
      <c r="S198" s="466"/>
      <c r="T198" s="434" t="s">
        <v>104</v>
      </c>
      <c r="U198" s="68"/>
      <c r="V198" s="68"/>
      <c r="W198" s="68"/>
      <c r="X198" s="328"/>
      <c r="Y198" s="68"/>
      <c r="Z198" s="68"/>
      <c r="AA198" s="434" t="s">
        <v>340</v>
      </c>
      <c r="AB198" s="466"/>
      <c r="AC198" s="466"/>
      <c r="AD198" s="466"/>
      <c r="AE198" s="434" t="s">
        <v>104</v>
      </c>
      <c r="AF198" s="434"/>
      <c r="AG198" s="68"/>
      <c r="AH198" s="68"/>
      <c r="AI198" s="112"/>
    </row>
    <row r="199" spans="2:42" ht="14.1" customHeight="1">
      <c r="B199" s="52"/>
      <c r="C199" s="71"/>
      <c r="D199" s="71"/>
      <c r="E199" s="71"/>
      <c r="F199" s="71"/>
      <c r="G199" s="71"/>
      <c r="H199" s="126" t="s">
        <v>89</v>
      </c>
      <c r="I199" s="170"/>
      <c r="J199" s="170"/>
      <c r="K199" s="170"/>
      <c r="L199" s="213"/>
      <c r="M199" s="328"/>
      <c r="N199" s="68"/>
      <c r="O199" s="68"/>
      <c r="P199" s="434" t="s">
        <v>340</v>
      </c>
      <c r="Q199" s="466"/>
      <c r="R199" s="466"/>
      <c r="S199" s="466"/>
      <c r="T199" s="434" t="s">
        <v>104</v>
      </c>
      <c r="U199" s="68"/>
      <c r="V199" s="68"/>
      <c r="W199" s="68"/>
      <c r="X199" s="328"/>
      <c r="Y199" s="68"/>
      <c r="Z199" s="68"/>
      <c r="AA199" s="434" t="s">
        <v>340</v>
      </c>
      <c r="AB199" s="466"/>
      <c r="AC199" s="466"/>
      <c r="AD199" s="466"/>
      <c r="AE199" s="434" t="s">
        <v>104</v>
      </c>
      <c r="AF199" s="434"/>
      <c r="AG199" s="68"/>
      <c r="AH199" s="68"/>
      <c r="AI199" s="112"/>
    </row>
    <row r="200" spans="2:42" ht="14.1" customHeight="1">
      <c r="B200" s="59"/>
      <c r="C200" s="67"/>
      <c r="D200" s="67"/>
      <c r="E200" s="67"/>
      <c r="F200" s="67"/>
      <c r="G200" s="113"/>
      <c r="H200" s="126" t="s">
        <v>289</v>
      </c>
      <c r="I200" s="168"/>
      <c r="J200" s="170"/>
      <c r="K200" s="170"/>
      <c r="L200" s="213"/>
      <c r="M200" s="328"/>
      <c r="N200" s="68"/>
      <c r="O200" s="68"/>
      <c r="P200" s="434" t="s">
        <v>93</v>
      </c>
      <c r="Q200" s="466"/>
      <c r="R200" s="466"/>
      <c r="S200" s="466"/>
      <c r="T200" s="434" t="s">
        <v>104</v>
      </c>
      <c r="U200" s="68"/>
      <c r="V200" s="68"/>
      <c r="W200" s="68"/>
      <c r="X200" s="328"/>
      <c r="Y200" s="68"/>
      <c r="Z200" s="68"/>
      <c r="AA200" s="434" t="s">
        <v>93</v>
      </c>
      <c r="AB200" s="466"/>
      <c r="AC200" s="466"/>
      <c r="AD200" s="466"/>
      <c r="AE200" s="434" t="s">
        <v>104</v>
      </c>
      <c r="AF200" s="434"/>
      <c r="AG200" s="68"/>
      <c r="AH200" s="68"/>
      <c r="AI200" s="112"/>
      <c r="AL200" s="733"/>
      <c r="AM200" s="733"/>
    </row>
    <row r="201" spans="2:42" ht="15.75" customHeight="1">
      <c r="B201" s="53" t="s">
        <v>432</v>
      </c>
      <c r="C201" s="88" t="s">
        <v>426</v>
      </c>
      <c r="D201" s="88"/>
      <c r="E201" s="88"/>
      <c r="F201" s="88"/>
      <c r="G201" s="114"/>
      <c r="H201" s="160" t="s">
        <v>53</v>
      </c>
      <c r="I201" s="72" t="s">
        <v>220</v>
      </c>
      <c r="J201" s="72"/>
      <c r="K201" s="72"/>
      <c r="L201" s="72"/>
      <c r="M201" s="72"/>
      <c r="N201" s="154" t="s">
        <v>53</v>
      </c>
      <c r="O201" s="8" t="s">
        <v>342</v>
      </c>
      <c r="P201" s="8"/>
      <c r="Q201" s="8"/>
      <c r="R201" s="8"/>
      <c r="S201" s="432" t="s">
        <v>53</v>
      </c>
      <c r="T201" s="8" t="s">
        <v>49</v>
      </c>
      <c r="U201" s="8"/>
      <c r="V201" s="8"/>
      <c r="W201" s="8"/>
      <c r="X201" s="432" t="s">
        <v>53</v>
      </c>
      <c r="Y201" s="8" t="s">
        <v>343</v>
      </c>
      <c r="Z201" s="8"/>
      <c r="AA201" s="8"/>
      <c r="AB201" s="8"/>
      <c r="AC201" s="154" t="s">
        <v>53</v>
      </c>
      <c r="AD201" s="71" t="s">
        <v>344</v>
      </c>
      <c r="AE201" s="8"/>
      <c r="AF201" s="8"/>
      <c r="AG201" s="8"/>
      <c r="AH201" s="8"/>
      <c r="AI201" s="98"/>
      <c r="AK201" s="731"/>
      <c r="AP201" s="731"/>
    </row>
    <row r="202" spans="2:42" ht="15.75" customHeight="1">
      <c r="B202" s="47"/>
      <c r="C202" s="89"/>
      <c r="D202" s="89"/>
      <c r="E202" s="89"/>
      <c r="F202" s="89"/>
      <c r="G202" s="115"/>
      <c r="H202" s="160" t="s">
        <v>53</v>
      </c>
      <c r="I202" s="73" t="s">
        <v>70</v>
      </c>
      <c r="J202" s="73"/>
      <c r="K202" s="73"/>
      <c r="L202" s="73"/>
      <c r="M202" s="73"/>
      <c r="N202" s="154" t="s">
        <v>53</v>
      </c>
      <c r="O202" s="8" t="s">
        <v>258</v>
      </c>
      <c r="P202" s="8"/>
      <c r="Q202" s="8"/>
      <c r="R202" s="8"/>
      <c r="S202" s="8"/>
      <c r="T202" s="154" t="s">
        <v>53</v>
      </c>
      <c r="U202" s="8" t="s">
        <v>286</v>
      </c>
      <c r="V202" s="8"/>
      <c r="W202" s="8"/>
      <c r="X202" s="8"/>
      <c r="Y202" s="154" t="s">
        <v>53</v>
      </c>
      <c r="Z202" s="8" t="s">
        <v>18</v>
      </c>
      <c r="AA202" s="8"/>
      <c r="AB202" s="8"/>
      <c r="AC202" s="8"/>
      <c r="AD202" s="154" t="s">
        <v>53</v>
      </c>
      <c r="AE202" s="8" t="s">
        <v>270</v>
      </c>
      <c r="AF202" s="8"/>
      <c r="AG202" s="8"/>
      <c r="AH202" s="8"/>
      <c r="AI202" s="98"/>
      <c r="AK202" s="733"/>
      <c r="AL202" s="733"/>
      <c r="AM202" s="733"/>
      <c r="AP202" s="733"/>
    </row>
    <row r="203" spans="2:42" ht="15.75" customHeight="1">
      <c r="B203" s="63"/>
      <c r="C203" s="90"/>
      <c r="D203" s="90"/>
      <c r="E203" s="90"/>
      <c r="F203" s="90"/>
      <c r="G203" s="116"/>
      <c r="H203" s="160" t="s">
        <v>53</v>
      </c>
      <c r="I203" s="67" t="s">
        <v>427</v>
      </c>
      <c r="J203" s="67"/>
      <c r="K203" s="67"/>
      <c r="L203" s="67"/>
      <c r="M203" s="67"/>
      <c r="N203" s="67"/>
      <c r="O203" s="67"/>
      <c r="P203" s="8"/>
      <c r="Q203" s="67"/>
      <c r="R203" s="67"/>
      <c r="S203" s="67"/>
      <c r="T203" s="154" t="s">
        <v>53</v>
      </c>
      <c r="U203" s="67" t="s">
        <v>142</v>
      </c>
      <c r="V203" s="67"/>
      <c r="W203" s="67"/>
      <c r="X203" s="67"/>
      <c r="Y203" s="154" t="s">
        <v>53</v>
      </c>
      <c r="Z203" s="67" t="s">
        <v>345</v>
      </c>
      <c r="AA203" s="8"/>
      <c r="AB203" s="67"/>
      <c r="AC203" s="67"/>
      <c r="AD203" s="154" t="s">
        <v>53</v>
      </c>
      <c r="AE203" s="67" t="s">
        <v>65</v>
      </c>
      <c r="AF203" s="67"/>
      <c r="AG203" s="67"/>
      <c r="AH203" s="67"/>
      <c r="AI203" s="113"/>
      <c r="AL203" s="733"/>
      <c r="AM203" s="733"/>
    </row>
    <row r="204" spans="2:42" ht="15.75" customHeight="1">
      <c r="B204" s="51" t="s">
        <v>166</v>
      </c>
      <c r="C204" s="88" t="s">
        <v>425</v>
      </c>
      <c r="D204" s="88"/>
      <c r="E204" s="88"/>
      <c r="F204" s="88"/>
      <c r="G204" s="114"/>
      <c r="H204" s="160" t="s">
        <v>53</v>
      </c>
      <c r="I204" s="8" t="s">
        <v>346</v>
      </c>
      <c r="J204" s="8"/>
      <c r="K204" s="8"/>
      <c r="L204" s="8"/>
      <c r="M204" s="8"/>
      <c r="N204" s="8"/>
      <c r="O204" s="8"/>
      <c r="P204" s="154" t="s">
        <v>53</v>
      </c>
      <c r="Q204" s="8" t="s">
        <v>347</v>
      </c>
      <c r="R204" s="8"/>
      <c r="S204" s="8"/>
      <c r="T204" s="154" t="s">
        <v>53</v>
      </c>
      <c r="U204" s="8" t="s">
        <v>348</v>
      </c>
      <c r="V204" s="8"/>
      <c r="W204" s="8"/>
      <c r="X204" s="8"/>
      <c r="Y204" s="8"/>
      <c r="Z204" s="8"/>
      <c r="AA204" s="154" t="s">
        <v>53</v>
      </c>
      <c r="AB204" s="8" t="s">
        <v>277</v>
      </c>
      <c r="AC204" s="8"/>
      <c r="AD204" s="8"/>
      <c r="AE204" s="8"/>
      <c r="AF204" s="8"/>
      <c r="AG204" s="8"/>
      <c r="AH204" s="8"/>
      <c r="AI204" s="98"/>
      <c r="AK204" s="731"/>
      <c r="AP204" s="731"/>
    </row>
    <row r="205" spans="2:42" ht="15.75" customHeight="1">
      <c r="B205" s="64"/>
      <c r="C205" s="89"/>
      <c r="D205" s="89"/>
      <c r="E205" s="89"/>
      <c r="F205" s="89"/>
      <c r="G205" s="115"/>
      <c r="H205" s="160" t="s">
        <v>53</v>
      </c>
      <c r="I205" s="8" t="s">
        <v>210</v>
      </c>
      <c r="J205" s="8"/>
      <c r="K205" s="8"/>
      <c r="L205" s="8"/>
      <c r="M205" s="8"/>
      <c r="N205" s="8"/>
      <c r="O205" s="8"/>
      <c r="P205" s="154" t="s">
        <v>53</v>
      </c>
      <c r="Q205" s="8" t="s">
        <v>293</v>
      </c>
      <c r="R205" s="8"/>
      <c r="S205" s="8"/>
      <c r="T205" s="154" t="s">
        <v>53</v>
      </c>
      <c r="U205" s="8" t="s">
        <v>182</v>
      </c>
      <c r="V205" s="8"/>
      <c r="W205" s="8"/>
      <c r="X205" s="8"/>
      <c r="Y205" s="154" t="s">
        <v>53</v>
      </c>
      <c r="Z205" s="8" t="s">
        <v>79</v>
      </c>
      <c r="AA205" s="8"/>
      <c r="AB205" s="8"/>
      <c r="AC205" s="8"/>
      <c r="AD205" s="8"/>
      <c r="AE205" s="8"/>
      <c r="AF205" s="8"/>
      <c r="AG205" s="8"/>
      <c r="AH205" s="8"/>
      <c r="AI205" s="98"/>
      <c r="AK205" s="733"/>
      <c r="AL205" s="733"/>
      <c r="AM205" s="733"/>
      <c r="AP205" s="733"/>
    </row>
    <row r="206" spans="2:42" ht="15.75" customHeight="1">
      <c r="B206" s="63"/>
      <c r="C206" s="90"/>
      <c r="D206" s="90"/>
      <c r="E206" s="90"/>
      <c r="F206" s="90"/>
      <c r="G206" s="116"/>
      <c r="H206" s="160" t="s">
        <v>53</v>
      </c>
      <c r="I206" s="67" t="s">
        <v>76</v>
      </c>
      <c r="J206" s="67"/>
      <c r="K206" s="67"/>
      <c r="L206" s="67"/>
      <c r="M206" s="67"/>
      <c r="N206" s="67"/>
      <c r="O206" s="8"/>
      <c r="P206" s="67"/>
      <c r="Q206" s="67"/>
      <c r="R206" s="154" t="s">
        <v>53</v>
      </c>
      <c r="S206" s="67" t="s">
        <v>349</v>
      </c>
      <c r="T206" s="67"/>
      <c r="U206" s="67"/>
      <c r="V206" s="8"/>
      <c r="W206" s="67"/>
      <c r="X206" s="67"/>
      <c r="Y206" s="67"/>
      <c r="Z206" s="67"/>
      <c r="AA206" s="67"/>
      <c r="AB206" s="67"/>
      <c r="AC206" s="154" t="s">
        <v>53</v>
      </c>
      <c r="AD206" s="67" t="s">
        <v>135</v>
      </c>
      <c r="AE206" s="67"/>
      <c r="AF206" s="67"/>
      <c r="AG206" s="67"/>
      <c r="AH206" s="67"/>
      <c r="AI206" s="113"/>
      <c r="AL206" s="733"/>
      <c r="AM206" s="733"/>
    </row>
    <row r="207" spans="2:42" ht="17.25" customHeight="1">
      <c r="B207" s="53" t="s">
        <v>117</v>
      </c>
      <c r="C207" s="91" t="s">
        <v>174</v>
      </c>
      <c r="D207" s="91"/>
      <c r="E207" s="91"/>
      <c r="F207" s="91"/>
      <c r="G207" s="117"/>
      <c r="H207" s="160"/>
      <c r="I207" s="70" t="s">
        <v>38</v>
      </c>
      <c r="J207" s="70"/>
      <c r="K207" s="70"/>
      <c r="L207" s="70"/>
      <c r="M207" s="70"/>
      <c r="N207" s="368" t="s">
        <v>156</v>
      </c>
      <c r="O207" s="216"/>
      <c r="P207" s="234"/>
      <c r="Q207" s="467"/>
      <c r="R207" s="70" t="s">
        <v>75</v>
      </c>
      <c r="S207" s="467"/>
      <c r="T207" s="70" t="s">
        <v>93</v>
      </c>
      <c r="U207" s="468"/>
      <c r="V207" s="70" t="s">
        <v>208</v>
      </c>
      <c r="W207" s="70"/>
      <c r="X207" s="70"/>
      <c r="Y207" s="168"/>
      <c r="Z207" s="70"/>
      <c r="AA207" s="70"/>
      <c r="AB207" s="70"/>
      <c r="AC207" s="70"/>
      <c r="AD207" s="8"/>
      <c r="AE207" s="70"/>
      <c r="AF207" s="70"/>
      <c r="AG207" s="70"/>
      <c r="AH207" s="70"/>
      <c r="AI207" s="723"/>
      <c r="AK207" s="734" t="s">
        <v>376</v>
      </c>
      <c r="AL207" s="733"/>
      <c r="AM207" s="733"/>
      <c r="AP207" s="731"/>
    </row>
    <row r="208" spans="2:42" ht="17.25" customHeight="1">
      <c r="B208" s="47"/>
      <c r="C208" s="92"/>
      <c r="D208" s="92"/>
      <c r="E208" s="92"/>
      <c r="F208" s="92"/>
      <c r="G208" s="118"/>
      <c r="H208" s="160"/>
      <c r="I208" s="8" t="s">
        <v>97</v>
      </c>
      <c r="J208" s="8"/>
      <c r="K208" s="8"/>
      <c r="L208" s="293"/>
      <c r="M208" s="293"/>
      <c r="N208" s="293" t="s">
        <v>156</v>
      </c>
      <c r="O208" s="406"/>
      <c r="P208" s="435"/>
      <c r="Q208" s="468"/>
      <c r="R208" s="8" t="s">
        <v>75</v>
      </c>
      <c r="S208" s="468"/>
      <c r="T208" s="8" t="s">
        <v>93</v>
      </c>
      <c r="U208" s="468"/>
      <c r="V208" s="8" t="s">
        <v>322</v>
      </c>
      <c r="W208" s="8"/>
      <c r="X208" s="172"/>
      <c r="Y208" s="8"/>
      <c r="Z208" s="8"/>
      <c r="AA208" s="8"/>
      <c r="AB208" s="8"/>
      <c r="AC208" s="8"/>
      <c r="AD208" s="8"/>
      <c r="AE208" s="8"/>
      <c r="AF208" s="8"/>
      <c r="AG208" s="8"/>
      <c r="AH208" s="8"/>
      <c r="AI208" s="35"/>
      <c r="AK208" s="735" t="s">
        <v>250</v>
      </c>
      <c r="AP208" s="733"/>
    </row>
    <row r="209" spans="2:42" ht="17.25" customHeight="1">
      <c r="B209" s="47"/>
      <c r="C209" s="92"/>
      <c r="D209" s="92"/>
      <c r="E209" s="92"/>
      <c r="F209" s="92"/>
      <c r="G209" s="118"/>
      <c r="H209" s="160"/>
      <c r="I209" s="8" t="s">
        <v>350</v>
      </c>
      <c r="J209" s="8"/>
      <c r="K209" s="8"/>
      <c r="L209" s="293"/>
      <c r="M209" s="293"/>
      <c r="N209" s="293" t="s">
        <v>156</v>
      </c>
      <c r="O209" s="406"/>
      <c r="P209" s="435"/>
      <c r="Q209" s="468"/>
      <c r="R209" s="8" t="s">
        <v>75</v>
      </c>
      <c r="S209" s="468"/>
      <c r="T209" s="8" t="s">
        <v>93</v>
      </c>
      <c r="U209" s="468"/>
      <c r="V209" s="8" t="s">
        <v>351</v>
      </c>
      <c r="W209" s="8"/>
      <c r="X209" s="172"/>
      <c r="Y209" s="8"/>
      <c r="Z209" s="8"/>
      <c r="AA209" s="8"/>
      <c r="AB209" s="8"/>
      <c r="AC209" s="8"/>
      <c r="AD209" s="8"/>
      <c r="AE209" s="8"/>
      <c r="AF209" s="8"/>
      <c r="AG209" s="8"/>
      <c r="AH209" s="8"/>
      <c r="AI209" s="35"/>
      <c r="AK209" s="735" t="s">
        <v>417</v>
      </c>
      <c r="AL209" s="733"/>
      <c r="AM209" s="733"/>
      <c r="AP209" s="733"/>
    </row>
    <row r="210" spans="2:42" ht="17.25" customHeight="1">
      <c r="B210" s="52"/>
      <c r="C210" s="92"/>
      <c r="D210" s="92"/>
      <c r="E210" s="92"/>
      <c r="F210" s="92"/>
      <c r="G210" s="118"/>
      <c r="H210" s="160"/>
      <c r="I210" s="8" t="s">
        <v>352</v>
      </c>
      <c r="J210" s="8"/>
      <c r="K210" s="8"/>
      <c r="L210" s="8"/>
      <c r="M210" s="8"/>
      <c r="N210" s="293" t="s">
        <v>156</v>
      </c>
      <c r="O210" s="407"/>
      <c r="P210" s="436"/>
      <c r="Q210" s="468"/>
      <c r="R210" s="8" t="s">
        <v>75</v>
      </c>
      <c r="S210" s="468"/>
      <c r="T210" s="8" t="s">
        <v>93</v>
      </c>
      <c r="U210" s="468"/>
      <c r="V210" s="8" t="s">
        <v>353</v>
      </c>
      <c r="W210" s="8"/>
      <c r="X210" s="8"/>
      <c r="Y210" s="406"/>
      <c r="Z210" s="435"/>
      <c r="AA210" s="611"/>
      <c r="AB210" s="8" t="s">
        <v>75</v>
      </c>
      <c r="AC210" s="468"/>
      <c r="AD210" s="8" t="s">
        <v>93</v>
      </c>
      <c r="AE210" s="468"/>
      <c r="AF210" s="8" t="s">
        <v>208</v>
      </c>
      <c r="AG210" s="8"/>
      <c r="AH210" s="8"/>
      <c r="AI210" s="35"/>
      <c r="AK210" s="8" t="s">
        <v>68</v>
      </c>
    </row>
    <row r="211" spans="2:42" ht="23.25" customHeight="1">
      <c r="B211" s="47"/>
      <c r="C211" s="92"/>
      <c r="D211" s="92"/>
      <c r="E211" s="92"/>
      <c r="F211" s="92"/>
      <c r="G211" s="118"/>
      <c r="H211" s="160"/>
      <c r="I211" s="207" t="s">
        <v>212</v>
      </c>
      <c r="J211" s="228"/>
      <c r="K211" s="228"/>
      <c r="L211" s="228"/>
      <c r="M211" s="228"/>
      <c r="N211" s="293" t="s">
        <v>156</v>
      </c>
      <c r="O211" s="406"/>
      <c r="P211" s="435"/>
      <c r="Q211" s="468"/>
      <c r="R211" s="8" t="s">
        <v>75</v>
      </c>
      <c r="S211" s="468"/>
      <c r="T211" s="8" t="s">
        <v>93</v>
      </c>
      <c r="U211" s="468"/>
      <c r="V211" s="8" t="s">
        <v>353</v>
      </c>
      <c r="W211" s="8"/>
      <c r="X211" s="172"/>
      <c r="Y211" s="406"/>
      <c r="Z211" s="435"/>
      <c r="AA211" s="611"/>
      <c r="AB211" s="8" t="s">
        <v>75</v>
      </c>
      <c r="AC211" s="468"/>
      <c r="AD211" s="8" t="s">
        <v>93</v>
      </c>
      <c r="AE211" s="468"/>
      <c r="AF211" s="8" t="s">
        <v>208</v>
      </c>
      <c r="AG211" s="8"/>
      <c r="AH211" s="8"/>
      <c r="AI211" s="35"/>
      <c r="AK211" s="735" t="s">
        <v>416</v>
      </c>
      <c r="AL211" s="733"/>
      <c r="AM211" s="733"/>
      <c r="AN211" s="733"/>
      <c r="AP211" s="733"/>
    </row>
    <row r="212" spans="2:42" ht="23.25" customHeight="1">
      <c r="B212" s="59"/>
      <c r="C212" s="93"/>
      <c r="D212" s="93"/>
      <c r="E212" s="93"/>
      <c r="F212" s="93"/>
      <c r="G212" s="119"/>
      <c r="H212" s="160"/>
      <c r="I212" s="208" t="s">
        <v>330</v>
      </c>
      <c r="J212" s="229"/>
      <c r="K212" s="229"/>
      <c r="L212" s="229"/>
      <c r="M212" s="229"/>
      <c r="N212" s="369" t="s">
        <v>156</v>
      </c>
      <c r="O212" s="408"/>
      <c r="P212" s="437"/>
      <c r="Q212" s="469"/>
      <c r="R212" s="67" t="s">
        <v>75</v>
      </c>
      <c r="S212" s="469"/>
      <c r="T212" s="67" t="s">
        <v>93</v>
      </c>
      <c r="U212" s="469"/>
      <c r="V212" s="67" t="s">
        <v>353</v>
      </c>
      <c r="W212" s="67"/>
      <c r="X212" s="67"/>
      <c r="Y212" s="299"/>
      <c r="Z212" s="331"/>
      <c r="AA212" s="469"/>
      <c r="AB212" s="67" t="s">
        <v>75</v>
      </c>
      <c r="AC212" s="469"/>
      <c r="AD212" s="67" t="s">
        <v>93</v>
      </c>
      <c r="AE212" s="469"/>
      <c r="AF212" s="67" t="s">
        <v>208</v>
      </c>
      <c r="AG212" s="67"/>
      <c r="AH212" s="67"/>
      <c r="AI212" s="720"/>
      <c r="AK212" s="735" t="s">
        <v>7</v>
      </c>
    </row>
    <row r="213" spans="2:42" ht="21" customHeight="1">
      <c r="B213" s="51" t="s">
        <v>259</v>
      </c>
      <c r="C213" s="83" t="s">
        <v>249</v>
      </c>
      <c r="D213" s="83"/>
      <c r="E213" s="83"/>
      <c r="F213" s="83"/>
      <c r="G213" s="106"/>
      <c r="H213" s="162" t="s">
        <v>264</v>
      </c>
      <c r="I213" s="209"/>
      <c r="J213" s="209"/>
      <c r="K213" s="209"/>
      <c r="L213" s="294" t="s">
        <v>229</v>
      </c>
      <c r="M213" s="294"/>
      <c r="N213" s="370"/>
      <c r="O213" s="409" t="str">
        <v>人)</v>
      </c>
      <c r="P213" s="409"/>
      <c r="Q213" s="294" t="str">
        <v>未加入(</v>
      </c>
      <c r="R213" s="294"/>
      <c r="S213" s="513"/>
      <c r="T213" s="532" t="str">
        <v>人)</v>
      </c>
      <c r="U213" s="532"/>
      <c r="V213" s="554" t="s">
        <v>443</v>
      </c>
      <c r="W213" s="554"/>
      <c r="X213" s="554"/>
      <c r="Y213" s="554"/>
      <c r="Z213" s="294" t="str">
        <v>加入(</v>
      </c>
      <c r="AA213" s="294"/>
      <c r="AB213" s="370"/>
      <c r="AC213" s="532" t="str">
        <v>人)</v>
      </c>
      <c r="AE213" s="294" t="str">
        <v>未加入(</v>
      </c>
      <c r="AF213" s="294"/>
      <c r="AG213" s="513"/>
      <c r="AH213" s="532" t="str">
        <v>人)</v>
      </c>
      <c r="AI213" s="726"/>
      <c r="AK213" s="731"/>
      <c r="AL213" s="731"/>
      <c r="AM213" s="731"/>
      <c r="AN213" s="731"/>
      <c r="AO213" s="731"/>
      <c r="AP213" s="731"/>
    </row>
    <row r="214" spans="2:42" ht="21" customHeight="1">
      <c r="B214" s="52"/>
      <c r="C214" s="80"/>
      <c r="D214" s="80"/>
      <c r="E214" s="80"/>
      <c r="F214" s="80"/>
      <c r="G214" s="102"/>
      <c r="H214" s="162" t="s">
        <v>33</v>
      </c>
      <c r="I214" s="210"/>
      <c r="J214" s="210"/>
      <c r="K214" s="210"/>
      <c r="L214" s="295" t="str">
        <v>加入(</v>
      </c>
      <c r="M214" s="295"/>
      <c r="N214" s="370"/>
      <c r="O214" s="410" t="str">
        <v>人)</v>
      </c>
      <c r="P214" s="410"/>
      <c r="Q214" s="295" t="str">
        <v>未加入(</v>
      </c>
      <c r="R214" s="295"/>
      <c r="S214" s="513"/>
      <c r="T214" s="533" t="str">
        <v>人)</v>
      </c>
      <c r="U214" s="533"/>
      <c r="V214" s="290" t="s">
        <v>362</v>
      </c>
      <c r="W214" s="290"/>
      <c r="X214" s="290"/>
      <c r="Y214" s="290"/>
      <c r="Z214" s="295" t="str">
        <v>加入(</v>
      </c>
      <c r="AA214" s="295"/>
      <c r="AB214" s="370"/>
      <c r="AC214" s="533" t="str">
        <v>人)</v>
      </c>
      <c r="AE214" s="295" t="str">
        <v>未加入(</v>
      </c>
      <c r="AF214" s="295"/>
      <c r="AG214" s="513"/>
      <c r="AH214" s="533" t="str">
        <v>人)</v>
      </c>
      <c r="AI214" s="726"/>
    </row>
    <row r="215" spans="2:42" ht="24" customHeight="1">
      <c r="B215" s="52"/>
      <c r="C215" s="80"/>
      <c r="D215" s="80"/>
      <c r="E215" s="80"/>
      <c r="F215" s="80"/>
      <c r="G215" s="102"/>
      <c r="H215" s="132" t="s">
        <v>354</v>
      </c>
      <c r="I215" s="174"/>
      <c r="J215" s="174"/>
      <c r="K215" s="174"/>
      <c r="L215" s="295" t="str">
        <v>加入(</v>
      </c>
      <c r="M215" s="295"/>
      <c r="N215" s="371"/>
      <c r="O215" s="410" t="str">
        <v>人)</v>
      </c>
      <c r="P215" s="410"/>
      <c r="Q215" s="295" t="str">
        <v>未加入(</v>
      </c>
      <c r="R215" s="295"/>
      <c r="S215" s="371"/>
      <c r="T215" s="533" t="str">
        <v>人)</v>
      </c>
      <c r="U215" s="533"/>
      <c r="V215" s="555" t="s">
        <v>126</v>
      </c>
      <c r="W215" s="555"/>
      <c r="X215" s="555"/>
      <c r="Y215" s="555"/>
      <c r="Z215" s="295" t="str">
        <v>加入(</v>
      </c>
      <c r="AA215" s="295"/>
      <c r="AB215" s="371"/>
      <c r="AC215" s="533" t="str">
        <v>人)</v>
      </c>
      <c r="AE215" s="295" t="str">
        <v>未加入(</v>
      </c>
      <c r="AF215" s="295"/>
      <c r="AG215" s="371"/>
      <c r="AH215" s="533" t="str">
        <v>人)</v>
      </c>
      <c r="AI215" s="726"/>
    </row>
    <row r="216" spans="2:42" ht="18" customHeight="1">
      <c r="B216" s="65"/>
      <c r="C216" s="94"/>
      <c r="D216" s="37"/>
      <c r="E216" s="37"/>
      <c r="F216" s="37"/>
      <c r="G216" s="37"/>
      <c r="H216" s="163"/>
      <c r="I216" s="211"/>
      <c r="J216" s="211"/>
      <c r="K216" s="211"/>
      <c r="L216" s="296"/>
      <c r="M216" s="296"/>
      <c r="N216" s="372"/>
      <c r="O216" s="411"/>
      <c r="P216" s="411"/>
      <c r="Q216" s="296"/>
      <c r="R216" s="296"/>
      <c r="S216" s="372"/>
      <c r="T216" s="534"/>
      <c r="U216" s="534"/>
      <c r="V216" s="556"/>
      <c r="W216" s="556"/>
      <c r="X216" s="556"/>
      <c r="Y216" s="556"/>
      <c r="Z216" s="296"/>
      <c r="AA216" s="296"/>
      <c r="AB216" s="372"/>
      <c r="AC216" s="534"/>
      <c r="AD216" s="37"/>
      <c r="AE216" s="296"/>
      <c r="AF216" s="296"/>
      <c r="AG216" s="372"/>
      <c r="AH216" s="534"/>
      <c r="AI216" s="727"/>
    </row>
  </sheetData>
  <mergeCells count="809">
    <mergeCell ref="B1:AI1"/>
    <mergeCell ref="C3:G3"/>
    <mergeCell ref="I3:Q3"/>
    <mergeCell ref="T3:U3"/>
    <mergeCell ref="Y3:Z3"/>
    <mergeCell ref="AB3:AC3"/>
    <mergeCell ref="AG3:AH3"/>
    <mergeCell ref="C4:G4"/>
    <mergeCell ref="I4:AH4"/>
    <mergeCell ref="C5:G5"/>
    <mergeCell ref="K5:Q5"/>
    <mergeCell ref="T5:Z5"/>
    <mergeCell ref="C6:G6"/>
    <mergeCell ref="K6:T6"/>
    <mergeCell ref="Z6:AI6"/>
    <mergeCell ref="C7:G7"/>
    <mergeCell ref="K7:T7"/>
    <mergeCell ref="Z7:AI7"/>
    <mergeCell ref="AK7:AP7"/>
    <mergeCell ref="C8:G8"/>
    <mergeCell ref="I8:J8"/>
    <mergeCell ref="K8:L8"/>
    <mergeCell ref="C9:G9"/>
    <mergeCell ref="N9:O9"/>
    <mergeCell ref="P9:Q9"/>
    <mergeCell ref="M11:N11"/>
    <mergeCell ref="Q11:R11"/>
    <mergeCell ref="S11:T11"/>
    <mergeCell ref="Q12:R12"/>
    <mergeCell ref="S12:T12"/>
    <mergeCell ref="C13:G13"/>
    <mergeCell ref="H13:J13"/>
    <mergeCell ref="K13:L13"/>
    <mergeCell ref="AD13:AG13"/>
    <mergeCell ref="AH13:AI13"/>
    <mergeCell ref="H14:J14"/>
    <mergeCell ref="K14:L14"/>
    <mergeCell ref="O14:P14"/>
    <mergeCell ref="T14:U14"/>
    <mergeCell ref="Y14:Z14"/>
    <mergeCell ref="AD14:AG14"/>
    <mergeCell ref="AH14:AI14"/>
    <mergeCell ref="C15:G15"/>
    <mergeCell ref="I15:J15"/>
    <mergeCell ref="L15:P15"/>
    <mergeCell ref="J16:M16"/>
    <mergeCell ref="U16:X16"/>
    <mergeCell ref="J17:M17"/>
    <mergeCell ref="P17:R17"/>
    <mergeCell ref="S17:Y17"/>
    <mergeCell ref="AA17:AC17"/>
    <mergeCell ref="AE17:AH17"/>
    <mergeCell ref="H18:L18"/>
    <mergeCell ref="M18:N18"/>
    <mergeCell ref="Y18:Z18"/>
    <mergeCell ref="AD18:AE18"/>
    <mergeCell ref="H19:I19"/>
    <mergeCell ref="J19:K19"/>
    <mergeCell ref="T19:Y19"/>
    <mergeCell ref="AA19:AB19"/>
    <mergeCell ref="L20:W20"/>
    <mergeCell ref="AD20:AH20"/>
    <mergeCell ref="R21:S21"/>
    <mergeCell ref="H22:K22"/>
    <mergeCell ref="L22:M22"/>
    <mergeCell ref="N22:Q22"/>
    <mergeCell ref="R22:AI22"/>
    <mergeCell ref="H23:K23"/>
    <mergeCell ref="L23:M23"/>
    <mergeCell ref="N23:P23"/>
    <mergeCell ref="S23:T23"/>
    <mergeCell ref="Y23:Z23"/>
    <mergeCell ref="AE23:AF23"/>
    <mergeCell ref="T24:U24"/>
    <mergeCell ref="Z24:AA24"/>
    <mergeCell ref="AF24:AG24"/>
    <mergeCell ref="H25:K25"/>
    <mergeCell ref="L25:M25"/>
    <mergeCell ref="N25:P25"/>
    <mergeCell ref="S25:T25"/>
    <mergeCell ref="Y25:Z25"/>
    <mergeCell ref="AE25:AF25"/>
    <mergeCell ref="H26:K26"/>
    <mergeCell ref="T26:U26"/>
    <mergeCell ref="Z26:AA26"/>
    <mergeCell ref="AF26:AG26"/>
    <mergeCell ref="H27:K27"/>
    <mergeCell ref="L27:M27"/>
    <mergeCell ref="N27:P27"/>
    <mergeCell ref="S27:T27"/>
    <mergeCell ref="Y27:Z27"/>
    <mergeCell ref="AE27:AF27"/>
    <mergeCell ref="H28:K28"/>
    <mergeCell ref="T28:U28"/>
    <mergeCell ref="Z28:AA28"/>
    <mergeCell ref="AF28:AG28"/>
    <mergeCell ref="S29:T29"/>
    <mergeCell ref="Y29:Z29"/>
    <mergeCell ref="AE29:AF29"/>
    <mergeCell ref="T30:U30"/>
    <mergeCell ref="Z30:AA30"/>
    <mergeCell ref="AF30:AG30"/>
    <mergeCell ref="S31:T31"/>
    <mergeCell ref="Y31:Z31"/>
    <mergeCell ref="AE31:AF31"/>
    <mergeCell ref="T32:U32"/>
    <mergeCell ref="Z32:AA32"/>
    <mergeCell ref="AF32:AG32"/>
    <mergeCell ref="H33:K33"/>
    <mergeCell ref="L33:M33"/>
    <mergeCell ref="N33:P33"/>
    <mergeCell ref="S33:T33"/>
    <mergeCell ref="Y33:Z33"/>
    <mergeCell ref="AE33:AF33"/>
    <mergeCell ref="H34:K34"/>
    <mergeCell ref="L34:M34"/>
    <mergeCell ref="N34:P34"/>
    <mergeCell ref="AE34:AF34"/>
    <mergeCell ref="H35:K35"/>
    <mergeCell ref="L35:M35"/>
    <mergeCell ref="N35:P35"/>
    <mergeCell ref="H36:K36"/>
    <mergeCell ref="L36:M36"/>
    <mergeCell ref="N36:P36"/>
    <mergeCell ref="H37:K37"/>
    <mergeCell ref="L37:M37"/>
    <mergeCell ref="N37:P37"/>
    <mergeCell ref="AA37:AH37"/>
    <mergeCell ref="H38:K38"/>
    <mergeCell ref="L38:M38"/>
    <mergeCell ref="N38:P38"/>
    <mergeCell ref="H39:K39"/>
    <mergeCell ref="L39:M39"/>
    <mergeCell ref="N39:P39"/>
    <mergeCell ref="H40:K40"/>
    <mergeCell ref="L40:M40"/>
    <mergeCell ref="N40:P40"/>
    <mergeCell ref="S40:T40"/>
    <mergeCell ref="U40:V40"/>
    <mergeCell ref="H41:K41"/>
    <mergeCell ref="L41:M41"/>
    <mergeCell ref="N41:P41"/>
    <mergeCell ref="H42:K42"/>
    <mergeCell ref="L42:M42"/>
    <mergeCell ref="N42:P42"/>
    <mergeCell ref="H43:K43"/>
    <mergeCell ref="L43:M43"/>
    <mergeCell ref="N43:P43"/>
    <mergeCell ref="H44:K44"/>
    <mergeCell ref="L44:M44"/>
    <mergeCell ref="N44:P44"/>
    <mergeCell ref="H45:K45"/>
    <mergeCell ref="L45:M45"/>
    <mergeCell ref="N45:P45"/>
    <mergeCell ref="H46:K46"/>
    <mergeCell ref="L46:M46"/>
    <mergeCell ref="N46:P46"/>
    <mergeCell ref="S46:T46"/>
    <mergeCell ref="U46:V46"/>
    <mergeCell ref="W51:AI51"/>
    <mergeCell ref="W54:Y54"/>
    <mergeCell ref="Z54:AB54"/>
    <mergeCell ref="I72:AI72"/>
    <mergeCell ref="AK72:AV72"/>
    <mergeCell ref="I74:AI74"/>
    <mergeCell ref="J92:AI92"/>
    <mergeCell ref="J94:AI94"/>
    <mergeCell ref="J96:AI96"/>
    <mergeCell ref="I98:AH98"/>
    <mergeCell ref="I102:L102"/>
    <mergeCell ref="M102:N102"/>
    <mergeCell ref="O102:P102"/>
    <mergeCell ref="Q102:R102"/>
    <mergeCell ref="S102:T102"/>
    <mergeCell ref="U102:V102"/>
    <mergeCell ref="W102:X102"/>
    <mergeCell ref="Y102:Z102"/>
    <mergeCell ref="AA102:AB102"/>
    <mergeCell ref="AF102:AH102"/>
    <mergeCell ref="I103:L103"/>
    <mergeCell ref="M103:N103"/>
    <mergeCell ref="O103:P103"/>
    <mergeCell ref="Q103:R103"/>
    <mergeCell ref="S103:T103"/>
    <mergeCell ref="U103:V103"/>
    <mergeCell ref="W103:X103"/>
    <mergeCell ref="Y103:Z103"/>
    <mergeCell ref="AA103:AB103"/>
    <mergeCell ref="AF103:AH103"/>
    <mergeCell ref="I104:L104"/>
    <mergeCell ref="M104:N104"/>
    <mergeCell ref="O104:P104"/>
    <mergeCell ref="Q104:R104"/>
    <mergeCell ref="S104:T104"/>
    <mergeCell ref="U104:V104"/>
    <mergeCell ref="W104:X104"/>
    <mergeCell ref="Y104:Z104"/>
    <mergeCell ref="AA104:AB104"/>
    <mergeCell ref="AF104:AH104"/>
    <mergeCell ref="I105:L105"/>
    <mergeCell ref="M105:N105"/>
    <mergeCell ref="O105:P105"/>
    <mergeCell ref="Q105:R105"/>
    <mergeCell ref="S105:T105"/>
    <mergeCell ref="U105:V105"/>
    <mergeCell ref="W105:X105"/>
    <mergeCell ref="Y105:Z105"/>
    <mergeCell ref="AA105:AB105"/>
    <mergeCell ref="AF105:AH105"/>
    <mergeCell ref="I106:L106"/>
    <mergeCell ref="M106:N106"/>
    <mergeCell ref="O106:P106"/>
    <mergeCell ref="Q106:R106"/>
    <mergeCell ref="S106:T106"/>
    <mergeCell ref="U106:V106"/>
    <mergeCell ref="W106:X106"/>
    <mergeCell ref="Y106:Z106"/>
    <mergeCell ref="AA106:AB106"/>
    <mergeCell ref="AF106:AH106"/>
    <mergeCell ref="I107:L107"/>
    <mergeCell ref="M107:N107"/>
    <mergeCell ref="O107:P107"/>
    <mergeCell ref="Q107:R107"/>
    <mergeCell ref="S107:T107"/>
    <mergeCell ref="U107:V107"/>
    <mergeCell ref="W107:X107"/>
    <mergeCell ref="Y107:Z107"/>
    <mergeCell ref="AA107:AB107"/>
    <mergeCell ref="AF107:AH107"/>
    <mergeCell ref="I108:L108"/>
    <mergeCell ref="M108:N108"/>
    <mergeCell ref="O108:P108"/>
    <mergeCell ref="Q108:R108"/>
    <mergeCell ref="S108:T108"/>
    <mergeCell ref="U108:V108"/>
    <mergeCell ref="W108:X108"/>
    <mergeCell ref="Y108:Z108"/>
    <mergeCell ref="AA108:AB108"/>
    <mergeCell ref="AF108:AH108"/>
    <mergeCell ref="I109:L109"/>
    <mergeCell ref="M109:N109"/>
    <mergeCell ref="O109:P109"/>
    <mergeCell ref="Q109:R109"/>
    <mergeCell ref="S109:T109"/>
    <mergeCell ref="U109:V109"/>
    <mergeCell ref="W109:X109"/>
    <mergeCell ref="Y109:Z109"/>
    <mergeCell ref="AA109:AB109"/>
    <mergeCell ref="AF109:AH109"/>
    <mergeCell ref="I110:L110"/>
    <mergeCell ref="M110:N110"/>
    <mergeCell ref="O110:P110"/>
    <mergeCell ref="Q110:R110"/>
    <mergeCell ref="S110:T110"/>
    <mergeCell ref="U110:V110"/>
    <mergeCell ref="W110:X110"/>
    <mergeCell ref="Y110:Z110"/>
    <mergeCell ref="AA110:AB110"/>
    <mergeCell ref="AF110:AH110"/>
    <mergeCell ref="I111:L111"/>
    <mergeCell ref="M111:N111"/>
    <mergeCell ref="O111:P111"/>
    <mergeCell ref="Q111:R111"/>
    <mergeCell ref="S111:T111"/>
    <mergeCell ref="U111:V111"/>
    <mergeCell ref="W111:X111"/>
    <mergeCell ref="Y111:Z111"/>
    <mergeCell ref="AA111:AB111"/>
    <mergeCell ref="AF111:AH111"/>
    <mergeCell ref="I112:L112"/>
    <mergeCell ref="M112:N112"/>
    <mergeCell ref="O112:P112"/>
    <mergeCell ref="Q112:R112"/>
    <mergeCell ref="S112:T112"/>
    <mergeCell ref="U112:V112"/>
    <mergeCell ref="W112:X112"/>
    <mergeCell ref="Y112:Z112"/>
    <mergeCell ref="AA112:AB112"/>
    <mergeCell ref="AF112:AH112"/>
    <mergeCell ref="I113:L113"/>
    <mergeCell ref="M113:N113"/>
    <mergeCell ref="O113:P113"/>
    <mergeCell ref="Q113:R113"/>
    <mergeCell ref="S113:T113"/>
    <mergeCell ref="U113:V113"/>
    <mergeCell ref="W113:X113"/>
    <mergeCell ref="Y113:Z113"/>
    <mergeCell ref="AA113:AB113"/>
    <mergeCell ref="AF113:AH113"/>
    <mergeCell ref="I114:L114"/>
    <mergeCell ref="M114:N114"/>
    <mergeCell ref="O114:P114"/>
    <mergeCell ref="Q114:R114"/>
    <mergeCell ref="S114:T114"/>
    <mergeCell ref="U114:V114"/>
    <mergeCell ref="W114:X114"/>
    <mergeCell ref="Y114:Z114"/>
    <mergeCell ref="AA114:AB114"/>
    <mergeCell ref="AF114:AH114"/>
    <mergeCell ref="I115:L115"/>
    <mergeCell ref="M115:N115"/>
    <mergeCell ref="O115:P115"/>
    <mergeCell ref="Q115:R115"/>
    <mergeCell ref="S115:T115"/>
    <mergeCell ref="U115:V115"/>
    <mergeCell ref="W115:X115"/>
    <mergeCell ref="Y115:Z115"/>
    <mergeCell ref="AA115:AB115"/>
    <mergeCell ref="AF115:AH115"/>
    <mergeCell ref="I116:L116"/>
    <mergeCell ref="M116:N116"/>
    <mergeCell ref="O116:P116"/>
    <mergeCell ref="Q116:R116"/>
    <mergeCell ref="S116:T116"/>
    <mergeCell ref="U116:V116"/>
    <mergeCell ref="W116:X116"/>
    <mergeCell ref="Y116:Z116"/>
    <mergeCell ref="AA116:AB116"/>
    <mergeCell ref="AF116:AH116"/>
    <mergeCell ref="I117:L117"/>
    <mergeCell ref="M117:N117"/>
    <mergeCell ref="O117:P117"/>
    <mergeCell ref="Q117:R117"/>
    <mergeCell ref="S117:T117"/>
    <mergeCell ref="U117:V117"/>
    <mergeCell ref="W117:X117"/>
    <mergeCell ref="Y117:Z117"/>
    <mergeCell ref="AA117:AB117"/>
    <mergeCell ref="AF117:AH117"/>
    <mergeCell ref="I118:L118"/>
    <mergeCell ref="M118:N118"/>
    <mergeCell ref="O118:P118"/>
    <mergeCell ref="Q118:R118"/>
    <mergeCell ref="S118:T118"/>
    <mergeCell ref="U118:V118"/>
    <mergeCell ref="W118:X118"/>
    <mergeCell ref="Y118:Z118"/>
    <mergeCell ref="AA118:AB118"/>
    <mergeCell ref="AF118:AH118"/>
    <mergeCell ref="I119:L119"/>
    <mergeCell ref="M119:N119"/>
    <mergeCell ref="O119:P119"/>
    <mergeCell ref="Q119:R119"/>
    <mergeCell ref="S119:T119"/>
    <mergeCell ref="U119:V119"/>
    <mergeCell ref="W119:X119"/>
    <mergeCell ref="Y119:Z119"/>
    <mergeCell ref="AA119:AB119"/>
    <mergeCell ref="AF119:AH119"/>
    <mergeCell ref="I120:L120"/>
    <mergeCell ref="M120:N120"/>
    <mergeCell ref="O120:P120"/>
    <mergeCell ref="Q120:R120"/>
    <mergeCell ref="S120:T120"/>
    <mergeCell ref="U120:V120"/>
    <mergeCell ref="W120:X120"/>
    <mergeCell ref="Y120:Z120"/>
    <mergeCell ref="AA120:AB120"/>
    <mergeCell ref="AF120:AH120"/>
    <mergeCell ref="I121:L121"/>
    <mergeCell ref="M121:N121"/>
    <mergeCell ref="O121:P121"/>
    <mergeCell ref="Q121:R121"/>
    <mergeCell ref="S121:T121"/>
    <mergeCell ref="U121:V121"/>
    <mergeCell ref="W121:X121"/>
    <mergeCell ref="Y121:Z121"/>
    <mergeCell ref="AA121:AB121"/>
    <mergeCell ref="AF121:AH121"/>
    <mergeCell ref="I122:L122"/>
    <mergeCell ref="M122:N122"/>
    <mergeCell ref="O122:P122"/>
    <mergeCell ref="Q122:R122"/>
    <mergeCell ref="S122:T122"/>
    <mergeCell ref="U122:V122"/>
    <mergeCell ref="W122:X122"/>
    <mergeCell ref="Y122:Z122"/>
    <mergeCell ref="AA122:AB122"/>
    <mergeCell ref="AF122:AH122"/>
    <mergeCell ref="I124:L124"/>
    <mergeCell ref="M124:N124"/>
    <mergeCell ref="O124:P124"/>
    <mergeCell ref="Q124:R124"/>
    <mergeCell ref="S124:T124"/>
    <mergeCell ref="U124:V124"/>
    <mergeCell ref="W124:X124"/>
    <mergeCell ref="Y124:Z124"/>
    <mergeCell ref="AA124:AB124"/>
    <mergeCell ref="AF124:AH124"/>
    <mergeCell ref="I125:L125"/>
    <mergeCell ref="M125:N125"/>
    <mergeCell ref="O125:P125"/>
    <mergeCell ref="Q125:R125"/>
    <mergeCell ref="S125:T125"/>
    <mergeCell ref="U125:V125"/>
    <mergeCell ref="W125:X125"/>
    <mergeCell ref="Y125:Z125"/>
    <mergeCell ref="AA125:AB125"/>
    <mergeCell ref="AF125:AH125"/>
    <mergeCell ref="I126:L126"/>
    <mergeCell ref="M126:N126"/>
    <mergeCell ref="O126:P126"/>
    <mergeCell ref="Q126:R126"/>
    <mergeCell ref="S126:T126"/>
    <mergeCell ref="U126:V126"/>
    <mergeCell ref="W126:X126"/>
    <mergeCell ref="Y126:Z126"/>
    <mergeCell ref="AA126:AB126"/>
    <mergeCell ref="AF126:AH126"/>
    <mergeCell ref="I127:L127"/>
    <mergeCell ref="M127:N127"/>
    <mergeCell ref="O127:P127"/>
    <mergeCell ref="Q127:R127"/>
    <mergeCell ref="S127:T127"/>
    <mergeCell ref="U127:V127"/>
    <mergeCell ref="W127:X127"/>
    <mergeCell ref="Y127:Z127"/>
    <mergeCell ref="AA127:AB127"/>
    <mergeCell ref="AF127:AH127"/>
    <mergeCell ref="I128:L128"/>
    <mergeCell ref="M128:N128"/>
    <mergeCell ref="O128:P128"/>
    <mergeCell ref="Q128:R128"/>
    <mergeCell ref="S128:T128"/>
    <mergeCell ref="U128:V128"/>
    <mergeCell ref="W128:X128"/>
    <mergeCell ref="Y128:Z128"/>
    <mergeCell ref="AA128:AB128"/>
    <mergeCell ref="AF128:AH128"/>
    <mergeCell ref="I129:L129"/>
    <mergeCell ref="M129:N129"/>
    <mergeCell ref="O129:P129"/>
    <mergeCell ref="Q129:R129"/>
    <mergeCell ref="S129:T129"/>
    <mergeCell ref="U129:V129"/>
    <mergeCell ref="W129:X129"/>
    <mergeCell ref="Y129:Z129"/>
    <mergeCell ref="AA129:AB129"/>
    <mergeCell ref="AF129:AH129"/>
    <mergeCell ref="I130:L130"/>
    <mergeCell ref="M130:N130"/>
    <mergeCell ref="O130:P130"/>
    <mergeCell ref="Q130:R130"/>
    <mergeCell ref="S130:T130"/>
    <mergeCell ref="U130:V130"/>
    <mergeCell ref="W130:X130"/>
    <mergeCell ref="Y130:Z130"/>
    <mergeCell ref="AA130:AB130"/>
    <mergeCell ref="AF130:AH130"/>
    <mergeCell ref="I131:L131"/>
    <mergeCell ref="M131:N131"/>
    <mergeCell ref="O131:P131"/>
    <mergeCell ref="Q131:R131"/>
    <mergeCell ref="S131:T131"/>
    <mergeCell ref="U131:V131"/>
    <mergeCell ref="W131:X131"/>
    <mergeCell ref="Y131:Z131"/>
    <mergeCell ref="AA131:AB131"/>
    <mergeCell ref="AF131:AH131"/>
    <mergeCell ref="I132:L132"/>
    <mergeCell ref="M132:N132"/>
    <mergeCell ref="O132:P132"/>
    <mergeCell ref="Q132:R132"/>
    <mergeCell ref="S132:T132"/>
    <mergeCell ref="U132:V132"/>
    <mergeCell ref="W132:X132"/>
    <mergeCell ref="Y132:Z132"/>
    <mergeCell ref="AA132:AB132"/>
    <mergeCell ref="AF132:AH132"/>
    <mergeCell ref="I133:L133"/>
    <mergeCell ref="M133:N133"/>
    <mergeCell ref="O133:P133"/>
    <mergeCell ref="Q133:R133"/>
    <mergeCell ref="S133:T133"/>
    <mergeCell ref="U133:V133"/>
    <mergeCell ref="W133:X133"/>
    <mergeCell ref="Y133:Z133"/>
    <mergeCell ref="AA133:AB133"/>
    <mergeCell ref="AF133:AH133"/>
    <mergeCell ref="I134:L134"/>
    <mergeCell ref="M134:N134"/>
    <mergeCell ref="O134:P134"/>
    <mergeCell ref="Q134:R134"/>
    <mergeCell ref="S134:T134"/>
    <mergeCell ref="U134:V134"/>
    <mergeCell ref="W134:X134"/>
    <mergeCell ref="Y134:Z134"/>
    <mergeCell ref="AA134:AB134"/>
    <mergeCell ref="AF134:AH134"/>
    <mergeCell ref="I135:L135"/>
    <mergeCell ref="M135:N135"/>
    <mergeCell ref="O135:P135"/>
    <mergeCell ref="Q135:R135"/>
    <mergeCell ref="S135:T135"/>
    <mergeCell ref="U135:V135"/>
    <mergeCell ref="W135:X135"/>
    <mergeCell ref="Y135:Z135"/>
    <mergeCell ref="AA135:AB135"/>
    <mergeCell ref="AF135:AH135"/>
    <mergeCell ref="I136:L136"/>
    <mergeCell ref="M136:N136"/>
    <mergeCell ref="O136:P136"/>
    <mergeCell ref="Q136:R136"/>
    <mergeCell ref="S136:T136"/>
    <mergeCell ref="U136:V136"/>
    <mergeCell ref="W136:X136"/>
    <mergeCell ref="Y136:Z136"/>
    <mergeCell ref="AA136:AB136"/>
    <mergeCell ref="AF136:AH136"/>
    <mergeCell ref="I137:L137"/>
    <mergeCell ref="M137:N137"/>
    <mergeCell ref="O137:P137"/>
    <mergeCell ref="Q137:R137"/>
    <mergeCell ref="S137:T137"/>
    <mergeCell ref="U137:V137"/>
    <mergeCell ref="W137:X137"/>
    <mergeCell ref="Y137:Z137"/>
    <mergeCell ref="AA137:AB137"/>
    <mergeCell ref="AF137:AH137"/>
    <mergeCell ref="I138:L138"/>
    <mergeCell ref="M138:N138"/>
    <mergeCell ref="O138:P138"/>
    <mergeCell ref="Q138:R138"/>
    <mergeCell ref="S138:T138"/>
    <mergeCell ref="U138:V138"/>
    <mergeCell ref="W138:X138"/>
    <mergeCell ref="Y138:Z138"/>
    <mergeCell ref="AA138:AB138"/>
    <mergeCell ref="AF138:AH138"/>
    <mergeCell ref="I139:L139"/>
    <mergeCell ref="M139:N139"/>
    <mergeCell ref="O139:P139"/>
    <mergeCell ref="Q139:R139"/>
    <mergeCell ref="S139:T139"/>
    <mergeCell ref="U139:V139"/>
    <mergeCell ref="W139:X139"/>
    <mergeCell ref="Y139:Z139"/>
    <mergeCell ref="AA139:AB139"/>
    <mergeCell ref="AF139:AH139"/>
    <mergeCell ref="I140:L140"/>
    <mergeCell ref="M140:N140"/>
    <mergeCell ref="O140:P140"/>
    <mergeCell ref="Q140:R140"/>
    <mergeCell ref="S140:T140"/>
    <mergeCell ref="U140:V140"/>
    <mergeCell ref="W140:X140"/>
    <mergeCell ref="Y140:Z140"/>
    <mergeCell ref="AA140:AB140"/>
    <mergeCell ref="AF140:AH140"/>
    <mergeCell ref="I141:L141"/>
    <mergeCell ref="M141:N141"/>
    <mergeCell ref="O141:P141"/>
    <mergeCell ref="Q141:R141"/>
    <mergeCell ref="S141:T141"/>
    <mergeCell ref="U141:V141"/>
    <mergeCell ref="W141:X141"/>
    <mergeCell ref="Y141:Z141"/>
    <mergeCell ref="AA141:AB141"/>
    <mergeCell ref="AF141:AH141"/>
    <mergeCell ref="I142:L142"/>
    <mergeCell ref="M142:N142"/>
    <mergeCell ref="O142:P142"/>
    <mergeCell ref="Q142:R142"/>
    <mergeCell ref="S142:T142"/>
    <mergeCell ref="U142:V142"/>
    <mergeCell ref="W142:X142"/>
    <mergeCell ref="Y142:Z142"/>
    <mergeCell ref="AA142:AB142"/>
    <mergeCell ref="AF142:AH142"/>
    <mergeCell ref="I143:L143"/>
    <mergeCell ref="M143:N143"/>
    <mergeCell ref="O143:P143"/>
    <mergeCell ref="Q143:R143"/>
    <mergeCell ref="S143:T143"/>
    <mergeCell ref="U143:V143"/>
    <mergeCell ref="W143:X143"/>
    <mergeCell ref="Y143:Z143"/>
    <mergeCell ref="AA143:AB143"/>
    <mergeCell ref="AF143:AH143"/>
    <mergeCell ref="I144:L144"/>
    <mergeCell ref="M144:N144"/>
    <mergeCell ref="O144:P144"/>
    <mergeCell ref="Q144:R144"/>
    <mergeCell ref="S144:T144"/>
    <mergeCell ref="U144:V144"/>
    <mergeCell ref="W144:X144"/>
    <mergeCell ref="Y144:Z144"/>
    <mergeCell ref="AA144:AB144"/>
    <mergeCell ref="AF144:AH144"/>
    <mergeCell ref="Z151:AA151"/>
    <mergeCell ref="AG151:AI151"/>
    <mergeCell ref="R152:S152"/>
    <mergeCell ref="Z152:AA152"/>
    <mergeCell ref="AB152:AG152"/>
    <mergeCell ref="R153:S153"/>
    <mergeCell ref="Z153:AA153"/>
    <mergeCell ref="AB153:AG153"/>
    <mergeCell ref="Z154:AA154"/>
    <mergeCell ref="AB154:AG154"/>
    <mergeCell ref="Z155:AA155"/>
    <mergeCell ref="AB155:AG155"/>
    <mergeCell ref="H156:P156"/>
    <mergeCell ref="Q156:Y156"/>
    <mergeCell ref="M157:N157"/>
    <mergeCell ref="O157:P157"/>
    <mergeCell ref="V157:W157"/>
    <mergeCell ref="X157:Y157"/>
    <mergeCell ref="L159:AI159"/>
    <mergeCell ref="M160:AH160"/>
    <mergeCell ref="S167:AH167"/>
    <mergeCell ref="O169:P169"/>
    <mergeCell ref="S181:T181"/>
    <mergeCell ref="AE181:AF181"/>
    <mergeCell ref="S182:T182"/>
    <mergeCell ref="AE182:AF182"/>
    <mergeCell ref="S183:T183"/>
    <mergeCell ref="AE183:AF183"/>
    <mergeCell ref="M184:O184"/>
    <mergeCell ref="U184:V184"/>
    <mergeCell ref="M185:O185"/>
    <mergeCell ref="N186:O186"/>
    <mergeCell ref="AC186:AD186"/>
    <mergeCell ref="I188:J188"/>
    <mergeCell ref="R188:AG188"/>
    <mergeCell ref="J191:R191"/>
    <mergeCell ref="T191:Y191"/>
    <mergeCell ref="AA191:AB191"/>
    <mergeCell ref="N192:O192"/>
    <mergeCell ref="P192:Q192"/>
    <mergeCell ref="N193:O193"/>
    <mergeCell ref="P193:Q193"/>
    <mergeCell ref="H194:L194"/>
    <mergeCell ref="M194:W194"/>
    <mergeCell ref="X194:AI194"/>
    <mergeCell ref="H195:L195"/>
    <mergeCell ref="Q195:S195"/>
    <mergeCell ref="AB195:AD195"/>
    <mergeCell ref="H196:L196"/>
    <mergeCell ref="Q196:S196"/>
    <mergeCell ref="AB196:AD196"/>
    <mergeCell ref="H197:L197"/>
    <mergeCell ref="Q197:S197"/>
    <mergeCell ref="AB197:AD197"/>
    <mergeCell ref="H198:L198"/>
    <mergeCell ref="Q198:S198"/>
    <mergeCell ref="AB198:AD198"/>
    <mergeCell ref="H199:L199"/>
    <mergeCell ref="Q199:S199"/>
    <mergeCell ref="AB199:AD199"/>
    <mergeCell ref="H200:L200"/>
    <mergeCell ref="Q200:S200"/>
    <mergeCell ref="AB200:AD200"/>
    <mergeCell ref="O207:P207"/>
    <mergeCell ref="O208:P208"/>
    <mergeCell ref="O209:P209"/>
    <mergeCell ref="O210:P210"/>
    <mergeCell ref="Y210:Z210"/>
    <mergeCell ref="I211:M211"/>
    <mergeCell ref="O211:P211"/>
    <mergeCell ref="Y211:Z211"/>
    <mergeCell ref="I212:M212"/>
    <mergeCell ref="O212:P212"/>
    <mergeCell ref="Y212:Z212"/>
    <mergeCell ref="H213:K213"/>
    <mergeCell ref="L213:M213"/>
    <mergeCell ref="Q213:R213"/>
    <mergeCell ref="V213:Y213"/>
    <mergeCell ref="Z213:AA213"/>
    <mergeCell ref="AE213:AF213"/>
    <mergeCell ref="H214:K214"/>
    <mergeCell ref="L214:M214"/>
    <mergeCell ref="Q214:R214"/>
    <mergeCell ref="V214:Y214"/>
    <mergeCell ref="Z214:AA214"/>
    <mergeCell ref="AE214:AF214"/>
    <mergeCell ref="AL12:AO13"/>
    <mergeCell ref="AL14:AO15"/>
    <mergeCell ref="N28:Q32"/>
    <mergeCell ref="S41:T42"/>
    <mergeCell ref="U41:AH42"/>
    <mergeCell ref="H47:K50"/>
    <mergeCell ref="L47:M48"/>
    <mergeCell ref="S47:T48"/>
    <mergeCell ref="U47:AH48"/>
    <mergeCell ref="L49:M50"/>
    <mergeCell ref="C51:G52"/>
    <mergeCell ref="H51:J54"/>
    <mergeCell ref="K51:M54"/>
    <mergeCell ref="N51:P54"/>
    <mergeCell ref="Q51:S54"/>
    <mergeCell ref="T51:V54"/>
    <mergeCell ref="W52:Y53"/>
    <mergeCell ref="Z52:AB53"/>
    <mergeCell ref="AC52:AI54"/>
    <mergeCell ref="H55:J56"/>
    <mergeCell ref="K55:M56"/>
    <mergeCell ref="N55:P56"/>
    <mergeCell ref="Q55:S56"/>
    <mergeCell ref="T55:V56"/>
    <mergeCell ref="W55:Y56"/>
    <mergeCell ref="Z55:AB56"/>
    <mergeCell ref="AC55:AI56"/>
    <mergeCell ref="H57:J58"/>
    <mergeCell ref="K57:M58"/>
    <mergeCell ref="N57:P60"/>
    <mergeCell ref="Q57:S60"/>
    <mergeCell ref="T57:V60"/>
    <mergeCell ref="W57:Y58"/>
    <mergeCell ref="Z57:AB58"/>
    <mergeCell ref="AC57:AI58"/>
    <mergeCell ref="H59:J60"/>
    <mergeCell ref="K59:M60"/>
    <mergeCell ref="W59:Y60"/>
    <mergeCell ref="Z59:AB60"/>
    <mergeCell ref="AC59:AI60"/>
    <mergeCell ref="H61:J62"/>
    <mergeCell ref="K61:M62"/>
    <mergeCell ref="N61:P62"/>
    <mergeCell ref="Q61:S62"/>
    <mergeCell ref="T61:V62"/>
    <mergeCell ref="W61:Y62"/>
    <mergeCell ref="Z61:AB62"/>
    <mergeCell ref="AC61:AI62"/>
    <mergeCell ref="H63:J64"/>
    <mergeCell ref="K63:M64"/>
    <mergeCell ref="N63:P66"/>
    <mergeCell ref="Q63:S66"/>
    <mergeCell ref="T63:V66"/>
    <mergeCell ref="W63:Y64"/>
    <mergeCell ref="Z63:AB64"/>
    <mergeCell ref="AC63:AI64"/>
    <mergeCell ref="H65:J66"/>
    <mergeCell ref="K65:M66"/>
    <mergeCell ref="W65:Y66"/>
    <mergeCell ref="Z65:AB66"/>
    <mergeCell ref="AC65:AI66"/>
    <mergeCell ref="H67:J68"/>
    <mergeCell ref="K67:M68"/>
    <mergeCell ref="N67:P68"/>
    <mergeCell ref="Q67:S68"/>
    <mergeCell ref="T67:V68"/>
    <mergeCell ref="W67:Y68"/>
    <mergeCell ref="Z67:AB68"/>
    <mergeCell ref="AC67:AI68"/>
    <mergeCell ref="H69:J70"/>
    <mergeCell ref="K69:M70"/>
    <mergeCell ref="N69:P70"/>
    <mergeCell ref="Q69:S70"/>
    <mergeCell ref="T69:V70"/>
    <mergeCell ref="W69:Y70"/>
    <mergeCell ref="Z69:AB70"/>
    <mergeCell ref="AC69:AI70"/>
    <mergeCell ref="H75:N77"/>
    <mergeCell ref="O75:Q77"/>
    <mergeCell ref="R75:AC77"/>
    <mergeCell ref="H78:N80"/>
    <mergeCell ref="O78:Q80"/>
    <mergeCell ref="R78:AC80"/>
    <mergeCell ref="H81:N83"/>
    <mergeCell ref="O81:Q83"/>
    <mergeCell ref="R81:AC83"/>
    <mergeCell ref="H84:N86"/>
    <mergeCell ref="O84:Q86"/>
    <mergeCell ref="R84:AC86"/>
    <mergeCell ref="H87:N89"/>
    <mergeCell ref="O87:Q89"/>
    <mergeCell ref="R87:AC89"/>
    <mergeCell ref="I91:I92"/>
    <mergeCell ref="I93:I94"/>
    <mergeCell ref="I95:I96"/>
    <mergeCell ref="C101:G102"/>
    <mergeCell ref="C146:G148"/>
    <mergeCell ref="H146:H147"/>
    <mergeCell ref="I146:AI147"/>
    <mergeCell ref="H148:H149"/>
    <mergeCell ref="I148:AI149"/>
    <mergeCell ref="C151:G155"/>
    <mergeCell ref="C156:G157"/>
    <mergeCell ref="C168:G170"/>
    <mergeCell ref="T168:AI169"/>
    <mergeCell ref="I172:I173"/>
    <mergeCell ref="J172:AI173"/>
    <mergeCell ref="I174:I175"/>
    <mergeCell ref="J174:AI175"/>
    <mergeCell ref="I176:I177"/>
    <mergeCell ref="J176:AI177"/>
    <mergeCell ref="C181:G182"/>
    <mergeCell ref="C186:G187"/>
    <mergeCell ref="C194:G195"/>
    <mergeCell ref="C201:G203"/>
    <mergeCell ref="C204:G206"/>
    <mergeCell ref="C207:G212"/>
    <mergeCell ref="C213:G215"/>
    <mergeCell ref="H215:K216"/>
    <mergeCell ref="L215:M216"/>
    <mergeCell ref="N215:N216"/>
    <mergeCell ref="O215:O216"/>
    <mergeCell ref="Q215:R216"/>
    <mergeCell ref="S215:S216"/>
    <mergeCell ref="T215:T216"/>
    <mergeCell ref="V215:Y216"/>
    <mergeCell ref="Z215:AA216"/>
    <mergeCell ref="AB215:AB216"/>
    <mergeCell ref="AC215:AC216"/>
    <mergeCell ref="AE215:AF216"/>
    <mergeCell ref="AG215:AG216"/>
    <mergeCell ref="AH215:AH216"/>
    <mergeCell ref="H102:H122"/>
    <mergeCell ref="H124:H144"/>
  </mergeCells>
  <phoneticPr fontId="19"/>
  <dataValidations count="6">
    <dataValidation type="list" allowBlank="1" showDropDown="0" showInputMessage="1" showErrorMessage="1" sqref="I159:I160 O179 Q179 H201:H212 X201 S201 AA204 Y202:Y203 P204:P205 AD202:AD203 AC201 N201:N202 T202:T205 Y205 AC189:AC190 W190 R190 V189 P189 M190 H189:H190 R206 AC206 Q168 O168 Q165 O165 H151:H155 AA36 W36:W37 AE36 W15 Z15 L10 I10">
      <formula1>"　,✔"</formula1>
    </dataValidation>
    <dataValidation type="list" allowBlank="1" showDropDown="0" showInputMessage="1" showErrorMessage="1" sqref="O207:P212 P192:Q193 AA191:AB191 K8:L8 Y18:Z18 P9:Q9 M18:N18 J19:K19 U40:V40 U46:V46 AD18:AE18">
      <formula1>"昭和,平成,令和"</formula1>
    </dataValidation>
    <dataValidation type="list" allowBlank="1" showDropDown="0" showInputMessage="1" showErrorMessage="1" sqref="Z151:AA155 AE34:AF34 R21:S21">
      <formula1>"あり,なし"</formula1>
    </dataValidation>
    <dataValidation type="list" allowBlank="1" showDropDown="0" showInputMessage="1" showErrorMessage="1" sqref="Y210:Z212 S11:T12">
      <formula1>"平成,令和"</formula1>
    </dataValidation>
    <dataValidation type="list" allowBlank="1" showDropDown="0" showInputMessage="1" showErrorMessage="1" sqref="R152:S152">
      <formula1>"届出済,未届"</formula1>
    </dataValidation>
    <dataValidation type="list" allowBlank="1" showDropDown="0" showInputMessage="1" showErrorMessage="1" sqref="R153:S153">
      <formula1>"提出済,未届"</formula1>
    </dataValidation>
  </dataValidations>
  <printOptions horizontalCentered="1"/>
  <pageMargins left="0.59055118110236215" right="0.59055118110236227" top="0.59055118110236227" bottom="0.59055118110236227" header="0.31496062992125984" footer="0.31496062992125984"/>
  <pageSetup paperSize="9" scale="85" fitToWidth="1" fitToHeight="0" orientation="portrait" usePrinterDefaults="1" blackAndWhite="1" cellComments="asDisplayed" r:id="rId1"/>
  <rowBreaks count="3" manualBreakCount="3">
    <brk id="50" max="35" man="1"/>
    <brk id="100" max="35" man="1"/>
    <brk id="155"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1:AZ67"/>
  <sheetViews>
    <sheetView view="pageBreakPreview" topLeftCell="A2" zoomScaleSheetLayoutView="100" workbookViewId="0">
      <selection activeCell="A2" sqref="A2"/>
    </sheetView>
  </sheetViews>
  <sheetFormatPr defaultRowHeight="13.5"/>
  <cols>
    <col min="1" max="1" width="1" style="1" customWidth="1"/>
    <col min="2" max="2" width="3.125" style="1" customWidth="1"/>
    <col min="3" max="7" width="2.125" style="1" customWidth="1"/>
    <col min="8" max="12" width="2.625" style="1" customWidth="1"/>
    <col min="13" max="14" width="4.75" style="1" bestFit="1" customWidth="1"/>
    <col min="15" max="15" width="8.625" style="1" bestFit="1" customWidth="1"/>
    <col min="16" max="16" width="2" style="1" customWidth="1"/>
    <col min="17" max="19" width="2.625" style="1" customWidth="1"/>
    <col min="20" max="20" width="2.625" style="754" customWidth="1"/>
    <col min="21" max="21" width="2.25" style="1" customWidth="1"/>
    <col min="22" max="26" width="2.375" style="1" customWidth="1"/>
    <col min="27" max="30" width="2.625" style="1" customWidth="1"/>
    <col min="31" max="31" width="3" style="1" customWidth="1"/>
    <col min="32" max="32" width="2.625" style="1" customWidth="1"/>
    <col min="33" max="33" width="3.75" style="1" customWidth="1"/>
    <col min="34" max="34" width="2.625" style="1" customWidth="1"/>
    <col min="35" max="42" width="3.375" style="1" customWidth="1"/>
    <col min="43" max="43" width="1" style="1" customWidth="1"/>
    <col min="44" max="16384" width="9" style="1" customWidth="1"/>
  </cols>
  <sheetData>
    <row r="1" spans="2:52" ht="18" customHeight="1">
      <c r="AF1" s="826"/>
      <c r="AI1" s="832"/>
      <c r="AK1" s="732"/>
      <c r="AM1" s="732"/>
    </row>
    <row r="2" spans="2:52" ht="20.25" customHeight="1">
      <c r="B2" s="755">
        <f>'01 基本資料'!$I$3</f>
        <v>0</v>
      </c>
      <c r="C2" s="755"/>
      <c r="D2" s="755"/>
      <c r="E2" s="755"/>
      <c r="F2" s="755"/>
      <c r="G2" s="755"/>
      <c r="H2" s="755"/>
      <c r="I2" s="755"/>
      <c r="J2" s="755"/>
      <c r="K2" s="755"/>
      <c r="L2" s="755"/>
      <c r="M2" s="613"/>
      <c r="N2" s="613"/>
      <c r="O2" s="613"/>
      <c r="P2" s="784" t="s">
        <v>114</v>
      </c>
      <c r="Q2" s="784"/>
      <c r="R2" s="784"/>
      <c r="S2" s="784"/>
      <c r="T2" s="613"/>
      <c r="U2" s="613"/>
      <c r="V2" s="613"/>
      <c r="W2" s="613"/>
      <c r="X2" s="613"/>
      <c r="Y2" s="613"/>
      <c r="Z2" s="613"/>
      <c r="AA2" s="613"/>
      <c r="AB2" s="613"/>
      <c r="AC2" s="613"/>
      <c r="AD2" s="613"/>
      <c r="AE2" s="754" t="s">
        <v>359</v>
      </c>
      <c r="AF2" s="754"/>
      <c r="AG2" s="827"/>
      <c r="AH2" s="1" t="s">
        <v>75</v>
      </c>
      <c r="AI2" s="833"/>
      <c r="AJ2" s="613" t="s">
        <v>75</v>
      </c>
      <c r="AK2" s="833"/>
      <c r="AL2" s="613" t="s">
        <v>56</v>
      </c>
      <c r="AM2" s="833"/>
      <c r="AN2" s="613" t="s">
        <v>50</v>
      </c>
      <c r="AO2" s="613"/>
      <c r="AP2" s="613"/>
    </row>
    <row r="3" spans="2:52" ht="12" customHeight="1">
      <c r="B3" s="756"/>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row>
    <row r="4" spans="2:52" ht="43.5" customHeight="1">
      <c r="B4" s="757" t="s">
        <v>51</v>
      </c>
      <c r="C4" s="763" t="s">
        <v>436</v>
      </c>
      <c r="D4" s="767"/>
      <c r="E4" s="767"/>
      <c r="F4" s="767"/>
      <c r="G4" s="769"/>
      <c r="H4" s="763" t="s">
        <v>125</v>
      </c>
      <c r="I4" s="767"/>
      <c r="J4" s="767"/>
      <c r="K4" s="767"/>
      <c r="L4" s="769"/>
      <c r="M4" s="770" t="s">
        <v>329</v>
      </c>
      <c r="N4" s="770" t="s">
        <v>356</v>
      </c>
      <c r="O4" s="770" t="s">
        <v>90</v>
      </c>
      <c r="P4" s="785" t="s">
        <v>439</v>
      </c>
      <c r="Q4" s="791"/>
      <c r="R4" s="791"/>
      <c r="S4" s="791"/>
      <c r="T4" s="791"/>
      <c r="U4" s="800"/>
      <c r="V4" s="763" t="s">
        <v>282</v>
      </c>
      <c r="W4" s="767"/>
      <c r="X4" s="767"/>
      <c r="Y4" s="767"/>
      <c r="Z4" s="769"/>
      <c r="AA4" s="785" t="s">
        <v>414</v>
      </c>
      <c r="AB4" s="791"/>
      <c r="AC4" s="791"/>
      <c r="AD4" s="791"/>
      <c r="AE4" s="791"/>
      <c r="AF4" s="791"/>
      <c r="AG4" s="791"/>
      <c r="AH4" s="800"/>
      <c r="AI4" s="834" t="s">
        <v>437</v>
      </c>
      <c r="AJ4" s="842"/>
      <c r="AK4" s="843"/>
      <c r="AL4" s="847" t="s">
        <v>440</v>
      </c>
      <c r="AM4" s="853"/>
      <c r="AN4" s="853"/>
      <c r="AO4" s="853"/>
      <c r="AP4" s="857"/>
      <c r="AZ4" s="1" t="s">
        <v>360</v>
      </c>
    </row>
    <row r="5" spans="2:52" ht="15.75" customHeight="1">
      <c r="B5" s="758">
        <v>1</v>
      </c>
      <c r="C5" s="764"/>
      <c r="D5" s="764"/>
      <c r="E5" s="764"/>
      <c r="F5" s="764"/>
      <c r="G5" s="764"/>
      <c r="H5" s="764"/>
      <c r="I5" s="764"/>
      <c r="J5" s="764"/>
      <c r="K5" s="764"/>
      <c r="L5" s="764"/>
      <c r="M5" s="771"/>
      <c r="N5" s="764"/>
      <c r="O5" s="778"/>
      <c r="P5" s="778"/>
      <c r="Q5" s="792"/>
      <c r="R5" s="795" t="s">
        <v>75</v>
      </c>
      <c r="S5" s="792"/>
      <c r="T5" s="185" t="s">
        <v>263</v>
      </c>
      <c r="U5" s="629"/>
      <c r="V5" s="803"/>
      <c r="W5" s="809"/>
      <c r="X5" s="809"/>
      <c r="Y5" s="809"/>
      <c r="Z5" s="809"/>
      <c r="AA5" s="816"/>
      <c r="AB5" s="816"/>
      <c r="AC5" s="816"/>
      <c r="AD5" s="816"/>
      <c r="AE5" s="816"/>
      <c r="AF5" s="816"/>
      <c r="AG5" s="816"/>
      <c r="AH5" s="816"/>
      <c r="AI5" s="835"/>
      <c r="AJ5" s="835"/>
      <c r="AK5" s="835"/>
      <c r="AL5" s="848"/>
      <c r="AM5" s="848"/>
      <c r="AN5" s="848"/>
      <c r="AO5" s="848"/>
      <c r="AP5" s="858"/>
      <c r="AZ5" s="1" t="s">
        <v>283</v>
      </c>
    </row>
    <row r="6" spans="2:52" ht="15.75" customHeight="1">
      <c r="B6" s="759"/>
      <c r="C6" s="765"/>
      <c r="D6" s="765"/>
      <c r="E6" s="765"/>
      <c r="F6" s="765"/>
      <c r="G6" s="765"/>
      <c r="H6" s="765"/>
      <c r="I6" s="765"/>
      <c r="J6" s="765"/>
      <c r="K6" s="765"/>
      <c r="L6" s="765"/>
      <c r="M6" s="772"/>
      <c r="N6" s="765"/>
      <c r="O6" s="779"/>
      <c r="P6" s="779" t="s">
        <v>156</v>
      </c>
      <c r="Q6" s="793"/>
      <c r="R6" s="787" t="s">
        <v>75</v>
      </c>
      <c r="S6" s="793"/>
      <c r="T6" s="797" t="s">
        <v>56</v>
      </c>
      <c r="U6" s="801" t="s">
        <v>124</v>
      </c>
      <c r="V6" s="804"/>
      <c r="W6" s="810"/>
      <c r="X6" s="810"/>
      <c r="Y6" s="810"/>
      <c r="Z6" s="810"/>
      <c r="AA6" s="817"/>
      <c r="AB6" s="817"/>
      <c r="AC6" s="817"/>
      <c r="AD6" s="817"/>
      <c r="AE6" s="817"/>
      <c r="AF6" s="817"/>
      <c r="AG6" s="817"/>
      <c r="AH6" s="817"/>
      <c r="AI6" s="836"/>
      <c r="AJ6" s="836"/>
      <c r="AK6" s="836"/>
      <c r="AL6" s="849"/>
      <c r="AM6" s="849"/>
      <c r="AN6" s="849"/>
      <c r="AO6" s="849"/>
      <c r="AP6" s="859"/>
      <c r="AZ6" s="1" t="s">
        <v>41</v>
      </c>
    </row>
    <row r="7" spans="2:52" ht="15.75" customHeight="1">
      <c r="B7" s="760">
        <f>B5+1</f>
        <v>2</v>
      </c>
      <c r="C7" s="766"/>
      <c r="D7" s="178"/>
      <c r="E7" s="178"/>
      <c r="F7" s="178"/>
      <c r="G7" s="243"/>
      <c r="H7" s="766"/>
      <c r="I7" s="178"/>
      <c r="J7" s="178"/>
      <c r="K7" s="178"/>
      <c r="L7" s="243"/>
      <c r="M7" s="773"/>
      <c r="N7" s="776"/>
      <c r="O7" s="780"/>
      <c r="P7" s="786"/>
      <c r="Q7" s="794"/>
      <c r="R7" s="786" t="s">
        <v>75</v>
      </c>
      <c r="S7" s="794"/>
      <c r="T7" s="798" t="s">
        <v>263</v>
      </c>
      <c r="U7" s="798"/>
      <c r="V7" s="805"/>
      <c r="W7" s="811"/>
      <c r="X7" s="811"/>
      <c r="Y7" s="811"/>
      <c r="Z7" s="814"/>
      <c r="AA7" s="818"/>
      <c r="AB7" s="822"/>
      <c r="AC7" s="822"/>
      <c r="AD7" s="822"/>
      <c r="AE7" s="822"/>
      <c r="AF7" s="822"/>
      <c r="AG7" s="822"/>
      <c r="AH7" s="828"/>
      <c r="AI7" s="837"/>
      <c r="AJ7" s="794"/>
      <c r="AK7" s="844"/>
      <c r="AL7" s="850"/>
      <c r="AM7" s="854"/>
      <c r="AN7" s="854"/>
      <c r="AO7" s="854"/>
      <c r="AP7" s="860"/>
      <c r="AZ7" s="1" t="s">
        <v>333</v>
      </c>
    </row>
    <row r="8" spans="2:52" ht="15.75" customHeight="1">
      <c r="B8" s="759"/>
      <c r="C8" s="279"/>
      <c r="D8" s="183"/>
      <c r="E8" s="183"/>
      <c r="F8" s="183"/>
      <c r="G8" s="312"/>
      <c r="H8" s="279"/>
      <c r="I8" s="183"/>
      <c r="J8" s="183"/>
      <c r="K8" s="183"/>
      <c r="L8" s="312"/>
      <c r="M8" s="772"/>
      <c r="N8" s="765"/>
      <c r="O8" s="781"/>
      <c r="P8" s="787" t="s">
        <v>156</v>
      </c>
      <c r="Q8" s="793"/>
      <c r="R8" s="787" t="s">
        <v>75</v>
      </c>
      <c r="S8" s="793"/>
      <c r="T8" s="797" t="s">
        <v>56</v>
      </c>
      <c r="U8" s="797" t="s">
        <v>124</v>
      </c>
      <c r="V8" s="806"/>
      <c r="W8" s="812"/>
      <c r="X8" s="812"/>
      <c r="Y8" s="812"/>
      <c r="Z8" s="804"/>
      <c r="AA8" s="819"/>
      <c r="AB8" s="823"/>
      <c r="AC8" s="823"/>
      <c r="AD8" s="823"/>
      <c r="AE8" s="823"/>
      <c r="AF8" s="823"/>
      <c r="AG8" s="823"/>
      <c r="AH8" s="829"/>
      <c r="AI8" s="838"/>
      <c r="AJ8" s="793"/>
      <c r="AK8" s="845"/>
      <c r="AL8" s="851"/>
      <c r="AM8" s="855"/>
      <c r="AN8" s="855"/>
      <c r="AO8" s="855"/>
      <c r="AP8" s="861"/>
      <c r="AZ8" s="1" t="s">
        <v>171</v>
      </c>
    </row>
    <row r="9" spans="2:52" ht="15.75" customHeight="1">
      <c r="B9" s="760">
        <f>B7+1</f>
        <v>3</v>
      </c>
      <c r="C9" s="396"/>
      <c r="D9" s="172"/>
      <c r="E9" s="172"/>
      <c r="F9" s="172"/>
      <c r="G9" s="237"/>
      <c r="H9" s="396"/>
      <c r="I9" s="172"/>
      <c r="J9" s="172"/>
      <c r="K9" s="172"/>
      <c r="L9" s="237"/>
      <c r="M9" s="774"/>
      <c r="N9" s="449"/>
      <c r="O9" s="782"/>
      <c r="P9" s="788"/>
      <c r="Q9" s="794"/>
      <c r="R9" s="786" t="s">
        <v>75</v>
      </c>
      <c r="S9" s="794"/>
      <c r="T9" s="798" t="s">
        <v>263</v>
      </c>
      <c r="U9" s="802"/>
      <c r="V9" s="807"/>
      <c r="W9" s="73"/>
      <c r="X9" s="73"/>
      <c r="Y9" s="73"/>
      <c r="Z9" s="623"/>
      <c r="AA9" s="820"/>
      <c r="AB9" s="824"/>
      <c r="AC9" s="824"/>
      <c r="AD9" s="824"/>
      <c r="AE9" s="824"/>
      <c r="AF9" s="824"/>
      <c r="AG9" s="824"/>
      <c r="AH9" s="830"/>
      <c r="AI9" s="839"/>
      <c r="AJ9" s="174"/>
      <c r="AK9" s="239"/>
      <c r="AL9" s="207"/>
      <c r="AM9" s="228"/>
      <c r="AN9" s="228"/>
      <c r="AO9" s="228"/>
      <c r="AP9" s="862"/>
      <c r="AZ9" s="1" t="s">
        <v>84</v>
      </c>
    </row>
    <row r="10" spans="2:52" ht="15.75" customHeight="1">
      <c r="B10" s="761"/>
      <c r="C10" s="396"/>
      <c r="D10" s="172"/>
      <c r="E10" s="172"/>
      <c r="F10" s="172"/>
      <c r="G10" s="237"/>
      <c r="H10" s="396"/>
      <c r="I10" s="172"/>
      <c r="J10" s="172"/>
      <c r="K10" s="172"/>
      <c r="L10" s="237"/>
      <c r="M10" s="774"/>
      <c r="N10" s="449"/>
      <c r="O10" s="782"/>
      <c r="P10" s="779" t="s">
        <v>156</v>
      </c>
      <c r="Q10" s="793"/>
      <c r="R10" s="787" t="s">
        <v>75</v>
      </c>
      <c r="S10" s="793"/>
      <c r="T10" s="797" t="s">
        <v>56</v>
      </c>
      <c r="U10" s="801" t="s">
        <v>124</v>
      </c>
      <c r="V10" s="807"/>
      <c r="W10" s="73"/>
      <c r="X10" s="73"/>
      <c r="Y10" s="73"/>
      <c r="Z10" s="623"/>
      <c r="AA10" s="820"/>
      <c r="AB10" s="824"/>
      <c r="AC10" s="824"/>
      <c r="AD10" s="824"/>
      <c r="AE10" s="824"/>
      <c r="AF10" s="824"/>
      <c r="AG10" s="824"/>
      <c r="AH10" s="830"/>
      <c r="AI10" s="839"/>
      <c r="AJ10" s="174"/>
      <c r="AK10" s="239"/>
      <c r="AL10" s="207"/>
      <c r="AM10" s="228"/>
      <c r="AN10" s="228"/>
      <c r="AO10" s="228"/>
      <c r="AP10" s="862"/>
      <c r="AZ10" s="1" t="s">
        <v>254</v>
      </c>
    </row>
    <row r="11" spans="2:52" ht="15.75" customHeight="1">
      <c r="B11" s="760">
        <f>B9+1</f>
        <v>4</v>
      </c>
      <c r="C11" s="766"/>
      <c r="D11" s="178"/>
      <c r="E11" s="178"/>
      <c r="F11" s="178"/>
      <c r="G11" s="243"/>
      <c r="H11" s="766"/>
      <c r="I11" s="178"/>
      <c r="J11" s="178"/>
      <c r="K11" s="178"/>
      <c r="L11" s="243"/>
      <c r="M11" s="773"/>
      <c r="N11" s="776"/>
      <c r="O11" s="780"/>
      <c r="P11" s="786"/>
      <c r="Q11" s="794"/>
      <c r="R11" s="786" t="s">
        <v>75</v>
      </c>
      <c r="S11" s="794"/>
      <c r="T11" s="798" t="s">
        <v>263</v>
      </c>
      <c r="U11" s="798"/>
      <c r="V11" s="805"/>
      <c r="W11" s="811"/>
      <c r="X11" s="811"/>
      <c r="Y11" s="811"/>
      <c r="Z11" s="814"/>
      <c r="AA11" s="818"/>
      <c r="AB11" s="822"/>
      <c r="AC11" s="822"/>
      <c r="AD11" s="822"/>
      <c r="AE11" s="822"/>
      <c r="AF11" s="822"/>
      <c r="AG11" s="822"/>
      <c r="AH11" s="828"/>
      <c r="AI11" s="837"/>
      <c r="AJ11" s="794"/>
      <c r="AK11" s="844"/>
      <c r="AL11" s="850"/>
      <c r="AM11" s="854"/>
      <c r="AN11" s="854"/>
      <c r="AO11" s="854"/>
      <c r="AP11" s="860"/>
      <c r="AZ11" s="1" t="s">
        <v>5</v>
      </c>
    </row>
    <row r="12" spans="2:52" ht="15.75" customHeight="1">
      <c r="B12" s="759"/>
      <c r="C12" s="279"/>
      <c r="D12" s="183"/>
      <c r="E12" s="183"/>
      <c r="F12" s="183"/>
      <c r="G12" s="312"/>
      <c r="H12" s="279"/>
      <c r="I12" s="183"/>
      <c r="J12" s="183"/>
      <c r="K12" s="183"/>
      <c r="L12" s="312"/>
      <c r="M12" s="772"/>
      <c r="N12" s="765"/>
      <c r="O12" s="781"/>
      <c r="P12" s="779" t="s">
        <v>156</v>
      </c>
      <c r="Q12" s="793"/>
      <c r="R12" s="787" t="s">
        <v>75</v>
      </c>
      <c r="S12" s="793"/>
      <c r="T12" s="797" t="s">
        <v>56</v>
      </c>
      <c r="U12" s="801" t="s">
        <v>124</v>
      </c>
      <c r="V12" s="806"/>
      <c r="W12" s="812"/>
      <c r="X12" s="812"/>
      <c r="Y12" s="812"/>
      <c r="Z12" s="804"/>
      <c r="AA12" s="819"/>
      <c r="AB12" s="823"/>
      <c r="AC12" s="823"/>
      <c r="AD12" s="823"/>
      <c r="AE12" s="823"/>
      <c r="AF12" s="823"/>
      <c r="AG12" s="823"/>
      <c r="AH12" s="829"/>
      <c r="AI12" s="838"/>
      <c r="AJ12" s="793"/>
      <c r="AK12" s="845"/>
      <c r="AL12" s="851"/>
      <c r="AM12" s="855"/>
      <c r="AN12" s="855"/>
      <c r="AO12" s="855"/>
      <c r="AP12" s="861"/>
    </row>
    <row r="13" spans="2:52" ht="15.75" customHeight="1">
      <c r="B13" s="760">
        <f>B11+1</f>
        <v>5</v>
      </c>
      <c r="C13" s="766"/>
      <c r="D13" s="178"/>
      <c r="E13" s="178"/>
      <c r="F13" s="178"/>
      <c r="G13" s="243"/>
      <c r="H13" s="766"/>
      <c r="I13" s="178"/>
      <c r="J13" s="178"/>
      <c r="K13" s="178"/>
      <c r="L13" s="243"/>
      <c r="M13" s="773"/>
      <c r="N13" s="776"/>
      <c r="O13" s="780"/>
      <c r="P13" s="789"/>
      <c r="Q13" s="174"/>
      <c r="R13" s="796" t="s">
        <v>75</v>
      </c>
      <c r="S13" s="174"/>
      <c r="T13" s="181" t="s">
        <v>263</v>
      </c>
      <c r="U13" s="630"/>
      <c r="V13" s="805"/>
      <c r="W13" s="811"/>
      <c r="X13" s="811"/>
      <c r="Y13" s="811"/>
      <c r="Z13" s="814"/>
      <c r="AA13" s="818"/>
      <c r="AB13" s="822"/>
      <c r="AC13" s="822"/>
      <c r="AD13" s="822"/>
      <c r="AE13" s="822"/>
      <c r="AF13" s="822"/>
      <c r="AG13" s="822"/>
      <c r="AH13" s="828"/>
      <c r="AI13" s="837"/>
      <c r="AJ13" s="794"/>
      <c r="AK13" s="844"/>
      <c r="AL13" s="850"/>
      <c r="AM13" s="854"/>
      <c r="AN13" s="854"/>
      <c r="AO13" s="854"/>
      <c r="AP13" s="860"/>
    </row>
    <row r="14" spans="2:52" ht="15.75" customHeight="1">
      <c r="B14" s="759"/>
      <c r="C14" s="279"/>
      <c r="D14" s="183"/>
      <c r="E14" s="183"/>
      <c r="F14" s="183"/>
      <c r="G14" s="312"/>
      <c r="H14" s="279"/>
      <c r="I14" s="183"/>
      <c r="J14" s="183"/>
      <c r="K14" s="183"/>
      <c r="L14" s="312"/>
      <c r="M14" s="772"/>
      <c r="N14" s="765"/>
      <c r="O14" s="781"/>
      <c r="P14" s="779" t="s">
        <v>156</v>
      </c>
      <c r="Q14" s="793"/>
      <c r="R14" s="787" t="s">
        <v>75</v>
      </c>
      <c r="S14" s="793"/>
      <c r="T14" s="797" t="s">
        <v>56</v>
      </c>
      <c r="U14" s="801" t="s">
        <v>124</v>
      </c>
      <c r="V14" s="806"/>
      <c r="W14" s="812"/>
      <c r="X14" s="812"/>
      <c r="Y14" s="812"/>
      <c r="Z14" s="804"/>
      <c r="AA14" s="819"/>
      <c r="AB14" s="823"/>
      <c r="AC14" s="823"/>
      <c r="AD14" s="823"/>
      <c r="AE14" s="823"/>
      <c r="AF14" s="823"/>
      <c r="AG14" s="823"/>
      <c r="AH14" s="829"/>
      <c r="AI14" s="838"/>
      <c r="AJ14" s="793"/>
      <c r="AK14" s="845"/>
      <c r="AL14" s="851"/>
      <c r="AM14" s="855"/>
      <c r="AN14" s="855"/>
      <c r="AO14" s="855"/>
      <c r="AP14" s="861"/>
    </row>
    <row r="15" spans="2:52" ht="15.75" customHeight="1">
      <c r="B15" s="760">
        <f>B13+1</f>
        <v>6</v>
      </c>
      <c r="C15" s="766"/>
      <c r="D15" s="178"/>
      <c r="E15" s="178"/>
      <c r="F15" s="178"/>
      <c r="G15" s="243"/>
      <c r="H15" s="766"/>
      <c r="I15" s="178"/>
      <c r="J15" s="178"/>
      <c r="K15" s="178"/>
      <c r="L15" s="243"/>
      <c r="M15" s="773"/>
      <c r="N15" s="776"/>
      <c r="O15" s="780"/>
      <c r="P15" s="786"/>
      <c r="Q15" s="794"/>
      <c r="R15" s="786" t="s">
        <v>75</v>
      </c>
      <c r="S15" s="794"/>
      <c r="T15" s="798" t="s">
        <v>263</v>
      </c>
      <c r="U15" s="798"/>
      <c r="V15" s="805"/>
      <c r="W15" s="811"/>
      <c r="X15" s="811"/>
      <c r="Y15" s="811"/>
      <c r="Z15" s="814"/>
      <c r="AA15" s="818"/>
      <c r="AB15" s="822"/>
      <c r="AC15" s="822"/>
      <c r="AD15" s="822"/>
      <c r="AE15" s="822"/>
      <c r="AF15" s="822"/>
      <c r="AG15" s="822"/>
      <c r="AH15" s="828"/>
      <c r="AI15" s="837"/>
      <c r="AJ15" s="794"/>
      <c r="AK15" s="844"/>
      <c r="AL15" s="850"/>
      <c r="AM15" s="854"/>
      <c r="AN15" s="854"/>
      <c r="AO15" s="854"/>
      <c r="AP15" s="860"/>
    </row>
    <row r="16" spans="2:52" ht="15.75" customHeight="1">
      <c r="B16" s="759"/>
      <c r="C16" s="279"/>
      <c r="D16" s="183"/>
      <c r="E16" s="183"/>
      <c r="F16" s="183"/>
      <c r="G16" s="312"/>
      <c r="H16" s="279"/>
      <c r="I16" s="183"/>
      <c r="J16" s="183"/>
      <c r="K16" s="183"/>
      <c r="L16" s="312"/>
      <c r="M16" s="772"/>
      <c r="N16" s="765"/>
      <c r="O16" s="781"/>
      <c r="P16" s="787" t="s">
        <v>156</v>
      </c>
      <c r="Q16" s="793"/>
      <c r="R16" s="787" t="s">
        <v>75</v>
      </c>
      <c r="S16" s="793"/>
      <c r="T16" s="797" t="s">
        <v>56</v>
      </c>
      <c r="U16" s="797" t="s">
        <v>124</v>
      </c>
      <c r="V16" s="806"/>
      <c r="W16" s="812"/>
      <c r="X16" s="812"/>
      <c r="Y16" s="812"/>
      <c r="Z16" s="804"/>
      <c r="AA16" s="819"/>
      <c r="AB16" s="823"/>
      <c r="AC16" s="823"/>
      <c r="AD16" s="823"/>
      <c r="AE16" s="823"/>
      <c r="AF16" s="823"/>
      <c r="AG16" s="823"/>
      <c r="AH16" s="829"/>
      <c r="AI16" s="838"/>
      <c r="AJ16" s="793"/>
      <c r="AK16" s="845"/>
      <c r="AL16" s="851"/>
      <c r="AM16" s="855"/>
      <c r="AN16" s="855"/>
      <c r="AO16" s="855"/>
      <c r="AP16" s="861"/>
    </row>
    <row r="17" spans="2:42" ht="15.75" customHeight="1">
      <c r="B17" s="760">
        <f>B15+1</f>
        <v>7</v>
      </c>
      <c r="C17" s="766"/>
      <c r="D17" s="178"/>
      <c r="E17" s="178"/>
      <c r="F17" s="178"/>
      <c r="G17" s="243"/>
      <c r="H17" s="766"/>
      <c r="I17" s="178"/>
      <c r="J17" s="178"/>
      <c r="K17" s="178"/>
      <c r="L17" s="243"/>
      <c r="M17" s="773"/>
      <c r="N17" s="776"/>
      <c r="O17" s="780"/>
      <c r="P17" s="788"/>
      <c r="Q17" s="794"/>
      <c r="R17" s="786" t="s">
        <v>75</v>
      </c>
      <c r="S17" s="794"/>
      <c r="T17" s="798" t="s">
        <v>263</v>
      </c>
      <c r="U17" s="802"/>
      <c r="V17" s="805"/>
      <c r="W17" s="811"/>
      <c r="X17" s="811"/>
      <c r="Y17" s="811"/>
      <c r="Z17" s="814"/>
      <c r="AA17" s="818"/>
      <c r="AB17" s="822"/>
      <c r="AC17" s="822"/>
      <c r="AD17" s="822"/>
      <c r="AE17" s="822"/>
      <c r="AF17" s="822"/>
      <c r="AG17" s="822"/>
      <c r="AH17" s="828"/>
      <c r="AI17" s="837"/>
      <c r="AJ17" s="794"/>
      <c r="AK17" s="844"/>
      <c r="AL17" s="850"/>
      <c r="AM17" s="854"/>
      <c r="AN17" s="854"/>
      <c r="AO17" s="854"/>
      <c r="AP17" s="860"/>
    </row>
    <row r="18" spans="2:42" ht="15.75" customHeight="1">
      <c r="B18" s="759"/>
      <c r="C18" s="279"/>
      <c r="D18" s="183"/>
      <c r="E18" s="183"/>
      <c r="F18" s="183"/>
      <c r="G18" s="312"/>
      <c r="H18" s="279"/>
      <c r="I18" s="183"/>
      <c r="J18" s="183"/>
      <c r="K18" s="183"/>
      <c r="L18" s="312"/>
      <c r="M18" s="772"/>
      <c r="N18" s="765"/>
      <c r="O18" s="781"/>
      <c r="P18" s="779" t="s">
        <v>156</v>
      </c>
      <c r="Q18" s="793"/>
      <c r="R18" s="787" t="s">
        <v>75</v>
      </c>
      <c r="S18" s="793"/>
      <c r="T18" s="797" t="s">
        <v>56</v>
      </c>
      <c r="U18" s="801" t="s">
        <v>124</v>
      </c>
      <c r="V18" s="806"/>
      <c r="W18" s="812"/>
      <c r="X18" s="812"/>
      <c r="Y18" s="812"/>
      <c r="Z18" s="804"/>
      <c r="AA18" s="819"/>
      <c r="AB18" s="823"/>
      <c r="AC18" s="823"/>
      <c r="AD18" s="823"/>
      <c r="AE18" s="823"/>
      <c r="AF18" s="823"/>
      <c r="AG18" s="823"/>
      <c r="AH18" s="829"/>
      <c r="AI18" s="838"/>
      <c r="AJ18" s="793"/>
      <c r="AK18" s="845"/>
      <c r="AL18" s="851"/>
      <c r="AM18" s="855"/>
      <c r="AN18" s="855"/>
      <c r="AO18" s="855"/>
      <c r="AP18" s="861"/>
    </row>
    <row r="19" spans="2:42" ht="15.75" customHeight="1">
      <c r="B19" s="760">
        <f>B17+1</f>
        <v>8</v>
      </c>
      <c r="C19" s="766"/>
      <c r="D19" s="178"/>
      <c r="E19" s="178"/>
      <c r="F19" s="178"/>
      <c r="G19" s="243"/>
      <c r="H19" s="766"/>
      <c r="I19" s="178"/>
      <c r="J19" s="178"/>
      <c r="K19" s="178"/>
      <c r="L19" s="243"/>
      <c r="M19" s="773"/>
      <c r="N19" s="776"/>
      <c r="O19" s="780"/>
      <c r="P19" s="786"/>
      <c r="Q19" s="794"/>
      <c r="R19" s="786" t="s">
        <v>75</v>
      </c>
      <c r="S19" s="794"/>
      <c r="T19" s="798" t="s">
        <v>263</v>
      </c>
      <c r="U19" s="798"/>
      <c r="V19" s="805"/>
      <c r="W19" s="811"/>
      <c r="X19" s="811"/>
      <c r="Y19" s="811"/>
      <c r="Z19" s="814"/>
      <c r="AA19" s="818"/>
      <c r="AB19" s="822"/>
      <c r="AC19" s="822"/>
      <c r="AD19" s="822"/>
      <c r="AE19" s="822"/>
      <c r="AF19" s="822"/>
      <c r="AG19" s="822"/>
      <c r="AH19" s="828"/>
      <c r="AI19" s="837"/>
      <c r="AJ19" s="794"/>
      <c r="AK19" s="844"/>
      <c r="AL19" s="850"/>
      <c r="AM19" s="854"/>
      <c r="AN19" s="854"/>
      <c r="AO19" s="854"/>
      <c r="AP19" s="860"/>
    </row>
    <row r="20" spans="2:42" ht="15.75" customHeight="1">
      <c r="B20" s="759"/>
      <c r="C20" s="279"/>
      <c r="D20" s="183"/>
      <c r="E20" s="183"/>
      <c r="F20" s="183"/>
      <c r="G20" s="312"/>
      <c r="H20" s="279"/>
      <c r="I20" s="183"/>
      <c r="J20" s="183"/>
      <c r="K20" s="183"/>
      <c r="L20" s="312"/>
      <c r="M20" s="772"/>
      <c r="N20" s="765"/>
      <c r="O20" s="781"/>
      <c r="P20" s="787" t="s">
        <v>156</v>
      </c>
      <c r="Q20" s="793"/>
      <c r="R20" s="787" t="s">
        <v>75</v>
      </c>
      <c r="S20" s="793"/>
      <c r="T20" s="797" t="s">
        <v>56</v>
      </c>
      <c r="U20" s="797" t="s">
        <v>124</v>
      </c>
      <c r="V20" s="806"/>
      <c r="W20" s="812"/>
      <c r="X20" s="812"/>
      <c r="Y20" s="812"/>
      <c r="Z20" s="804"/>
      <c r="AA20" s="819"/>
      <c r="AB20" s="823"/>
      <c r="AC20" s="823"/>
      <c r="AD20" s="823"/>
      <c r="AE20" s="823"/>
      <c r="AF20" s="823"/>
      <c r="AG20" s="823"/>
      <c r="AH20" s="829"/>
      <c r="AI20" s="838"/>
      <c r="AJ20" s="793"/>
      <c r="AK20" s="845"/>
      <c r="AL20" s="851"/>
      <c r="AM20" s="855"/>
      <c r="AN20" s="855"/>
      <c r="AO20" s="855"/>
      <c r="AP20" s="861"/>
    </row>
    <row r="21" spans="2:42" ht="15.75" customHeight="1">
      <c r="B21" s="760">
        <f>B19+1</f>
        <v>9</v>
      </c>
      <c r="C21" s="766"/>
      <c r="D21" s="178"/>
      <c r="E21" s="178"/>
      <c r="F21" s="178"/>
      <c r="G21" s="243"/>
      <c r="H21" s="766"/>
      <c r="I21" s="178"/>
      <c r="J21" s="178"/>
      <c r="K21" s="178"/>
      <c r="L21" s="243"/>
      <c r="M21" s="773"/>
      <c r="N21" s="776"/>
      <c r="O21" s="780"/>
      <c r="P21" s="788"/>
      <c r="Q21" s="794"/>
      <c r="R21" s="786" t="s">
        <v>75</v>
      </c>
      <c r="S21" s="794"/>
      <c r="T21" s="798" t="s">
        <v>263</v>
      </c>
      <c r="U21" s="802"/>
      <c r="V21" s="805"/>
      <c r="W21" s="811"/>
      <c r="X21" s="811"/>
      <c r="Y21" s="811"/>
      <c r="Z21" s="814"/>
      <c r="AA21" s="818"/>
      <c r="AB21" s="822"/>
      <c r="AC21" s="822"/>
      <c r="AD21" s="822"/>
      <c r="AE21" s="822"/>
      <c r="AF21" s="822"/>
      <c r="AG21" s="822"/>
      <c r="AH21" s="828"/>
      <c r="AI21" s="837"/>
      <c r="AJ21" s="794"/>
      <c r="AK21" s="844"/>
      <c r="AL21" s="850"/>
      <c r="AM21" s="854"/>
      <c r="AN21" s="854"/>
      <c r="AO21" s="854"/>
      <c r="AP21" s="860"/>
    </row>
    <row r="22" spans="2:42" ht="15.75" customHeight="1">
      <c r="B22" s="759"/>
      <c r="C22" s="279"/>
      <c r="D22" s="183"/>
      <c r="E22" s="183"/>
      <c r="F22" s="183"/>
      <c r="G22" s="312"/>
      <c r="H22" s="279"/>
      <c r="I22" s="183"/>
      <c r="J22" s="183"/>
      <c r="K22" s="183"/>
      <c r="L22" s="312"/>
      <c r="M22" s="772"/>
      <c r="N22" s="765"/>
      <c r="O22" s="781"/>
      <c r="P22" s="779" t="s">
        <v>156</v>
      </c>
      <c r="Q22" s="793"/>
      <c r="R22" s="787" t="s">
        <v>75</v>
      </c>
      <c r="S22" s="793"/>
      <c r="T22" s="797" t="s">
        <v>56</v>
      </c>
      <c r="U22" s="801" t="s">
        <v>124</v>
      </c>
      <c r="V22" s="806"/>
      <c r="W22" s="812"/>
      <c r="X22" s="812"/>
      <c r="Y22" s="812"/>
      <c r="Z22" s="804"/>
      <c r="AA22" s="819"/>
      <c r="AB22" s="823"/>
      <c r="AC22" s="823"/>
      <c r="AD22" s="823"/>
      <c r="AE22" s="823"/>
      <c r="AF22" s="823"/>
      <c r="AG22" s="823"/>
      <c r="AH22" s="829"/>
      <c r="AI22" s="838"/>
      <c r="AJ22" s="793"/>
      <c r="AK22" s="845"/>
      <c r="AL22" s="851"/>
      <c r="AM22" s="855"/>
      <c r="AN22" s="855"/>
      <c r="AO22" s="855"/>
      <c r="AP22" s="861"/>
    </row>
    <row r="23" spans="2:42" ht="15.75" customHeight="1">
      <c r="B23" s="760">
        <f>B21+1</f>
        <v>10</v>
      </c>
      <c r="C23" s="766"/>
      <c r="D23" s="178"/>
      <c r="E23" s="178"/>
      <c r="F23" s="178"/>
      <c r="G23" s="243"/>
      <c r="H23" s="766"/>
      <c r="I23" s="178"/>
      <c r="J23" s="178"/>
      <c r="K23" s="178"/>
      <c r="L23" s="243"/>
      <c r="M23" s="773"/>
      <c r="N23" s="776"/>
      <c r="O23" s="780"/>
      <c r="P23" s="786"/>
      <c r="Q23" s="794"/>
      <c r="R23" s="786" t="s">
        <v>75</v>
      </c>
      <c r="S23" s="794"/>
      <c r="T23" s="798" t="s">
        <v>263</v>
      </c>
      <c r="U23" s="798"/>
      <c r="V23" s="805"/>
      <c r="W23" s="811"/>
      <c r="X23" s="811"/>
      <c r="Y23" s="811"/>
      <c r="Z23" s="814"/>
      <c r="AA23" s="818"/>
      <c r="AB23" s="822"/>
      <c r="AC23" s="822"/>
      <c r="AD23" s="822"/>
      <c r="AE23" s="822"/>
      <c r="AF23" s="822"/>
      <c r="AG23" s="822"/>
      <c r="AH23" s="828"/>
      <c r="AI23" s="837"/>
      <c r="AJ23" s="794"/>
      <c r="AK23" s="844"/>
      <c r="AL23" s="850"/>
      <c r="AM23" s="854"/>
      <c r="AN23" s="854"/>
      <c r="AO23" s="854"/>
      <c r="AP23" s="860"/>
    </row>
    <row r="24" spans="2:42" ht="15.75" customHeight="1">
      <c r="B24" s="759"/>
      <c r="C24" s="279"/>
      <c r="D24" s="183"/>
      <c r="E24" s="183"/>
      <c r="F24" s="183"/>
      <c r="G24" s="312"/>
      <c r="H24" s="279"/>
      <c r="I24" s="183"/>
      <c r="J24" s="183"/>
      <c r="K24" s="183"/>
      <c r="L24" s="312"/>
      <c r="M24" s="772"/>
      <c r="N24" s="765"/>
      <c r="O24" s="781"/>
      <c r="P24" s="779" t="s">
        <v>156</v>
      </c>
      <c r="Q24" s="793"/>
      <c r="R24" s="787" t="s">
        <v>75</v>
      </c>
      <c r="S24" s="793"/>
      <c r="T24" s="797" t="s">
        <v>56</v>
      </c>
      <c r="U24" s="801" t="s">
        <v>124</v>
      </c>
      <c r="V24" s="806"/>
      <c r="W24" s="812"/>
      <c r="X24" s="812"/>
      <c r="Y24" s="812"/>
      <c r="Z24" s="804"/>
      <c r="AA24" s="819"/>
      <c r="AB24" s="823"/>
      <c r="AC24" s="823"/>
      <c r="AD24" s="823"/>
      <c r="AE24" s="823"/>
      <c r="AF24" s="823"/>
      <c r="AG24" s="823"/>
      <c r="AH24" s="829"/>
      <c r="AI24" s="838"/>
      <c r="AJ24" s="793"/>
      <c r="AK24" s="845"/>
      <c r="AL24" s="851"/>
      <c r="AM24" s="855"/>
      <c r="AN24" s="855"/>
      <c r="AO24" s="855"/>
      <c r="AP24" s="861"/>
    </row>
    <row r="25" spans="2:42" ht="15.75" customHeight="1">
      <c r="B25" s="760">
        <f>B23+1</f>
        <v>11</v>
      </c>
      <c r="C25" s="766"/>
      <c r="D25" s="178"/>
      <c r="E25" s="178"/>
      <c r="F25" s="178"/>
      <c r="G25" s="243"/>
      <c r="H25" s="766"/>
      <c r="I25" s="178"/>
      <c r="J25" s="178"/>
      <c r="K25" s="178"/>
      <c r="L25" s="243"/>
      <c r="M25" s="773"/>
      <c r="N25" s="776"/>
      <c r="O25" s="780"/>
      <c r="P25" s="789"/>
      <c r="Q25" s="174"/>
      <c r="R25" s="796" t="s">
        <v>75</v>
      </c>
      <c r="S25" s="174"/>
      <c r="T25" s="181" t="s">
        <v>263</v>
      </c>
      <c r="U25" s="630"/>
      <c r="V25" s="805"/>
      <c r="W25" s="811"/>
      <c r="X25" s="811"/>
      <c r="Y25" s="811"/>
      <c r="Z25" s="814"/>
      <c r="AA25" s="818"/>
      <c r="AB25" s="822"/>
      <c r="AC25" s="822"/>
      <c r="AD25" s="822"/>
      <c r="AE25" s="822"/>
      <c r="AF25" s="822"/>
      <c r="AG25" s="822"/>
      <c r="AH25" s="828"/>
      <c r="AI25" s="837"/>
      <c r="AJ25" s="794"/>
      <c r="AK25" s="844"/>
      <c r="AL25" s="850"/>
      <c r="AM25" s="854"/>
      <c r="AN25" s="854"/>
      <c r="AO25" s="854"/>
      <c r="AP25" s="860"/>
    </row>
    <row r="26" spans="2:42" ht="15.75" customHeight="1">
      <c r="B26" s="759"/>
      <c r="C26" s="279"/>
      <c r="D26" s="183"/>
      <c r="E26" s="183"/>
      <c r="F26" s="183"/>
      <c r="G26" s="312"/>
      <c r="H26" s="279"/>
      <c r="I26" s="183"/>
      <c r="J26" s="183"/>
      <c r="K26" s="183"/>
      <c r="L26" s="312"/>
      <c r="M26" s="772"/>
      <c r="N26" s="765"/>
      <c r="O26" s="781"/>
      <c r="P26" s="779" t="s">
        <v>156</v>
      </c>
      <c r="Q26" s="793"/>
      <c r="R26" s="787" t="s">
        <v>75</v>
      </c>
      <c r="S26" s="793"/>
      <c r="T26" s="797" t="s">
        <v>56</v>
      </c>
      <c r="U26" s="801" t="s">
        <v>124</v>
      </c>
      <c r="V26" s="806"/>
      <c r="W26" s="812"/>
      <c r="X26" s="812"/>
      <c r="Y26" s="812"/>
      <c r="Z26" s="804"/>
      <c r="AA26" s="819"/>
      <c r="AB26" s="823"/>
      <c r="AC26" s="823"/>
      <c r="AD26" s="823"/>
      <c r="AE26" s="823"/>
      <c r="AF26" s="823"/>
      <c r="AG26" s="823"/>
      <c r="AH26" s="829"/>
      <c r="AI26" s="838"/>
      <c r="AJ26" s="793"/>
      <c r="AK26" s="845"/>
      <c r="AL26" s="851"/>
      <c r="AM26" s="855"/>
      <c r="AN26" s="855"/>
      <c r="AO26" s="855"/>
      <c r="AP26" s="861"/>
    </row>
    <row r="27" spans="2:42" ht="15.75" customHeight="1">
      <c r="B27" s="760">
        <f>B25+1</f>
        <v>12</v>
      </c>
      <c r="C27" s="766"/>
      <c r="D27" s="178"/>
      <c r="E27" s="178"/>
      <c r="F27" s="178"/>
      <c r="G27" s="243"/>
      <c r="H27" s="766"/>
      <c r="I27" s="178"/>
      <c r="J27" s="178"/>
      <c r="K27" s="178"/>
      <c r="L27" s="243"/>
      <c r="M27" s="773"/>
      <c r="N27" s="776"/>
      <c r="O27" s="780"/>
      <c r="P27" s="786"/>
      <c r="Q27" s="794"/>
      <c r="R27" s="786" t="s">
        <v>75</v>
      </c>
      <c r="S27" s="794"/>
      <c r="T27" s="798" t="s">
        <v>263</v>
      </c>
      <c r="U27" s="798"/>
      <c r="V27" s="805"/>
      <c r="W27" s="811"/>
      <c r="X27" s="811"/>
      <c r="Y27" s="811"/>
      <c r="Z27" s="814"/>
      <c r="AA27" s="818"/>
      <c r="AB27" s="822"/>
      <c r="AC27" s="822"/>
      <c r="AD27" s="822"/>
      <c r="AE27" s="822"/>
      <c r="AF27" s="822"/>
      <c r="AG27" s="822"/>
      <c r="AH27" s="828"/>
      <c r="AI27" s="837"/>
      <c r="AJ27" s="794"/>
      <c r="AK27" s="844"/>
      <c r="AL27" s="850"/>
      <c r="AM27" s="854"/>
      <c r="AN27" s="854"/>
      <c r="AO27" s="854"/>
      <c r="AP27" s="860"/>
    </row>
    <row r="28" spans="2:42" ht="15.75" customHeight="1">
      <c r="B28" s="759"/>
      <c r="C28" s="279"/>
      <c r="D28" s="183"/>
      <c r="E28" s="183"/>
      <c r="F28" s="183"/>
      <c r="G28" s="312"/>
      <c r="H28" s="279"/>
      <c r="I28" s="183"/>
      <c r="J28" s="183"/>
      <c r="K28" s="183"/>
      <c r="L28" s="312"/>
      <c r="M28" s="772"/>
      <c r="N28" s="765"/>
      <c r="O28" s="781"/>
      <c r="P28" s="787" t="s">
        <v>156</v>
      </c>
      <c r="Q28" s="793"/>
      <c r="R28" s="787" t="s">
        <v>75</v>
      </c>
      <c r="S28" s="793"/>
      <c r="T28" s="797" t="s">
        <v>56</v>
      </c>
      <c r="U28" s="797" t="s">
        <v>124</v>
      </c>
      <c r="V28" s="806"/>
      <c r="W28" s="812"/>
      <c r="X28" s="812"/>
      <c r="Y28" s="812"/>
      <c r="Z28" s="804"/>
      <c r="AA28" s="819"/>
      <c r="AB28" s="823"/>
      <c r="AC28" s="823"/>
      <c r="AD28" s="823"/>
      <c r="AE28" s="823"/>
      <c r="AF28" s="823"/>
      <c r="AG28" s="823"/>
      <c r="AH28" s="829"/>
      <c r="AI28" s="838"/>
      <c r="AJ28" s="793"/>
      <c r="AK28" s="845"/>
      <c r="AL28" s="851"/>
      <c r="AM28" s="855"/>
      <c r="AN28" s="855"/>
      <c r="AO28" s="855"/>
      <c r="AP28" s="861"/>
    </row>
    <row r="29" spans="2:42" ht="15.75" customHeight="1">
      <c r="B29" s="760">
        <v>13</v>
      </c>
      <c r="C29" s="766"/>
      <c r="D29" s="178"/>
      <c r="E29" s="178"/>
      <c r="F29" s="178"/>
      <c r="G29" s="243"/>
      <c r="H29" s="766"/>
      <c r="I29" s="178"/>
      <c r="J29" s="178"/>
      <c r="K29" s="178"/>
      <c r="L29" s="243"/>
      <c r="M29" s="773"/>
      <c r="N29" s="776"/>
      <c r="O29" s="780"/>
      <c r="P29" s="788"/>
      <c r="Q29" s="794"/>
      <c r="R29" s="786" t="s">
        <v>75</v>
      </c>
      <c r="S29" s="794"/>
      <c r="T29" s="798" t="s">
        <v>263</v>
      </c>
      <c r="U29" s="802"/>
      <c r="V29" s="805"/>
      <c r="W29" s="811"/>
      <c r="X29" s="811"/>
      <c r="Y29" s="811"/>
      <c r="Z29" s="814"/>
      <c r="AA29" s="818"/>
      <c r="AB29" s="822"/>
      <c r="AC29" s="822"/>
      <c r="AD29" s="822"/>
      <c r="AE29" s="822"/>
      <c r="AF29" s="822"/>
      <c r="AG29" s="822"/>
      <c r="AH29" s="828"/>
      <c r="AI29" s="837"/>
      <c r="AJ29" s="794"/>
      <c r="AK29" s="844"/>
      <c r="AL29" s="850"/>
      <c r="AM29" s="854"/>
      <c r="AN29" s="854"/>
      <c r="AO29" s="854"/>
      <c r="AP29" s="860"/>
    </row>
    <row r="30" spans="2:42" ht="15.75" customHeight="1">
      <c r="B30" s="759">
        <f>B27+1</f>
        <v>13</v>
      </c>
      <c r="C30" s="279"/>
      <c r="D30" s="183"/>
      <c r="E30" s="183"/>
      <c r="F30" s="183"/>
      <c r="G30" s="312"/>
      <c r="H30" s="279"/>
      <c r="I30" s="183"/>
      <c r="J30" s="183"/>
      <c r="K30" s="183"/>
      <c r="L30" s="312"/>
      <c r="M30" s="772"/>
      <c r="N30" s="765"/>
      <c r="O30" s="781"/>
      <c r="P30" s="779" t="s">
        <v>156</v>
      </c>
      <c r="Q30" s="793"/>
      <c r="R30" s="787" t="s">
        <v>75</v>
      </c>
      <c r="S30" s="793"/>
      <c r="T30" s="797" t="s">
        <v>56</v>
      </c>
      <c r="U30" s="801" t="s">
        <v>124</v>
      </c>
      <c r="V30" s="806"/>
      <c r="W30" s="812"/>
      <c r="X30" s="812"/>
      <c r="Y30" s="812"/>
      <c r="Z30" s="804"/>
      <c r="AA30" s="819"/>
      <c r="AB30" s="823"/>
      <c r="AC30" s="823"/>
      <c r="AD30" s="823"/>
      <c r="AE30" s="823"/>
      <c r="AF30" s="823"/>
      <c r="AG30" s="823"/>
      <c r="AH30" s="829"/>
      <c r="AI30" s="838"/>
      <c r="AJ30" s="793"/>
      <c r="AK30" s="845"/>
      <c r="AL30" s="851"/>
      <c r="AM30" s="855"/>
      <c r="AN30" s="855"/>
      <c r="AO30" s="855"/>
      <c r="AP30" s="861"/>
    </row>
    <row r="31" spans="2:42" ht="15.75" customHeight="1">
      <c r="B31" s="760">
        <f>B30+1</f>
        <v>14</v>
      </c>
      <c r="C31" s="766"/>
      <c r="D31" s="178"/>
      <c r="E31" s="178"/>
      <c r="F31" s="178"/>
      <c r="G31" s="243"/>
      <c r="H31" s="766"/>
      <c r="I31" s="178"/>
      <c r="J31" s="178"/>
      <c r="K31" s="178"/>
      <c r="L31" s="243"/>
      <c r="M31" s="773"/>
      <c r="N31" s="776"/>
      <c r="O31" s="780"/>
      <c r="P31" s="786"/>
      <c r="Q31" s="794"/>
      <c r="R31" s="786" t="s">
        <v>75</v>
      </c>
      <c r="S31" s="794"/>
      <c r="T31" s="798" t="s">
        <v>263</v>
      </c>
      <c r="U31" s="798"/>
      <c r="V31" s="805"/>
      <c r="W31" s="811"/>
      <c r="X31" s="811"/>
      <c r="Y31" s="811"/>
      <c r="Z31" s="814"/>
      <c r="AA31" s="818"/>
      <c r="AB31" s="822"/>
      <c r="AC31" s="822"/>
      <c r="AD31" s="822"/>
      <c r="AE31" s="822"/>
      <c r="AF31" s="822"/>
      <c r="AG31" s="822"/>
      <c r="AH31" s="828"/>
      <c r="AI31" s="837"/>
      <c r="AJ31" s="794"/>
      <c r="AK31" s="844"/>
      <c r="AL31" s="850"/>
      <c r="AM31" s="854"/>
      <c r="AN31" s="854"/>
      <c r="AO31" s="854"/>
      <c r="AP31" s="860"/>
    </row>
    <row r="32" spans="2:42" ht="15.75" customHeight="1">
      <c r="B32" s="759"/>
      <c r="C32" s="279"/>
      <c r="D32" s="183"/>
      <c r="E32" s="183"/>
      <c r="F32" s="183"/>
      <c r="G32" s="312"/>
      <c r="H32" s="279"/>
      <c r="I32" s="183"/>
      <c r="J32" s="183"/>
      <c r="K32" s="183"/>
      <c r="L32" s="312"/>
      <c r="M32" s="772"/>
      <c r="N32" s="765"/>
      <c r="O32" s="781"/>
      <c r="P32" s="787" t="s">
        <v>156</v>
      </c>
      <c r="Q32" s="793"/>
      <c r="R32" s="787" t="s">
        <v>75</v>
      </c>
      <c r="S32" s="793"/>
      <c r="T32" s="797" t="s">
        <v>56</v>
      </c>
      <c r="U32" s="797" t="s">
        <v>124</v>
      </c>
      <c r="V32" s="806"/>
      <c r="W32" s="812"/>
      <c r="X32" s="812"/>
      <c r="Y32" s="812"/>
      <c r="Z32" s="804"/>
      <c r="AA32" s="819"/>
      <c r="AB32" s="823"/>
      <c r="AC32" s="823"/>
      <c r="AD32" s="823"/>
      <c r="AE32" s="823"/>
      <c r="AF32" s="823"/>
      <c r="AG32" s="823"/>
      <c r="AH32" s="829"/>
      <c r="AI32" s="838"/>
      <c r="AJ32" s="793"/>
      <c r="AK32" s="845"/>
      <c r="AL32" s="851"/>
      <c r="AM32" s="855"/>
      <c r="AN32" s="855"/>
      <c r="AO32" s="855"/>
      <c r="AP32" s="861"/>
    </row>
    <row r="33" spans="2:42" ht="15.75" customHeight="1">
      <c r="B33" s="760">
        <f>B31+1</f>
        <v>15</v>
      </c>
      <c r="C33" s="766"/>
      <c r="D33" s="178"/>
      <c r="E33" s="178"/>
      <c r="F33" s="178"/>
      <c r="G33" s="243"/>
      <c r="H33" s="766"/>
      <c r="I33" s="178"/>
      <c r="J33" s="178"/>
      <c r="K33" s="178"/>
      <c r="L33" s="243"/>
      <c r="M33" s="773"/>
      <c r="N33" s="776"/>
      <c r="O33" s="780"/>
      <c r="P33" s="788"/>
      <c r="Q33" s="794"/>
      <c r="R33" s="786" t="s">
        <v>75</v>
      </c>
      <c r="S33" s="794"/>
      <c r="T33" s="798" t="s">
        <v>263</v>
      </c>
      <c r="U33" s="802"/>
      <c r="V33" s="805"/>
      <c r="W33" s="811"/>
      <c r="X33" s="811"/>
      <c r="Y33" s="811"/>
      <c r="Z33" s="814"/>
      <c r="AA33" s="818"/>
      <c r="AB33" s="822"/>
      <c r="AC33" s="822"/>
      <c r="AD33" s="822"/>
      <c r="AE33" s="822"/>
      <c r="AF33" s="822"/>
      <c r="AG33" s="822"/>
      <c r="AH33" s="828"/>
      <c r="AI33" s="837"/>
      <c r="AJ33" s="794"/>
      <c r="AK33" s="844"/>
      <c r="AL33" s="850"/>
      <c r="AM33" s="854"/>
      <c r="AN33" s="854"/>
      <c r="AO33" s="854"/>
      <c r="AP33" s="860"/>
    </row>
    <row r="34" spans="2:42" ht="15.75" customHeight="1">
      <c r="B34" s="759"/>
      <c r="C34" s="279"/>
      <c r="D34" s="183"/>
      <c r="E34" s="183"/>
      <c r="F34" s="183"/>
      <c r="G34" s="312"/>
      <c r="H34" s="279"/>
      <c r="I34" s="183"/>
      <c r="J34" s="183"/>
      <c r="K34" s="183"/>
      <c r="L34" s="312"/>
      <c r="M34" s="772"/>
      <c r="N34" s="765"/>
      <c r="O34" s="781"/>
      <c r="P34" s="779" t="s">
        <v>156</v>
      </c>
      <c r="Q34" s="793"/>
      <c r="R34" s="787" t="s">
        <v>75</v>
      </c>
      <c r="S34" s="793"/>
      <c r="T34" s="797" t="s">
        <v>56</v>
      </c>
      <c r="U34" s="801" t="s">
        <v>124</v>
      </c>
      <c r="V34" s="806"/>
      <c r="W34" s="812"/>
      <c r="X34" s="812"/>
      <c r="Y34" s="812"/>
      <c r="Z34" s="804"/>
      <c r="AA34" s="819"/>
      <c r="AB34" s="823"/>
      <c r="AC34" s="823"/>
      <c r="AD34" s="823"/>
      <c r="AE34" s="823"/>
      <c r="AF34" s="823"/>
      <c r="AG34" s="823"/>
      <c r="AH34" s="829"/>
      <c r="AI34" s="838"/>
      <c r="AJ34" s="793"/>
      <c r="AK34" s="845"/>
      <c r="AL34" s="851"/>
      <c r="AM34" s="855"/>
      <c r="AN34" s="855"/>
      <c r="AO34" s="855"/>
      <c r="AP34" s="861"/>
    </row>
    <row r="35" spans="2:42" ht="15.75" customHeight="1">
      <c r="B35" s="760">
        <f>B33+1</f>
        <v>16</v>
      </c>
      <c r="C35" s="766"/>
      <c r="D35" s="178"/>
      <c r="E35" s="178"/>
      <c r="F35" s="178"/>
      <c r="G35" s="243"/>
      <c r="H35" s="766"/>
      <c r="I35" s="178"/>
      <c r="J35" s="178"/>
      <c r="K35" s="178"/>
      <c r="L35" s="243"/>
      <c r="M35" s="773"/>
      <c r="N35" s="776"/>
      <c r="O35" s="780"/>
      <c r="P35" s="786"/>
      <c r="Q35" s="794"/>
      <c r="R35" s="786" t="s">
        <v>75</v>
      </c>
      <c r="S35" s="794"/>
      <c r="T35" s="798" t="s">
        <v>263</v>
      </c>
      <c r="U35" s="798"/>
      <c r="V35" s="805"/>
      <c r="W35" s="811"/>
      <c r="X35" s="811"/>
      <c r="Y35" s="811"/>
      <c r="Z35" s="814"/>
      <c r="AA35" s="818"/>
      <c r="AB35" s="822"/>
      <c r="AC35" s="822"/>
      <c r="AD35" s="822"/>
      <c r="AE35" s="822"/>
      <c r="AF35" s="822"/>
      <c r="AG35" s="822"/>
      <c r="AH35" s="828"/>
      <c r="AI35" s="837"/>
      <c r="AJ35" s="794"/>
      <c r="AK35" s="844"/>
      <c r="AL35" s="850"/>
      <c r="AM35" s="854"/>
      <c r="AN35" s="854"/>
      <c r="AO35" s="854"/>
      <c r="AP35" s="860"/>
    </row>
    <row r="36" spans="2:42" ht="15.75" customHeight="1">
      <c r="B36" s="759"/>
      <c r="C36" s="279"/>
      <c r="D36" s="183"/>
      <c r="E36" s="183"/>
      <c r="F36" s="183"/>
      <c r="G36" s="312"/>
      <c r="H36" s="279"/>
      <c r="I36" s="183"/>
      <c r="J36" s="183"/>
      <c r="K36" s="183"/>
      <c r="L36" s="312"/>
      <c r="M36" s="772"/>
      <c r="N36" s="765"/>
      <c r="O36" s="781"/>
      <c r="P36" s="779" t="s">
        <v>156</v>
      </c>
      <c r="Q36" s="793"/>
      <c r="R36" s="787" t="s">
        <v>75</v>
      </c>
      <c r="S36" s="793"/>
      <c r="T36" s="797" t="s">
        <v>56</v>
      </c>
      <c r="U36" s="801" t="s">
        <v>124</v>
      </c>
      <c r="V36" s="806"/>
      <c r="W36" s="812"/>
      <c r="X36" s="812"/>
      <c r="Y36" s="812"/>
      <c r="Z36" s="804"/>
      <c r="AA36" s="819"/>
      <c r="AB36" s="823"/>
      <c r="AC36" s="823"/>
      <c r="AD36" s="823"/>
      <c r="AE36" s="823"/>
      <c r="AF36" s="823"/>
      <c r="AG36" s="823"/>
      <c r="AH36" s="829"/>
      <c r="AI36" s="838"/>
      <c r="AJ36" s="793"/>
      <c r="AK36" s="845"/>
      <c r="AL36" s="851"/>
      <c r="AM36" s="855"/>
      <c r="AN36" s="855"/>
      <c r="AO36" s="855"/>
      <c r="AP36" s="861"/>
    </row>
    <row r="37" spans="2:42" ht="15.75" customHeight="1">
      <c r="B37" s="760">
        <f>B35+1</f>
        <v>17</v>
      </c>
      <c r="C37" s="766"/>
      <c r="D37" s="178"/>
      <c r="E37" s="178"/>
      <c r="F37" s="178"/>
      <c r="G37" s="243"/>
      <c r="H37" s="766"/>
      <c r="I37" s="178"/>
      <c r="J37" s="178"/>
      <c r="K37" s="178"/>
      <c r="L37" s="243"/>
      <c r="M37" s="773"/>
      <c r="N37" s="776"/>
      <c r="O37" s="780"/>
      <c r="P37" s="789"/>
      <c r="Q37" s="174"/>
      <c r="R37" s="796" t="s">
        <v>75</v>
      </c>
      <c r="S37" s="174"/>
      <c r="T37" s="181" t="s">
        <v>263</v>
      </c>
      <c r="U37" s="630"/>
      <c r="V37" s="805"/>
      <c r="W37" s="811"/>
      <c r="X37" s="811"/>
      <c r="Y37" s="811"/>
      <c r="Z37" s="814"/>
      <c r="AA37" s="818"/>
      <c r="AB37" s="822"/>
      <c r="AC37" s="822"/>
      <c r="AD37" s="822"/>
      <c r="AE37" s="822"/>
      <c r="AF37" s="822"/>
      <c r="AG37" s="822"/>
      <c r="AH37" s="828"/>
      <c r="AI37" s="837"/>
      <c r="AJ37" s="794"/>
      <c r="AK37" s="844"/>
      <c r="AL37" s="850"/>
      <c r="AM37" s="854"/>
      <c r="AN37" s="854"/>
      <c r="AO37" s="854"/>
      <c r="AP37" s="860"/>
    </row>
    <row r="38" spans="2:42" ht="15.75" customHeight="1">
      <c r="B38" s="759"/>
      <c r="C38" s="279"/>
      <c r="D38" s="183"/>
      <c r="E38" s="183"/>
      <c r="F38" s="183"/>
      <c r="G38" s="312"/>
      <c r="H38" s="279"/>
      <c r="I38" s="183"/>
      <c r="J38" s="183"/>
      <c r="K38" s="183"/>
      <c r="L38" s="312"/>
      <c r="M38" s="772"/>
      <c r="N38" s="765"/>
      <c r="O38" s="781"/>
      <c r="P38" s="779" t="s">
        <v>156</v>
      </c>
      <c r="Q38" s="793"/>
      <c r="R38" s="787" t="s">
        <v>75</v>
      </c>
      <c r="S38" s="793"/>
      <c r="T38" s="797" t="s">
        <v>56</v>
      </c>
      <c r="U38" s="801" t="s">
        <v>124</v>
      </c>
      <c r="V38" s="806"/>
      <c r="W38" s="812"/>
      <c r="X38" s="812"/>
      <c r="Y38" s="812"/>
      <c r="Z38" s="804"/>
      <c r="AA38" s="819"/>
      <c r="AB38" s="823"/>
      <c r="AC38" s="823"/>
      <c r="AD38" s="823"/>
      <c r="AE38" s="823"/>
      <c r="AF38" s="823"/>
      <c r="AG38" s="823"/>
      <c r="AH38" s="829"/>
      <c r="AI38" s="838"/>
      <c r="AJ38" s="793"/>
      <c r="AK38" s="845"/>
      <c r="AL38" s="851"/>
      <c r="AM38" s="855"/>
      <c r="AN38" s="855"/>
      <c r="AO38" s="855"/>
      <c r="AP38" s="861"/>
    </row>
    <row r="39" spans="2:42" ht="15.75" customHeight="1">
      <c r="B39" s="760">
        <f>B37+1</f>
        <v>18</v>
      </c>
      <c r="C39" s="766"/>
      <c r="D39" s="178"/>
      <c r="E39" s="178"/>
      <c r="F39" s="178"/>
      <c r="G39" s="243"/>
      <c r="H39" s="766"/>
      <c r="I39" s="178"/>
      <c r="J39" s="178"/>
      <c r="K39" s="178"/>
      <c r="L39" s="243"/>
      <c r="M39" s="773"/>
      <c r="N39" s="776"/>
      <c r="O39" s="780"/>
      <c r="P39" s="786"/>
      <c r="Q39" s="794"/>
      <c r="R39" s="786" t="s">
        <v>75</v>
      </c>
      <c r="S39" s="794"/>
      <c r="T39" s="798" t="s">
        <v>263</v>
      </c>
      <c r="U39" s="798"/>
      <c r="V39" s="805"/>
      <c r="W39" s="811"/>
      <c r="X39" s="811"/>
      <c r="Y39" s="811"/>
      <c r="Z39" s="814"/>
      <c r="AA39" s="818"/>
      <c r="AB39" s="822"/>
      <c r="AC39" s="822"/>
      <c r="AD39" s="822"/>
      <c r="AE39" s="822"/>
      <c r="AF39" s="822"/>
      <c r="AG39" s="822"/>
      <c r="AH39" s="828"/>
      <c r="AI39" s="837"/>
      <c r="AJ39" s="794"/>
      <c r="AK39" s="844"/>
      <c r="AL39" s="850"/>
      <c r="AM39" s="854"/>
      <c r="AN39" s="854"/>
      <c r="AO39" s="854"/>
      <c r="AP39" s="860"/>
    </row>
    <row r="40" spans="2:42" ht="15.75" customHeight="1">
      <c r="B40" s="759"/>
      <c r="C40" s="279"/>
      <c r="D40" s="183"/>
      <c r="E40" s="183"/>
      <c r="F40" s="183"/>
      <c r="G40" s="312"/>
      <c r="H40" s="279"/>
      <c r="I40" s="183"/>
      <c r="J40" s="183"/>
      <c r="K40" s="183"/>
      <c r="L40" s="312"/>
      <c r="M40" s="772"/>
      <c r="N40" s="765"/>
      <c r="O40" s="781"/>
      <c r="P40" s="787" t="s">
        <v>156</v>
      </c>
      <c r="Q40" s="793"/>
      <c r="R40" s="787" t="s">
        <v>75</v>
      </c>
      <c r="S40" s="793"/>
      <c r="T40" s="797" t="s">
        <v>56</v>
      </c>
      <c r="U40" s="797" t="s">
        <v>124</v>
      </c>
      <c r="V40" s="806"/>
      <c r="W40" s="812"/>
      <c r="X40" s="812"/>
      <c r="Y40" s="812"/>
      <c r="Z40" s="804"/>
      <c r="AA40" s="819"/>
      <c r="AB40" s="823"/>
      <c r="AC40" s="823"/>
      <c r="AD40" s="823"/>
      <c r="AE40" s="823"/>
      <c r="AF40" s="823"/>
      <c r="AG40" s="823"/>
      <c r="AH40" s="829"/>
      <c r="AI40" s="838"/>
      <c r="AJ40" s="793"/>
      <c r="AK40" s="845"/>
      <c r="AL40" s="851"/>
      <c r="AM40" s="855"/>
      <c r="AN40" s="855"/>
      <c r="AO40" s="855"/>
      <c r="AP40" s="861"/>
    </row>
    <row r="41" spans="2:42" ht="15.75" customHeight="1">
      <c r="B41" s="760">
        <f>B39+1</f>
        <v>19</v>
      </c>
      <c r="C41" s="766"/>
      <c r="D41" s="178"/>
      <c r="E41" s="178"/>
      <c r="F41" s="178"/>
      <c r="G41" s="243"/>
      <c r="H41" s="766"/>
      <c r="I41" s="178"/>
      <c r="J41" s="178"/>
      <c r="K41" s="178"/>
      <c r="L41" s="243"/>
      <c r="M41" s="773"/>
      <c r="N41" s="776"/>
      <c r="O41" s="780"/>
      <c r="P41" s="788"/>
      <c r="Q41" s="794"/>
      <c r="R41" s="786" t="s">
        <v>75</v>
      </c>
      <c r="S41" s="794"/>
      <c r="T41" s="798" t="s">
        <v>263</v>
      </c>
      <c r="U41" s="802"/>
      <c r="V41" s="805"/>
      <c r="W41" s="811"/>
      <c r="X41" s="811"/>
      <c r="Y41" s="811"/>
      <c r="Z41" s="814"/>
      <c r="AA41" s="818"/>
      <c r="AB41" s="822"/>
      <c r="AC41" s="822"/>
      <c r="AD41" s="822"/>
      <c r="AE41" s="822"/>
      <c r="AF41" s="822"/>
      <c r="AG41" s="822"/>
      <c r="AH41" s="828"/>
      <c r="AI41" s="837"/>
      <c r="AJ41" s="794"/>
      <c r="AK41" s="844"/>
      <c r="AL41" s="850"/>
      <c r="AM41" s="854"/>
      <c r="AN41" s="854"/>
      <c r="AO41" s="854"/>
      <c r="AP41" s="860"/>
    </row>
    <row r="42" spans="2:42" ht="15.75" customHeight="1">
      <c r="B42" s="759"/>
      <c r="C42" s="279"/>
      <c r="D42" s="183"/>
      <c r="E42" s="183"/>
      <c r="F42" s="183"/>
      <c r="G42" s="312"/>
      <c r="H42" s="279"/>
      <c r="I42" s="183"/>
      <c r="J42" s="183"/>
      <c r="K42" s="183"/>
      <c r="L42" s="312"/>
      <c r="M42" s="772"/>
      <c r="N42" s="765"/>
      <c r="O42" s="781"/>
      <c r="P42" s="779" t="s">
        <v>156</v>
      </c>
      <c r="Q42" s="793"/>
      <c r="R42" s="787" t="s">
        <v>75</v>
      </c>
      <c r="S42" s="793"/>
      <c r="T42" s="797" t="s">
        <v>56</v>
      </c>
      <c r="U42" s="801" t="s">
        <v>124</v>
      </c>
      <c r="V42" s="806"/>
      <c r="W42" s="812"/>
      <c r="X42" s="812"/>
      <c r="Y42" s="812"/>
      <c r="Z42" s="804"/>
      <c r="AA42" s="819"/>
      <c r="AB42" s="823"/>
      <c r="AC42" s="823"/>
      <c r="AD42" s="823"/>
      <c r="AE42" s="823"/>
      <c r="AF42" s="823"/>
      <c r="AG42" s="823"/>
      <c r="AH42" s="829"/>
      <c r="AI42" s="838"/>
      <c r="AJ42" s="793"/>
      <c r="AK42" s="845"/>
      <c r="AL42" s="851"/>
      <c r="AM42" s="855"/>
      <c r="AN42" s="855"/>
      <c r="AO42" s="855"/>
      <c r="AP42" s="861"/>
    </row>
    <row r="43" spans="2:42" ht="15.75" customHeight="1">
      <c r="B43" s="760">
        <f>B41+1</f>
        <v>20</v>
      </c>
      <c r="C43" s="766"/>
      <c r="D43" s="178"/>
      <c r="E43" s="178"/>
      <c r="F43" s="178"/>
      <c r="G43" s="243"/>
      <c r="H43" s="766"/>
      <c r="I43" s="178"/>
      <c r="J43" s="178"/>
      <c r="K43" s="178"/>
      <c r="L43" s="243"/>
      <c r="M43" s="773"/>
      <c r="N43" s="776"/>
      <c r="O43" s="780"/>
      <c r="P43" s="786"/>
      <c r="Q43" s="794"/>
      <c r="R43" s="786" t="s">
        <v>75</v>
      </c>
      <c r="S43" s="794"/>
      <c r="T43" s="798" t="s">
        <v>263</v>
      </c>
      <c r="U43" s="798"/>
      <c r="V43" s="805"/>
      <c r="W43" s="811"/>
      <c r="X43" s="811"/>
      <c r="Y43" s="811"/>
      <c r="Z43" s="814"/>
      <c r="AA43" s="818"/>
      <c r="AB43" s="822"/>
      <c r="AC43" s="822"/>
      <c r="AD43" s="822"/>
      <c r="AE43" s="822"/>
      <c r="AF43" s="822"/>
      <c r="AG43" s="822"/>
      <c r="AH43" s="828"/>
      <c r="AI43" s="837"/>
      <c r="AJ43" s="794"/>
      <c r="AK43" s="844"/>
      <c r="AL43" s="850"/>
      <c r="AM43" s="854"/>
      <c r="AN43" s="854"/>
      <c r="AO43" s="854"/>
      <c r="AP43" s="860"/>
    </row>
    <row r="44" spans="2:42" ht="15.75" customHeight="1">
      <c r="B44" s="759"/>
      <c r="C44" s="279"/>
      <c r="D44" s="183"/>
      <c r="E44" s="183"/>
      <c r="F44" s="183"/>
      <c r="G44" s="312"/>
      <c r="H44" s="279"/>
      <c r="I44" s="183"/>
      <c r="J44" s="183"/>
      <c r="K44" s="183"/>
      <c r="L44" s="312"/>
      <c r="M44" s="772"/>
      <c r="N44" s="765"/>
      <c r="O44" s="781"/>
      <c r="P44" s="787" t="s">
        <v>156</v>
      </c>
      <c r="Q44" s="793"/>
      <c r="R44" s="787" t="s">
        <v>75</v>
      </c>
      <c r="S44" s="793"/>
      <c r="T44" s="797" t="s">
        <v>56</v>
      </c>
      <c r="U44" s="797" t="s">
        <v>124</v>
      </c>
      <c r="V44" s="806"/>
      <c r="W44" s="812"/>
      <c r="X44" s="812"/>
      <c r="Y44" s="812"/>
      <c r="Z44" s="804"/>
      <c r="AA44" s="819"/>
      <c r="AB44" s="823"/>
      <c r="AC44" s="823"/>
      <c r="AD44" s="823"/>
      <c r="AE44" s="823"/>
      <c r="AF44" s="823"/>
      <c r="AG44" s="823"/>
      <c r="AH44" s="829"/>
      <c r="AI44" s="838"/>
      <c r="AJ44" s="793"/>
      <c r="AK44" s="845"/>
      <c r="AL44" s="851"/>
      <c r="AM44" s="855"/>
      <c r="AN44" s="855"/>
      <c r="AO44" s="855"/>
      <c r="AP44" s="861"/>
    </row>
    <row r="45" spans="2:42" ht="15.75" customHeight="1">
      <c r="B45" s="760">
        <f>B43+1</f>
        <v>21</v>
      </c>
      <c r="C45" s="766"/>
      <c r="D45" s="178"/>
      <c r="E45" s="178"/>
      <c r="F45" s="178"/>
      <c r="G45" s="243"/>
      <c r="H45" s="766"/>
      <c r="I45" s="178"/>
      <c r="J45" s="178"/>
      <c r="K45" s="178"/>
      <c r="L45" s="243"/>
      <c r="M45" s="773"/>
      <c r="N45" s="776"/>
      <c r="O45" s="780"/>
      <c r="P45" s="788"/>
      <c r="Q45" s="794"/>
      <c r="R45" s="786" t="s">
        <v>75</v>
      </c>
      <c r="S45" s="794"/>
      <c r="T45" s="798" t="s">
        <v>263</v>
      </c>
      <c r="U45" s="802"/>
      <c r="V45" s="805"/>
      <c r="W45" s="811"/>
      <c r="X45" s="811"/>
      <c r="Y45" s="811"/>
      <c r="Z45" s="814"/>
      <c r="AA45" s="818"/>
      <c r="AB45" s="822"/>
      <c r="AC45" s="822"/>
      <c r="AD45" s="822"/>
      <c r="AE45" s="822"/>
      <c r="AF45" s="822"/>
      <c r="AG45" s="822"/>
      <c r="AH45" s="828"/>
      <c r="AI45" s="837"/>
      <c r="AJ45" s="794"/>
      <c r="AK45" s="844"/>
      <c r="AL45" s="850"/>
      <c r="AM45" s="854"/>
      <c r="AN45" s="854"/>
      <c r="AO45" s="854"/>
      <c r="AP45" s="860"/>
    </row>
    <row r="46" spans="2:42" ht="15.75" customHeight="1">
      <c r="B46" s="759"/>
      <c r="C46" s="279"/>
      <c r="D46" s="183"/>
      <c r="E46" s="183"/>
      <c r="F46" s="183"/>
      <c r="G46" s="312"/>
      <c r="H46" s="279"/>
      <c r="I46" s="183"/>
      <c r="J46" s="183"/>
      <c r="K46" s="183"/>
      <c r="L46" s="312"/>
      <c r="M46" s="772"/>
      <c r="N46" s="765"/>
      <c r="O46" s="781"/>
      <c r="P46" s="779" t="s">
        <v>156</v>
      </c>
      <c r="Q46" s="793"/>
      <c r="R46" s="787" t="s">
        <v>75</v>
      </c>
      <c r="S46" s="793"/>
      <c r="T46" s="797" t="s">
        <v>56</v>
      </c>
      <c r="U46" s="801" t="s">
        <v>124</v>
      </c>
      <c r="V46" s="806"/>
      <c r="W46" s="812"/>
      <c r="X46" s="812"/>
      <c r="Y46" s="812"/>
      <c r="Z46" s="804"/>
      <c r="AA46" s="819"/>
      <c r="AB46" s="823"/>
      <c r="AC46" s="823"/>
      <c r="AD46" s="823"/>
      <c r="AE46" s="823"/>
      <c r="AF46" s="823"/>
      <c r="AG46" s="823"/>
      <c r="AH46" s="829"/>
      <c r="AI46" s="838"/>
      <c r="AJ46" s="793"/>
      <c r="AK46" s="845"/>
      <c r="AL46" s="851"/>
      <c r="AM46" s="855"/>
      <c r="AN46" s="855"/>
      <c r="AO46" s="855"/>
      <c r="AP46" s="861"/>
    </row>
    <row r="47" spans="2:42" ht="15.75" customHeight="1">
      <c r="B47" s="760">
        <f>B45+1</f>
        <v>22</v>
      </c>
      <c r="C47" s="766"/>
      <c r="D47" s="178"/>
      <c r="E47" s="178"/>
      <c r="F47" s="178"/>
      <c r="G47" s="243"/>
      <c r="H47" s="766"/>
      <c r="I47" s="178"/>
      <c r="J47" s="178"/>
      <c r="K47" s="178"/>
      <c r="L47" s="243"/>
      <c r="M47" s="773"/>
      <c r="N47" s="776"/>
      <c r="O47" s="780"/>
      <c r="P47" s="786"/>
      <c r="Q47" s="794"/>
      <c r="R47" s="786" t="s">
        <v>75</v>
      </c>
      <c r="S47" s="794"/>
      <c r="T47" s="798" t="s">
        <v>263</v>
      </c>
      <c r="U47" s="798"/>
      <c r="V47" s="805"/>
      <c r="W47" s="811"/>
      <c r="X47" s="811"/>
      <c r="Y47" s="811"/>
      <c r="Z47" s="814"/>
      <c r="AA47" s="818"/>
      <c r="AB47" s="822"/>
      <c r="AC47" s="822"/>
      <c r="AD47" s="822"/>
      <c r="AE47" s="822"/>
      <c r="AF47" s="822"/>
      <c r="AG47" s="822"/>
      <c r="AH47" s="828"/>
      <c r="AI47" s="837"/>
      <c r="AJ47" s="794"/>
      <c r="AK47" s="844"/>
      <c r="AL47" s="850"/>
      <c r="AM47" s="854"/>
      <c r="AN47" s="854"/>
      <c r="AO47" s="854"/>
      <c r="AP47" s="860"/>
    </row>
    <row r="48" spans="2:42" ht="15.75" customHeight="1">
      <c r="B48" s="759"/>
      <c r="C48" s="279"/>
      <c r="D48" s="183"/>
      <c r="E48" s="183"/>
      <c r="F48" s="183"/>
      <c r="G48" s="312"/>
      <c r="H48" s="279"/>
      <c r="I48" s="183"/>
      <c r="J48" s="183"/>
      <c r="K48" s="183"/>
      <c r="L48" s="312"/>
      <c r="M48" s="772"/>
      <c r="N48" s="765"/>
      <c r="O48" s="781"/>
      <c r="P48" s="779" t="s">
        <v>156</v>
      </c>
      <c r="Q48" s="793"/>
      <c r="R48" s="787" t="s">
        <v>75</v>
      </c>
      <c r="S48" s="793"/>
      <c r="T48" s="797" t="s">
        <v>56</v>
      </c>
      <c r="U48" s="801" t="s">
        <v>124</v>
      </c>
      <c r="V48" s="806"/>
      <c r="W48" s="812"/>
      <c r="X48" s="812"/>
      <c r="Y48" s="812"/>
      <c r="Z48" s="804"/>
      <c r="AA48" s="819"/>
      <c r="AB48" s="823"/>
      <c r="AC48" s="823"/>
      <c r="AD48" s="823"/>
      <c r="AE48" s="823"/>
      <c r="AF48" s="823"/>
      <c r="AG48" s="823"/>
      <c r="AH48" s="829"/>
      <c r="AI48" s="838"/>
      <c r="AJ48" s="793"/>
      <c r="AK48" s="845"/>
      <c r="AL48" s="851"/>
      <c r="AM48" s="855"/>
      <c r="AN48" s="855"/>
      <c r="AO48" s="855"/>
      <c r="AP48" s="861"/>
    </row>
    <row r="49" spans="2:42" ht="15.75" customHeight="1">
      <c r="B49" s="760">
        <f>B47+1</f>
        <v>23</v>
      </c>
      <c r="C49" s="766"/>
      <c r="D49" s="178"/>
      <c r="E49" s="178"/>
      <c r="F49" s="178"/>
      <c r="G49" s="243"/>
      <c r="H49" s="766"/>
      <c r="I49" s="178"/>
      <c r="J49" s="178"/>
      <c r="K49" s="178"/>
      <c r="L49" s="243"/>
      <c r="M49" s="773"/>
      <c r="N49" s="776"/>
      <c r="O49" s="780"/>
      <c r="P49" s="789"/>
      <c r="Q49" s="174"/>
      <c r="R49" s="796" t="s">
        <v>75</v>
      </c>
      <c r="S49" s="174"/>
      <c r="T49" s="181" t="s">
        <v>263</v>
      </c>
      <c r="U49" s="630"/>
      <c r="V49" s="805"/>
      <c r="W49" s="811"/>
      <c r="X49" s="811"/>
      <c r="Y49" s="811"/>
      <c r="Z49" s="814"/>
      <c r="AA49" s="818"/>
      <c r="AB49" s="822"/>
      <c r="AC49" s="822"/>
      <c r="AD49" s="822"/>
      <c r="AE49" s="822"/>
      <c r="AF49" s="822"/>
      <c r="AG49" s="822"/>
      <c r="AH49" s="828"/>
      <c r="AI49" s="837"/>
      <c r="AJ49" s="794"/>
      <c r="AK49" s="844"/>
      <c r="AL49" s="850"/>
      <c r="AM49" s="854"/>
      <c r="AN49" s="854"/>
      <c r="AO49" s="854"/>
      <c r="AP49" s="860"/>
    </row>
    <row r="50" spans="2:42" ht="15.75" customHeight="1">
      <c r="B50" s="759"/>
      <c r="C50" s="279"/>
      <c r="D50" s="183"/>
      <c r="E50" s="183"/>
      <c r="F50" s="183"/>
      <c r="G50" s="312"/>
      <c r="H50" s="279"/>
      <c r="I50" s="183"/>
      <c r="J50" s="183"/>
      <c r="K50" s="183"/>
      <c r="L50" s="312"/>
      <c r="M50" s="772"/>
      <c r="N50" s="765"/>
      <c r="O50" s="781"/>
      <c r="P50" s="779" t="s">
        <v>156</v>
      </c>
      <c r="Q50" s="793"/>
      <c r="R50" s="787" t="s">
        <v>75</v>
      </c>
      <c r="S50" s="793"/>
      <c r="T50" s="797" t="s">
        <v>56</v>
      </c>
      <c r="U50" s="801" t="s">
        <v>124</v>
      </c>
      <c r="V50" s="806"/>
      <c r="W50" s="812"/>
      <c r="X50" s="812"/>
      <c r="Y50" s="812"/>
      <c r="Z50" s="804"/>
      <c r="AA50" s="819"/>
      <c r="AB50" s="823"/>
      <c r="AC50" s="823"/>
      <c r="AD50" s="823"/>
      <c r="AE50" s="823"/>
      <c r="AF50" s="823"/>
      <c r="AG50" s="823"/>
      <c r="AH50" s="829"/>
      <c r="AI50" s="838"/>
      <c r="AJ50" s="793"/>
      <c r="AK50" s="845"/>
      <c r="AL50" s="851"/>
      <c r="AM50" s="855"/>
      <c r="AN50" s="855"/>
      <c r="AO50" s="855"/>
      <c r="AP50" s="861"/>
    </row>
    <row r="51" spans="2:42" ht="15.75" customHeight="1">
      <c r="B51" s="760">
        <f>B49+1</f>
        <v>24</v>
      </c>
      <c r="C51" s="766"/>
      <c r="D51" s="178"/>
      <c r="E51" s="178"/>
      <c r="F51" s="178"/>
      <c r="G51" s="243"/>
      <c r="H51" s="766"/>
      <c r="I51" s="178"/>
      <c r="J51" s="178"/>
      <c r="K51" s="178"/>
      <c r="L51" s="243"/>
      <c r="M51" s="773"/>
      <c r="N51" s="776"/>
      <c r="O51" s="780"/>
      <c r="P51" s="786"/>
      <c r="Q51" s="794"/>
      <c r="R51" s="786" t="s">
        <v>75</v>
      </c>
      <c r="S51" s="794"/>
      <c r="T51" s="798" t="s">
        <v>263</v>
      </c>
      <c r="U51" s="798"/>
      <c r="V51" s="805"/>
      <c r="W51" s="811"/>
      <c r="X51" s="811"/>
      <c r="Y51" s="811"/>
      <c r="Z51" s="814"/>
      <c r="AA51" s="818"/>
      <c r="AB51" s="822"/>
      <c r="AC51" s="822"/>
      <c r="AD51" s="822"/>
      <c r="AE51" s="822"/>
      <c r="AF51" s="822"/>
      <c r="AG51" s="822"/>
      <c r="AH51" s="828"/>
      <c r="AI51" s="837"/>
      <c r="AJ51" s="794"/>
      <c r="AK51" s="844"/>
      <c r="AL51" s="850"/>
      <c r="AM51" s="854"/>
      <c r="AN51" s="854"/>
      <c r="AO51" s="854"/>
      <c r="AP51" s="860"/>
    </row>
    <row r="52" spans="2:42" ht="15.75" customHeight="1">
      <c r="B52" s="759"/>
      <c r="C52" s="279"/>
      <c r="D52" s="183"/>
      <c r="E52" s="183"/>
      <c r="F52" s="183"/>
      <c r="G52" s="312"/>
      <c r="H52" s="279"/>
      <c r="I52" s="183"/>
      <c r="J52" s="183"/>
      <c r="K52" s="183"/>
      <c r="L52" s="312"/>
      <c r="M52" s="772"/>
      <c r="N52" s="765"/>
      <c r="O52" s="781"/>
      <c r="P52" s="787" t="s">
        <v>156</v>
      </c>
      <c r="Q52" s="793"/>
      <c r="R52" s="787" t="s">
        <v>75</v>
      </c>
      <c r="S52" s="793"/>
      <c r="T52" s="797" t="s">
        <v>56</v>
      </c>
      <c r="U52" s="797" t="s">
        <v>124</v>
      </c>
      <c r="V52" s="806"/>
      <c r="W52" s="812"/>
      <c r="X52" s="812"/>
      <c r="Y52" s="812"/>
      <c r="Z52" s="804"/>
      <c r="AA52" s="819"/>
      <c r="AB52" s="823"/>
      <c r="AC52" s="823"/>
      <c r="AD52" s="823"/>
      <c r="AE52" s="823"/>
      <c r="AF52" s="823"/>
      <c r="AG52" s="823"/>
      <c r="AH52" s="829"/>
      <c r="AI52" s="838"/>
      <c r="AJ52" s="793"/>
      <c r="AK52" s="845"/>
      <c r="AL52" s="851"/>
      <c r="AM52" s="855"/>
      <c r="AN52" s="855"/>
      <c r="AO52" s="855"/>
      <c r="AP52" s="861"/>
    </row>
    <row r="53" spans="2:42" ht="15.75" customHeight="1">
      <c r="B53" s="760">
        <f>B51+1</f>
        <v>25</v>
      </c>
      <c r="C53" s="766"/>
      <c r="D53" s="178"/>
      <c r="E53" s="178"/>
      <c r="F53" s="178"/>
      <c r="G53" s="243"/>
      <c r="H53" s="766"/>
      <c r="I53" s="178"/>
      <c r="J53" s="178"/>
      <c r="K53" s="178"/>
      <c r="L53" s="243"/>
      <c r="M53" s="773"/>
      <c r="N53" s="776"/>
      <c r="O53" s="780"/>
      <c r="P53" s="788"/>
      <c r="Q53" s="794"/>
      <c r="R53" s="786" t="s">
        <v>75</v>
      </c>
      <c r="S53" s="794"/>
      <c r="T53" s="798" t="s">
        <v>263</v>
      </c>
      <c r="U53" s="802"/>
      <c r="V53" s="805"/>
      <c r="W53" s="811"/>
      <c r="X53" s="811"/>
      <c r="Y53" s="811"/>
      <c r="Z53" s="814"/>
      <c r="AA53" s="818"/>
      <c r="AB53" s="822"/>
      <c r="AC53" s="822"/>
      <c r="AD53" s="822"/>
      <c r="AE53" s="822"/>
      <c r="AF53" s="822"/>
      <c r="AG53" s="822"/>
      <c r="AH53" s="828"/>
      <c r="AI53" s="837"/>
      <c r="AJ53" s="794"/>
      <c r="AK53" s="844"/>
      <c r="AL53" s="850"/>
      <c r="AM53" s="854"/>
      <c r="AN53" s="854"/>
      <c r="AO53" s="854"/>
      <c r="AP53" s="860"/>
    </row>
    <row r="54" spans="2:42" ht="15.75" customHeight="1">
      <c r="B54" s="759"/>
      <c r="C54" s="279"/>
      <c r="D54" s="183"/>
      <c r="E54" s="183"/>
      <c r="F54" s="183"/>
      <c r="G54" s="312"/>
      <c r="H54" s="279"/>
      <c r="I54" s="183"/>
      <c r="J54" s="183"/>
      <c r="K54" s="183"/>
      <c r="L54" s="312"/>
      <c r="M54" s="772"/>
      <c r="N54" s="765"/>
      <c r="O54" s="781"/>
      <c r="P54" s="779" t="s">
        <v>156</v>
      </c>
      <c r="Q54" s="793"/>
      <c r="R54" s="787" t="s">
        <v>75</v>
      </c>
      <c r="S54" s="793"/>
      <c r="T54" s="797" t="s">
        <v>56</v>
      </c>
      <c r="U54" s="801" t="s">
        <v>124</v>
      </c>
      <c r="V54" s="806"/>
      <c r="W54" s="812"/>
      <c r="X54" s="812"/>
      <c r="Y54" s="812"/>
      <c r="Z54" s="804"/>
      <c r="AA54" s="819"/>
      <c r="AB54" s="823"/>
      <c r="AC54" s="823"/>
      <c r="AD54" s="823"/>
      <c r="AE54" s="823"/>
      <c r="AF54" s="823"/>
      <c r="AG54" s="823"/>
      <c r="AH54" s="829"/>
      <c r="AI54" s="838"/>
      <c r="AJ54" s="793"/>
      <c r="AK54" s="845"/>
      <c r="AL54" s="851"/>
      <c r="AM54" s="855"/>
      <c r="AN54" s="855"/>
      <c r="AO54" s="855"/>
      <c r="AP54" s="861"/>
    </row>
    <row r="55" spans="2:42" ht="15.75" customHeight="1">
      <c r="B55" s="760">
        <f>B53+1</f>
        <v>26</v>
      </c>
      <c r="C55" s="766"/>
      <c r="D55" s="178"/>
      <c r="E55" s="178"/>
      <c r="F55" s="178"/>
      <c r="G55" s="243"/>
      <c r="H55" s="766"/>
      <c r="I55" s="178"/>
      <c r="J55" s="178"/>
      <c r="K55" s="178"/>
      <c r="L55" s="243"/>
      <c r="M55" s="773"/>
      <c r="N55" s="776"/>
      <c r="O55" s="780"/>
      <c r="P55" s="786"/>
      <c r="Q55" s="794"/>
      <c r="R55" s="786" t="s">
        <v>75</v>
      </c>
      <c r="S55" s="794"/>
      <c r="T55" s="798" t="s">
        <v>263</v>
      </c>
      <c r="U55" s="798"/>
      <c r="V55" s="805"/>
      <c r="W55" s="811"/>
      <c r="X55" s="811"/>
      <c r="Y55" s="811"/>
      <c r="Z55" s="814"/>
      <c r="AA55" s="818"/>
      <c r="AB55" s="822"/>
      <c r="AC55" s="822"/>
      <c r="AD55" s="822"/>
      <c r="AE55" s="822"/>
      <c r="AF55" s="822"/>
      <c r="AG55" s="822"/>
      <c r="AH55" s="828"/>
      <c r="AI55" s="837"/>
      <c r="AJ55" s="794"/>
      <c r="AK55" s="844"/>
      <c r="AL55" s="850"/>
      <c r="AM55" s="854"/>
      <c r="AN55" s="854"/>
      <c r="AO55" s="854"/>
      <c r="AP55" s="860"/>
    </row>
    <row r="56" spans="2:42" ht="15.75" customHeight="1">
      <c r="B56" s="759"/>
      <c r="C56" s="279"/>
      <c r="D56" s="183"/>
      <c r="E56" s="183"/>
      <c r="F56" s="183"/>
      <c r="G56" s="312"/>
      <c r="H56" s="279"/>
      <c r="I56" s="183"/>
      <c r="J56" s="183"/>
      <c r="K56" s="183"/>
      <c r="L56" s="312"/>
      <c r="M56" s="772"/>
      <c r="N56" s="765"/>
      <c r="O56" s="781"/>
      <c r="P56" s="787" t="s">
        <v>156</v>
      </c>
      <c r="Q56" s="793"/>
      <c r="R56" s="787" t="s">
        <v>75</v>
      </c>
      <c r="S56" s="793"/>
      <c r="T56" s="797" t="s">
        <v>56</v>
      </c>
      <c r="U56" s="797" t="s">
        <v>124</v>
      </c>
      <c r="V56" s="806"/>
      <c r="W56" s="812"/>
      <c r="X56" s="812"/>
      <c r="Y56" s="812"/>
      <c r="Z56" s="804"/>
      <c r="AA56" s="819"/>
      <c r="AB56" s="823"/>
      <c r="AC56" s="823"/>
      <c r="AD56" s="823"/>
      <c r="AE56" s="823"/>
      <c r="AF56" s="823"/>
      <c r="AG56" s="823"/>
      <c r="AH56" s="829"/>
      <c r="AI56" s="838"/>
      <c r="AJ56" s="793"/>
      <c r="AK56" s="845"/>
      <c r="AL56" s="851"/>
      <c r="AM56" s="855"/>
      <c r="AN56" s="855"/>
      <c r="AO56" s="855"/>
      <c r="AP56" s="861"/>
    </row>
    <row r="57" spans="2:42" ht="15.75" customHeight="1">
      <c r="B57" s="760">
        <f>B55+1</f>
        <v>27</v>
      </c>
      <c r="C57" s="766"/>
      <c r="D57" s="178"/>
      <c r="E57" s="178"/>
      <c r="F57" s="178"/>
      <c r="G57" s="243"/>
      <c r="H57" s="766"/>
      <c r="I57" s="178"/>
      <c r="J57" s="178"/>
      <c r="K57" s="178"/>
      <c r="L57" s="243"/>
      <c r="M57" s="773"/>
      <c r="N57" s="776"/>
      <c r="O57" s="780"/>
      <c r="P57" s="786"/>
      <c r="Q57" s="794"/>
      <c r="R57" s="786" t="s">
        <v>75</v>
      </c>
      <c r="S57" s="794"/>
      <c r="T57" s="798" t="s">
        <v>263</v>
      </c>
      <c r="U57" s="798"/>
      <c r="V57" s="805"/>
      <c r="W57" s="811"/>
      <c r="X57" s="811"/>
      <c r="Y57" s="811"/>
      <c r="Z57" s="814"/>
      <c r="AA57" s="818"/>
      <c r="AB57" s="822"/>
      <c r="AC57" s="822"/>
      <c r="AD57" s="822"/>
      <c r="AE57" s="822"/>
      <c r="AF57" s="822"/>
      <c r="AG57" s="822"/>
      <c r="AH57" s="828"/>
      <c r="AI57" s="837"/>
      <c r="AJ57" s="794"/>
      <c r="AK57" s="844"/>
      <c r="AL57" s="850"/>
      <c r="AM57" s="854"/>
      <c r="AN57" s="854"/>
      <c r="AO57" s="854"/>
      <c r="AP57" s="860"/>
    </row>
    <row r="58" spans="2:42" ht="15.75" customHeight="1">
      <c r="B58" s="759">
        <f>B57+1</f>
        <v>28</v>
      </c>
      <c r="C58" s="279"/>
      <c r="D58" s="183"/>
      <c r="E58" s="183"/>
      <c r="F58" s="183"/>
      <c r="G58" s="312"/>
      <c r="H58" s="279"/>
      <c r="I58" s="183"/>
      <c r="J58" s="183"/>
      <c r="K58" s="183"/>
      <c r="L58" s="312"/>
      <c r="M58" s="772"/>
      <c r="N58" s="765"/>
      <c r="O58" s="781"/>
      <c r="P58" s="787" t="s">
        <v>156</v>
      </c>
      <c r="Q58" s="793"/>
      <c r="R58" s="787" t="s">
        <v>75</v>
      </c>
      <c r="S58" s="793"/>
      <c r="T58" s="797" t="s">
        <v>56</v>
      </c>
      <c r="U58" s="797" t="s">
        <v>124</v>
      </c>
      <c r="V58" s="806"/>
      <c r="W58" s="812"/>
      <c r="X58" s="812"/>
      <c r="Y58" s="812"/>
      <c r="Z58" s="804"/>
      <c r="AA58" s="819"/>
      <c r="AB58" s="823"/>
      <c r="AC58" s="823"/>
      <c r="AD58" s="823"/>
      <c r="AE58" s="823"/>
      <c r="AF58" s="823"/>
      <c r="AG58" s="823"/>
      <c r="AH58" s="829"/>
      <c r="AI58" s="838"/>
      <c r="AJ58" s="793"/>
      <c r="AK58" s="845"/>
      <c r="AL58" s="851"/>
      <c r="AM58" s="855"/>
      <c r="AN58" s="855"/>
      <c r="AO58" s="855"/>
      <c r="AP58" s="861"/>
    </row>
    <row r="59" spans="2:42" ht="15.75" customHeight="1">
      <c r="B59" s="760">
        <v>28</v>
      </c>
      <c r="C59" s="766"/>
      <c r="D59" s="178"/>
      <c r="E59" s="178"/>
      <c r="F59" s="178"/>
      <c r="G59" s="243"/>
      <c r="H59" s="766"/>
      <c r="I59" s="178"/>
      <c r="J59" s="178"/>
      <c r="K59" s="178"/>
      <c r="L59" s="243"/>
      <c r="M59" s="773"/>
      <c r="N59" s="776"/>
      <c r="O59" s="780"/>
      <c r="P59" s="788"/>
      <c r="Q59" s="794"/>
      <c r="R59" s="786" t="s">
        <v>75</v>
      </c>
      <c r="S59" s="794"/>
      <c r="T59" s="798" t="s">
        <v>263</v>
      </c>
      <c r="U59" s="802"/>
      <c r="V59" s="805"/>
      <c r="W59" s="811"/>
      <c r="X59" s="811"/>
      <c r="Y59" s="811"/>
      <c r="Z59" s="814"/>
      <c r="AA59" s="818"/>
      <c r="AB59" s="822"/>
      <c r="AC59" s="822"/>
      <c r="AD59" s="822"/>
      <c r="AE59" s="822"/>
      <c r="AF59" s="822"/>
      <c r="AG59" s="822"/>
      <c r="AH59" s="828"/>
      <c r="AI59" s="837"/>
      <c r="AJ59" s="794"/>
      <c r="AK59" s="844"/>
      <c r="AL59" s="850"/>
      <c r="AM59" s="854"/>
      <c r="AN59" s="854"/>
      <c r="AO59" s="854"/>
      <c r="AP59" s="860"/>
    </row>
    <row r="60" spans="2:42" ht="15.75" customHeight="1">
      <c r="B60" s="759">
        <f>B58+1</f>
        <v>29</v>
      </c>
      <c r="C60" s="279"/>
      <c r="D60" s="183"/>
      <c r="E60" s="183"/>
      <c r="F60" s="183"/>
      <c r="G60" s="312"/>
      <c r="H60" s="279"/>
      <c r="I60" s="183"/>
      <c r="J60" s="183"/>
      <c r="K60" s="183"/>
      <c r="L60" s="312"/>
      <c r="M60" s="772"/>
      <c r="N60" s="765"/>
      <c r="O60" s="781"/>
      <c r="P60" s="779" t="s">
        <v>156</v>
      </c>
      <c r="Q60" s="793"/>
      <c r="R60" s="787" t="s">
        <v>75</v>
      </c>
      <c r="S60" s="793"/>
      <c r="T60" s="797" t="s">
        <v>56</v>
      </c>
      <c r="U60" s="801" t="s">
        <v>124</v>
      </c>
      <c r="V60" s="806"/>
      <c r="W60" s="812"/>
      <c r="X60" s="812"/>
      <c r="Y60" s="812"/>
      <c r="Z60" s="804"/>
      <c r="AA60" s="819"/>
      <c r="AB60" s="823"/>
      <c r="AC60" s="823"/>
      <c r="AD60" s="823"/>
      <c r="AE60" s="823"/>
      <c r="AF60" s="823"/>
      <c r="AG60" s="823"/>
      <c r="AH60" s="829"/>
      <c r="AI60" s="838"/>
      <c r="AJ60" s="793"/>
      <c r="AK60" s="845"/>
      <c r="AL60" s="851"/>
      <c r="AM60" s="855"/>
      <c r="AN60" s="855"/>
      <c r="AO60" s="855"/>
      <c r="AP60" s="861"/>
    </row>
    <row r="61" spans="2:42" ht="15.75" customHeight="1">
      <c r="B61" s="760">
        <v>29</v>
      </c>
      <c r="C61" s="766"/>
      <c r="D61" s="178"/>
      <c r="E61" s="178"/>
      <c r="F61" s="178"/>
      <c r="G61" s="243"/>
      <c r="H61" s="766"/>
      <c r="I61" s="178"/>
      <c r="J61" s="178"/>
      <c r="K61" s="178"/>
      <c r="L61" s="243"/>
      <c r="M61" s="773"/>
      <c r="N61" s="776"/>
      <c r="O61" s="780"/>
      <c r="P61" s="786"/>
      <c r="Q61" s="794"/>
      <c r="R61" s="786" t="s">
        <v>75</v>
      </c>
      <c r="S61" s="794"/>
      <c r="T61" s="798" t="s">
        <v>263</v>
      </c>
      <c r="U61" s="798"/>
      <c r="V61" s="805"/>
      <c r="W61" s="811"/>
      <c r="X61" s="811"/>
      <c r="Y61" s="811"/>
      <c r="Z61" s="814"/>
      <c r="AA61" s="818"/>
      <c r="AB61" s="822"/>
      <c r="AC61" s="822"/>
      <c r="AD61" s="822"/>
      <c r="AE61" s="822"/>
      <c r="AF61" s="822"/>
      <c r="AG61" s="822"/>
      <c r="AH61" s="828"/>
      <c r="AI61" s="837"/>
      <c r="AJ61" s="794"/>
      <c r="AK61" s="844"/>
      <c r="AL61" s="850"/>
      <c r="AM61" s="854"/>
      <c r="AN61" s="854"/>
      <c r="AO61" s="854"/>
      <c r="AP61" s="860"/>
    </row>
    <row r="62" spans="2:42" ht="15.75" customHeight="1">
      <c r="B62" s="759">
        <f>B60+1</f>
        <v>30</v>
      </c>
      <c r="C62" s="279"/>
      <c r="D62" s="183"/>
      <c r="E62" s="183"/>
      <c r="F62" s="183"/>
      <c r="G62" s="312"/>
      <c r="H62" s="279"/>
      <c r="I62" s="183"/>
      <c r="J62" s="183"/>
      <c r="K62" s="183"/>
      <c r="L62" s="312"/>
      <c r="M62" s="772"/>
      <c r="N62" s="765"/>
      <c r="O62" s="781"/>
      <c r="P62" s="787" t="s">
        <v>156</v>
      </c>
      <c r="Q62" s="793"/>
      <c r="R62" s="787" t="s">
        <v>75</v>
      </c>
      <c r="S62" s="793"/>
      <c r="T62" s="797" t="s">
        <v>56</v>
      </c>
      <c r="U62" s="797" t="s">
        <v>124</v>
      </c>
      <c r="V62" s="806"/>
      <c r="W62" s="812"/>
      <c r="X62" s="812"/>
      <c r="Y62" s="812"/>
      <c r="Z62" s="804"/>
      <c r="AA62" s="819"/>
      <c r="AB62" s="823"/>
      <c r="AC62" s="823"/>
      <c r="AD62" s="823"/>
      <c r="AE62" s="823"/>
      <c r="AF62" s="823"/>
      <c r="AG62" s="823"/>
      <c r="AH62" s="829"/>
      <c r="AI62" s="838"/>
      <c r="AJ62" s="793"/>
      <c r="AK62" s="845"/>
      <c r="AL62" s="851"/>
      <c r="AM62" s="855"/>
      <c r="AN62" s="855"/>
      <c r="AO62" s="855"/>
      <c r="AP62" s="861"/>
    </row>
    <row r="63" spans="2:42" ht="15.75" customHeight="1">
      <c r="B63" s="760">
        <v>30</v>
      </c>
      <c r="C63" s="766"/>
      <c r="D63" s="178"/>
      <c r="E63" s="178"/>
      <c r="F63" s="178"/>
      <c r="G63" s="243"/>
      <c r="H63" s="766"/>
      <c r="I63" s="178"/>
      <c r="J63" s="178"/>
      <c r="K63" s="178"/>
      <c r="L63" s="243"/>
      <c r="M63" s="773"/>
      <c r="N63" s="776"/>
      <c r="O63" s="780"/>
      <c r="P63" s="786"/>
      <c r="Q63" s="794"/>
      <c r="R63" s="786" t="s">
        <v>75</v>
      </c>
      <c r="S63" s="794"/>
      <c r="T63" s="798" t="s">
        <v>263</v>
      </c>
      <c r="U63" s="798"/>
      <c r="V63" s="805"/>
      <c r="W63" s="811"/>
      <c r="X63" s="811"/>
      <c r="Y63" s="811"/>
      <c r="Z63" s="814"/>
      <c r="AA63" s="818"/>
      <c r="AB63" s="822"/>
      <c r="AC63" s="822"/>
      <c r="AD63" s="822"/>
      <c r="AE63" s="822"/>
      <c r="AF63" s="822"/>
      <c r="AG63" s="822"/>
      <c r="AH63" s="828"/>
      <c r="AI63" s="837"/>
      <c r="AJ63" s="794"/>
      <c r="AK63" s="844"/>
      <c r="AL63" s="850"/>
      <c r="AM63" s="854"/>
      <c r="AN63" s="854"/>
      <c r="AO63" s="854"/>
      <c r="AP63" s="860"/>
    </row>
    <row r="64" spans="2:42" ht="15.75" customHeight="1">
      <c r="B64" s="762"/>
      <c r="C64" s="281"/>
      <c r="D64" s="179"/>
      <c r="E64" s="179"/>
      <c r="F64" s="179"/>
      <c r="G64" s="244"/>
      <c r="H64" s="281"/>
      <c r="I64" s="179"/>
      <c r="J64" s="179"/>
      <c r="K64" s="179"/>
      <c r="L64" s="244"/>
      <c r="M64" s="775"/>
      <c r="N64" s="777"/>
      <c r="O64" s="783"/>
      <c r="P64" s="790" t="s">
        <v>156</v>
      </c>
      <c r="Q64" s="211"/>
      <c r="R64" s="790" t="s">
        <v>75</v>
      </c>
      <c r="S64" s="211"/>
      <c r="T64" s="494" t="s">
        <v>56</v>
      </c>
      <c r="U64" s="494" t="s">
        <v>124</v>
      </c>
      <c r="V64" s="808"/>
      <c r="W64" s="813"/>
      <c r="X64" s="813"/>
      <c r="Y64" s="813"/>
      <c r="Z64" s="815"/>
      <c r="AA64" s="821"/>
      <c r="AB64" s="825"/>
      <c r="AC64" s="825"/>
      <c r="AD64" s="825"/>
      <c r="AE64" s="825"/>
      <c r="AF64" s="825"/>
      <c r="AG64" s="825"/>
      <c r="AH64" s="831"/>
      <c r="AI64" s="840"/>
      <c r="AJ64" s="211"/>
      <c r="AK64" s="846"/>
      <c r="AL64" s="852"/>
      <c r="AM64" s="856"/>
      <c r="AN64" s="856"/>
      <c r="AO64" s="856"/>
      <c r="AP64" s="863"/>
    </row>
    <row r="65" spans="2:43" ht="15.75" customHeight="1">
      <c r="B65" s="73"/>
      <c r="C65" s="73" t="s">
        <v>312</v>
      </c>
      <c r="D65" s="73" t="s">
        <v>39</v>
      </c>
      <c r="E65" s="73"/>
      <c r="F65" s="73"/>
      <c r="G65" s="73"/>
      <c r="H65" s="73"/>
      <c r="I65" s="73"/>
      <c r="J65" s="73"/>
      <c r="K65" s="73"/>
      <c r="L65" s="73"/>
      <c r="M65" s="73"/>
      <c r="N65" s="73"/>
      <c r="O65" s="73"/>
      <c r="P65" s="73"/>
      <c r="Q65" s="73"/>
      <c r="R65" s="73"/>
      <c r="S65" s="73"/>
      <c r="T65" s="172"/>
      <c r="U65" s="73"/>
      <c r="V65" s="73"/>
      <c r="W65" s="73"/>
      <c r="X65" s="73"/>
      <c r="Y65" s="73"/>
      <c r="Z65" s="73"/>
      <c r="AA65" s="228"/>
      <c r="AB65" s="228"/>
      <c r="AC65" s="228"/>
      <c r="AD65" s="228"/>
      <c r="AE65" s="228"/>
      <c r="AF65" s="228"/>
      <c r="AG65" s="228"/>
      <c r="AH65" s="228"/>
      <c r="AI65" s="841"/>
      <c r="AJ65" s="841"/>
      <c r="AK65" s="841"/>
      <c r="AL65" s="228"/>
      <c r="AM65" s="228"/>
      <c r="AN65" s="228"/>
      <c r="AO65" s="228"/>
      <c r="AP65" s="228"/>
      <c r="AQ65" s="613"/>
    </row>
    <row r="66" spans="2:43" ht="15.75" customHeight="1">
      <c r="B66" s="73"/>
      <c r="C66" s="73" t="s">
        <v>312</v>
      </c>
      <c r="D66" s="73" t="s">
        <v>103</v>
      </c>
      <c r="E66" s="73"/>
      <c r="F66" s="73"/>
      <c r="G66" s="73"/>
      <c r="H66" s="73"/>
      <c r="I66" s="73"/>
      <c r="J66" s="73"/>
      <c r="K66" s="73"/>
      <c r="L66" s="73"/>
      <c r="M66" s="73"/>
      <c r="N66" s="73"/>
      <c r="O66" s="73"/>
      <c r="P66" s="73"/>
      <c r="Q66" s="73"/>
      <c r="R66" s="73"/>
      <c r="S66" s="73"/>
      <c r="T66" s="172"/>
      <c r="U66" s="73"/>
      <c r="V66" s="73"/>
      <c r="W66" s="73"/>
      <c r="X66" s="73"/>
      <c r="Y66" s="73"/>
      <c r="Z66" s="73"/>
      <c r="AA66" s="228"/>
      <c r="AB66" s="228"/>
      <c r="AC66" s="228"/>
      <c r="AD66" s="228"/>
      <c r="AE66" s="228"/>
      <c r="AF66" s="228"/>
      <c r="AG66" s="228"/>
      <c r="AH66" s="228"/>
      <c r="AI66" s="841"/>
      <c r="AJ66" s="841"/>
      <c r="AK66" s="841"/>
      <c r="AL66" s="228"/>
      <c r="AM66" s="228"/>
      <c r="AN66" s="228"/>
      <c r="AO66" s="228"/>
      <c r="AP66" s="228"/>
      <c r="AQ66" s="613"/>
    </row>
    <row r="67" spans="2:43" ht="6" customHeight="1">
      <c r="F67" s="768"/>
      <c r="G67" s="748"/>
      <c r="H67" s="748"/>
      <c r="I67" s="748"/>
      <c r="J67" s="748"/>
      <c r="K67" s="748"/>
      <c r="L67" s="748"/>
      <c r="M67" s="748"/>
      <c r="N67" s="748"/>
      <c r="O67" s="748"/>
      <c r="P67" s="748"/>
      <c r="Q67" s="748"/>
      <c r="R67" s="748"/>
      <c r="S67" s="748"/>
      <c r="T67" s="799"/>
      <c r="U67" s="748"/>
      <c r="V67" s="748"/>
      <c r="W67" s="748"/>
      <c r="X67" s="748"/>
      <c r="Y67" s="748"/>
      <c r="Z67" s="748"/>
      <c r="AA67" s="748"/>
      <c r="AB67" s="748"/>
      <c r="AC67" s="748"/>
      <c r="AD67" s="748"/>
      <c r="AE67" s="748"/>
      <c r="AF67" s="748"/>
      <c r="AG67" s="748"/>
      <c r="AH67" s="748"/>
      <c r="AI67" s="748"/>
      <c r="AJ67" s="748"/>
      <c r="AK67" s="748"/>
      <c r="AL67" s="748"/>
      <c r="AM67" s="748"/>
      <c r="AN67" s="748"/>
      <c r="AO67" s="748"/>
      <c r="AP67" s="748"/>
    </row>
  </sheetData>
  <mergeCells count="310">
    <mergeCell ref="B2:L2"/>
    <mergeCell ref="AE2:AF2"/>
    <mergeCell ref="C3:AP3"/>
    <mergeCell ref="C4:G4"/>
    <mergeCell ref="H4:L4"/>
    <mergeCell ref="P4:U4"/>
    <mergeCell ref="V4:Z4"/>
    <mergeCell ref="AA4:AH4"/>
    <mergeCell ref="AI4:AK4"/>
    <mergeCell ref="AL4:AP4"/>
    <mergeCell ref="B5:B6"/>
    <mergeCell ref="C5:G6"/>
    <mergeCell ref="H5:L6"/>
    <mergeCell ref="M5:M6"/>
    <mergeCell ref="N5:N6"/>
    <mergeCell ref="O5:O6"/>
    <mergeCell ref="V5:Z6"/>
    <mergeCell ref="AA5:AH6"/>
    <mergeCell ref="AI5:AK6"/>
    <mergeCell ref="AL5:AP6"/>
    <mergeCell ref="B7:B8"/>
    <mergeCell ref="C7:G8"/>
    <mergeCell ref="H7:L8"/>
    <mergeCell ref="M7:M8"/>
    <mergeCell ref="N7:N8"/>
    <mergeCell ref="O7:O8"/>
    <mergeCell ref="V7:Z8"/>
    <mergeCell ref="AA7:AH8"/>
    <mergeCell ref="AI7:AK8"/>
    <mergeCell ref="AL7:AP8"/>
    <mergeCell ref="B9:B10"/>
    <mergeCell ref="C9:G10"/>
    <mergeCell ref="H9:L10"/>
    <mergeCell ref="M9:M10"/>
    <mergeCell ref="N9:N10"/>
    <mergeCell ref="O9:O10"/>
    <mergeCell ref="V9:Z10"/>
    <mergeCell ref="AA9:AH10"/>
    <mergeCell ref="AI9:AK10"/>
    <mergeCell ref="AL9:AP10"/>
    <mergeCell ref="B11:B12"/>
    <mergeCell ref="C11:G12"/>
    <mergeCell ref="H11:L12"/>
    <mergeCell ref="M11:M12"/>
    <mergeCell ref="N11:N12"/>
    <mergeCell ref="O11:O12"/>
    <mergeCell ref="V11:Z12"/>
    <mergeCell ref="AA11:AH12"/>
    <mergeCell ref="AI11:AK12"/>
    <mergeCell ref="AL11:AP12"/>
    <mergeCell ref="B13:B14"/>
    <mergeCell ref="C13:G14"/>
    <mergeCell ref="H13:L14"/>
    <mergeCell ref="M13:M14"/>
    <mergeCell ref="N13:N14"/>
    <mergeCell ref="O13:O14"/>
    <mergeCell ref="V13:Z14"/>
    <mergeCell ref="AA13:AH14"/>
    <mergeCell ref="AI13:AK14"/>
    <mergeCell ref="AL13:AP14"/>
    <mergeCell ref="B15:B16"/>
    <mergeCell ref="C15:G16"/>
    <mergeCell ref="H15:L16"/>
    <mergeCell ref="M15:M16"/>
    <mergeCell ref="N15:N16"/>
    <mergeCell ref="O15:O16"/>
    <mergeCell ref="V15:Z16"/>
    <mergeCell ref="AA15:AH16"/>
    <mergeCell ref="AI15:AK16"/>
    <mergeCell ref="AL15:AP16"/>
    <mergeCell ref="B17:B18"/>
    <mergeCell ref="C17:G18"/>
    <mergeCell ref="H17:L18"/>
    <mergeCell ref="M17:M18"/>
    <mergeCell ref="N17:N18"/>
    <mergeCell ref="O17:O18"/>
    <mergeCell ref="V17:Z18"/>
    <mergeCell ref="AA17:AH18"/>
    <mergeCell ref="AI17:AK18"/>
    <mergeCell ref="AL17:AP18"/>
    <mergeCell ref="B19:B20"/>
    <mergeCell ref="C19:G20"/>
    <mergeCell ref="H19:L20"/>
    <mergeCell ref="M19:M20"/>
    <mergeCell ref="N19:N20"/>
    <mergeCell ref="O19:O20"/>
    <mergeCell ref="V19:Z20"/>
    <mergeCell ref="AA19:AH20"/>
    <mergeCell ref="AI19:AK20"/>
    <mergeCell ref="AL19:AP20"/>
    <mergeCell ref="B21:B22"/>
    <mergeCell ref="C21:G22"/>
    <mergeCell ref="H21:L22"/>
    <mergeCell ref="M21:M22"/>
    <mergeCell ref="N21:N22"/>
    <mergeCell ref="O21:O22"/>
    <mergeCell ref="V21:Z22"/>
    <mergeCell ref="AA21:AH22"/>
    <mergeCell ref="AI21:AK22"/>
    <mergeCell ref="AL21:AP22"/>
    <mergeCell ref="B23:B24"/>
    <mergeCell ref="C23:G24"/>
    <mergeCell ref="H23:L24"/>
    <mergeCell ref="M23:M24"/>
    <mergeCell ref="N23:N24"/>
    <mergeCell ref="O23:O24"/>
    <mergeCell ref="V23:Z24"/>
    <mergeCell ref="AA23:AH24"/>
    <mergeCell ref="AI23:AK24"/>
    <mergeCell ref="AL23:AP24"/>
    <mergeCell ref="B25:B26"/>
    <mergeCell ref="C25:G26"/>
    <mergeCell ref="H25:L26"/>
    <mergeCell ref="M25:M26"/>
    <mergeCell ref="N25:N26"/>
    <mergeCell ref="O25:O26"/>
    <mergeCell ref="V25:Z26"/>
    <mergeCell ref="AA25:AH26"/>
    <mergeCell ref="AI25:AK26"/>
    <mergeCell ref="AL25:AP26"/>
    <mergeCell ref="B27:B28"/>
    <mergeCell ref="C27:G28"/>
    <mergeCell ref="H27:L28"/>
    <mergeCell ref="M27:M28"/>
    <mergeCell ref="N27:N28"/>
    <mergeCell ref="O27:O28"/>
    <mergeCell ref="V27:Z28"/>
    <mergeCell ref="AA27:AH28"/>
    <mergeCell ref="AI27:AK28"/>
    <mergeCell ref="AL27:AP28"/>
    <mergeCell ref="B29:B30"/>
    <mergeCell ref="C29:G30"/>
    <mergeCell ref="H29:L30"/>
    <mergeCell ref="M29:M30"/>
    <mergeCell ref="N29:N30"/>
    <mergeCell ref="O29:O30"/>
    <mergeCell ref="V29:Z30"/>
    <mergeCell ref="AA29:AH30"/>
    <mergeCell ref="AI29:AK30"/>
    <mergeCell ref="AL29:AP30"/>
    <mergeCell ref="B31:B32"/>
    <mergeCell ref="C31:G32"/>
    <mergeCell ref="H31:L32"/>
    <mergeCell ref="M31:M32"/>
    <mergeCell ref="N31:N32"/>
    <mergeCell ref="O31:O32"/>
    <mergeCell ref="V31:Z32"/>
    <mergeCell ref="AA31:AH32"/>
    <mergeCell ref="AI31:AK32"/>
    <mergeCell ref="AL31:AP32"/>
    <mergeCell ref="B33:B34"/>
    <mergeCell ref="C33:G34"/>
    <mergeCell ref="H33:L34"/>
    <mergeCell ref="M33:M34"/>
    <mergeCell ref="N33:N34"/>
    <mergeCell ref="O33:O34"/>
    <mergeCell ref="V33:Z34"/>
    <mergeCell ref="AA33:AH34"/>
    <mergeCell ref="AI33:AK34"/>
    <mergeCell ref="AL33:AP34"/>
    <mergeCell ref="B35:B36"/>
    <mergeCell ref="C35:G36"/>
    <mergeCell ref="H35:L36"/>
    <mergeCell ref="M35:M36"/>
    <mergeCell ref="N35:N36"/>
    <mergeCell ref="O35:O36"/>
    <mergeCell ref="V35:Z36"/>
    <mergeCell ref="AA35:AH36"/>
    <mergeCell ref="AI35:AK36"/>
    <mergeCell ref="AL35:AP36"/>
    <mergeCell ref="B37:B38"/>
    <mergeCell ref="C37:G38"/>
    <mergeCell ref="H37:L38"/>
    <mergeCell ref="M37:M38"/>
    <mergeCell ref="N37:N38"/>
    <mergeCell ref="O37:O38"/>
    <mergeCell ref="V37:Z38"/>
    <mergeCell ref="AA37:AH38"/>
    <mergeCell ref="AI37:AK38"/>
    <mergeCell ref="AL37:AP38"/>
    <mergeCell ref="B39:B40"/>
    <mergeCell ref="C39:G40"/>
    <mergeCell ref="H39:L40"/>
    <mergeCell ref="M39:M40"/>
    <mergeCell ref="N39:N40"/>
    <mergeCell ref="O39:O40"/>
    <mergeCell ref="V39:Z40"/>
    <mergeCell ref="AA39:AH40"/>
    <mergeCell ref="AI39:AK40"/>
    <mergeCell ref="AL39:AP40"/>
    <mergeCell ref="B41:B42"/>
    <mergeCell ref="C41:G42"/>
    <mergeCell ref="H41:L42"/>
    <mergeCell ref="M41:M42"/>
    <mergeCell ref="N41:N42"/>
    <mergeCell ref="O41:O42"/>
    <mergeCell ref="V41:Z42"/>
    <mergeCell ref="AA41:AH42"/>
    <mergeCell ref="AI41:AK42"/>
    <mergeCell ref="AL41:AP42"/>
    <mergeCell ref="B43:B44"/>
    <mergeCell ref="C43:G44"/>
    <mergeCell ref="H43:L44"/>
    <mergeCell ref="M43:M44"/>
    <mergeCell ref="N43:N44"/>
    <mergeCell ref="O43:O44"/>
    <mergeCell ref="V43:Z44"/>
    <mergeCell ref="AA43:AH44"/>
    <mergeCell ref="AI43:AK44"/>
    <mergeCell ref="AL43:AP44"/>
    <mergeCell ref="B45:B46"/>
    <mergeCell ref="C45:G46"/>
    <mergeCell ref="H45:L46"/>
    <mergeCell ref="M45:M46"/>
    <mergeCell ref="N45:N46"/>
    <mergeCell ref="O45:O46"/>
    <mergeCell ref="V45:Z46"/>
    <mergeCell ref="AA45:AH46"/>
    <mergeCell ref="AI45:AK46"/>
    <mergeCell ref="AL45:AP46"/>
    <mergeCell ref="B47:B48"/>
    <mergeCell ref="C47:G48"/>
    <mergeCell ref="H47:L48"/>
    <mergeCell ref="M47:M48"/>
    <mergeCell ref="N47:N48"/>
    <mergeCell ref="O47:O48"/>
    <mergeCell ref="V47:Z48"/>
    <mergeCell ref="AA47:AH48"/>
    <mergeCell ref="AI47:AK48"/>
    <mergeCell ref="AL47:AP48"/>
    <mergeCell ref="B49:B50"/>
    <mergeCell ref="C49:G50"/>
    <mergeCell ref="H49:L50"/>
    <mergeCell ref="M49:M50"/>
    <mergeCell ref="N49:N50"/>
    <mergeCell ref="O49:O50"/>
    <mergeCell ref="V49:Z50"/>
    <mergeCell ref="AA49:AH50"/>
    <mergeCell ref="AI49:AK50"/>
    <mergeCell ref="AL49:AP50"/>
    <mergeCell ref="B51:B52"/>
    <mergeCell ref="C51:G52"/>
    <mergeCell ref="H51:L52"/>
    <mergeCell ref="M51:M52"/>
    <mergeCell ref="N51:N52"/>
    <mergeCell ref="O51:O52"/>
    <mergeCell ref="V51:Z52"/>
    <mergeCell ref="AA51:AH52"/>
    <mergeCell ref="AI51:AK52"/>
    <mergeCell ref="AL51:AP52"/>
    <mergeCell ref="B53:B54"/>
    <mergeCell ref="C53:G54"/>
    <mergeCell ref="H53:L54"/>
    <mergeCell ref="M53:M54"/>
    <mergeCell ref="N53:N54"/>
    <mergeCell ref="O53:O54"/>
    <mergeCell ref="V53:Z54"/>
    <mergeCell ref="AA53:AH54"/>
    <mergeCell ref="AI53:AK54"/>
    <mergeCell ref="AL53:AP54"/>
    <mergeCell ref="B55:B56"/>
    <mergeCell ref="C55:G56"/>
    <mergeCell ref="H55:L56"/>
    <mergeCell ref="M55:M56"/>
    <mergeCell ref="N55:N56"/>
    <mergeCell ref="O55:O56"/>
    <mergeCell ref="V55:Z56"/>
    <mergeCell ref="AA55:AH56"/>
    <mergeCell ref="AI55:AK56"/>
    <mergeCell ref="AL55:AP56"/>
    <mergeCell ref="B57:B58"/>
    <mergeCell ref="C57:G58"/>
    <mergeCell ref="H57:L58"/>
    <mergeCell ref="M57:M58"/>
    <mergeCell ref="N57:N58"/>
    <mergeCell ref="O57:O58"/>
    <mergeCell ref="V57:Z58"/>
    <mergeCell ref="AA57:AH58"/>
    <mergeCell ref="AI57:AK58"/>
    <mergeCell ref="AL57:AP58"/>
    <mergeCell ref="B59:B60"/>
    <mergeCell ref="C59:G60"/>
    <mergeCell ref="H59:L60"/>
    <mergeCell ref="M59:M60"/>
    <mergeCell ref="N59:N60"/>
    <mergeCell ref="O59:O60"/>
    <mergeCell ref="V59:Z60"/>
    <mergeCell ref="AA59:AH60"/>
    <mergeCell ref="AI59:AK60"/>
    <mergeCell ref="AL59:AP60"/>
    <mergeCell ref="B61:B62"/>
    <mergeCell ref="C61:G62"/>
    <mergeCell ref="H61:L62"/>
    <mergeCell ref="M61:M62"/>
    <mergeCell ref="N61:N62"/>
    <mergeCell ref="O61:O62"/>
    <mergeCell ref="V61:Z62"/>
    <mergeCell ref="AA61:AH62"/>
    <mergeCell ref="AI61:AK62"/>
    <mergeCell ref="AL61:AP62"/>
    <mergeCell ref="B63:B64"/>
    <mergeCell ref="C63:G64"/>
    <mergeCell ref="H63:L64"/>
    <mergeCell ref="M63:M64"/>
    <mergeCell ref="N63:N64"/>
    <mergeCell ref="O63:O64"/>
    <mergeCell ref="V63:Z64"/>
    <mergeCell ref="AA63:AH64"/>
    <mergeCell ref="AI63:AK64"/>
    <mergeCell ref="AL63:AP64"/>
  </mergeCells>
  <phoneticPr fontId="19"/>
  <dataValidations count="2">
    <dataValidation type="list" allowBlank="1" showDropDown="0" showInputMessage="1" showErrorMessage="1" sqref="AI9:AK66">
      <formula1>$AZ$5:$AZ$9</formula1>
    </dataValidation>
    <dataValidation type="list" allowBlank="1" showDropDown="0" showInputMessage="1" showErrorMessage="1" sqref="AI5:AK8">
      <formula1>$AZ$5:$AZ$11</formula1>
    </dataValidation>
  </dataValidations>
  <printOptions horizontalCentered="1"/>
  <pageMargins left="0.59055118110236215" right="0.59055118110236215" top="0.59055118110236227" bottom="0.59055118110236227" header="0" footer="0"/>
  <pageSetup paperSize="9" scale="74" fitToWidth="1" fitToHeight="1" orientation="portrait" usePrinterDefaults="1" blackAndWhite="1" r:id="rId1"/>
  <headerFooter scaleWithDoc="0"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AI54"/>
  <sheetViews>
    <sheetView zoomScaleSheetLayoutView="100" workbookViewId="0">
      <selection activeCell="AN4" sqref="AN4"/>
    </sheetView>
  </sheetViews>
  <sheetFormatPr defaultRowHeight="13.5"/>
  <cols>
    <col min="1" max="1" width="1" style="1" customWidth="1"/>
    <col min="2" max="34" width="2.5" style="1" customWidth="1"/>
    <col min="35" max="35" width="1" style="1" customWidth="1"/>
    <col min="36" max="16384" width="9" style="1" customWidth="1"/>
  </cols>
  <sheetData>
    <row r="1" spans="2:35" ht="18" customHeight="1">
      <c r="B1" s="864" t="s">
        <v>446</v>
      </c>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613"/>
    </row>
    <row r="3" spans="2:35" ht="18" customHeight="1">
      <c r="B3" s="865" t="s">
        <v>271</v>
      </c>
      <c r="I3" s="613"/>
      <c r="J3" s="613"/>
      <c r="K3" s="613"/>
      <c r="L3" s="613"/>
      <c r="M3" s="613"/>
      <c r="N3" s="613"/>
      <c r="O3" s="613"/>
      <c r="P3" s="613"/>
      <c r="Q3" s="613"/>
      <c r="R3" s="613"/>
      <c r="S3" s="613"/>
      <c r="T3" s="613"/>
      <c r="U3" s="323" t="s">
        <v>314</v>
      </c>
      <c r="V3" s="323"/>
      <c r="W3" s="323"/>
      <c r="X3" s="613"/>
      <c r="Y3" s="896">
        <f>'01 基本資料'!$I$3</f>
        <v>0</v>
      </c>
      <c r="Z3" s="896"/>
      <c r="AA3" s="896"/>
      <c r="AB3" s="896"/>
      <c r="AC3" s="896"/>
      <c r="AD3" s="896"/>
      <c r="AE3" s="896"/>
      <c r="AF3" s="896"/>
      <c r="AG3" s="896"/>
      <c r="AH3" s="613"/>
    </row>
    <row r="4" spans="2:35" ht="7.5" customHeight="1">
      <c r="B4" s="865"/>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row>
    <row r="5" spans="2:35" ht="36" customHeight="1">
      <c r="B5" s="866" t="s">
        <v>358</v>
      </c>
      <c r="C5" s="874"/>
      <c r="D5" s="874"/>
      <c r="E5" s="874"/>
      <c r="F5" s="874"/>
      <c r="G5" s="883" t="s">
        <v>297</v>
      </c>
      <c r="H5" s="874"/>
      <c r="I5" s="874"/>
      <c r="J5" s="884"/>
      <c r="K5" s="883" t="s">
        <v>272</v>
      </c>
      <c r="L5" s="874"/>
      <c r="M5" s="874"/>
      <c r="N5" s="874"/>
      <c r="O5" s="874"/>
      <c r="P5" s="874"/>
      <c r="Q5" s="874"/>
      <c r="R5" s="874"/>
      <c r="S5" s="874"/>
      <c r="T5" s="884"/>
      <c r="U5" s="893" t="s">
        <v>313</v>
      </c>
      <c r="V5" s="894"/>
      <c r="W5" s="895"/>
      <c r="X5" s="883" t="s">
        <v>170</v>
      </c>
      <c r="Y5" s="874"/>
      <c r="Z5" s="874"/>
      <c r="AA5" s="874"/>
      <c r="AB5" s="874"/>
      <c r="AC5" s="874"/>
      <c r="AD5" s="874"/>
      <c r="AE5" s="874"/>
      <c r="AF5" s="874"/>
      <c r="AG5" s="874"/>
      <c r="AH5" s="897"/>
    </row>
    <row r="6" spans="2:35" ht="15" customHeight="1">
      <c r="B6" s="138" t="s">
        <v>274</v>
      </c>
      <c r="C6" s="180"/>
      <c r="D6" s="180"/>
      <c r="E6" s="180"/>
      <c r="F6" s="878"/>
      <c r="G6" s="396" t="s">
        <v>287</v>
      </c>
      <c r="H6" s="172"/>
      <c r="I6" s="172"/>
      <c r="J6" s="237"/>
      <c r="K6" s="885" t="s">
        <v>55</v>
      </c>
      <c r="L6" s="78"/>
      <c r="M6" s="78"/>
      <c r="N6" s="78"/>
      <c r="O6" s="78"/>
      <c r="P6" s="78"/>
      <c r="Q6" s="78"/>
      <c r="R6" s="78"/>
      <c r="S6" s="78"/>
      <c r="T6" s="890"/>
      <c r="U6" s="396">
        <v>2</v>
      </c>
      <c r="V6" s="172"/>
      <c r="W6" s="237"/>
      <c r="X6" s="885" t="s">
        <v>364</v>
      </c>
      <c r="Y6" s="78"/>
      <c r="Z6" s="78"/>
      <c r="AA6" s="78"/>
      <c r="AB6" s="78"/>
      <c r="AC6" s="78"/>
      <c r="AD6" s="78"/>
      <c r="AE6" s="78"/>
      <c r="AF6" s="78"/>
      <c r="AG6" s="78"/>
      <c r="AH6" s="103"/>
    </row>
    <row r="7" spans="2:35" ht="15" customHeight="1">
      <c r="B7" s="139"/>
      <c r="C7" s="181"/>
      <c r="D7" s="181"/>
      <c r="E7" s="181"/>
      <c r="F7" s="630"/>
      <c r="G7" s="396"/>
      <c r="H7" s="172"/>
      <c r="I7" s="172"/>
      <c r="J7" s="237"/>
      <c r="K7" s="885"/>
      <c r="L7" s="78"/>
      <c r="M7" s="78"/>
      <c r="N7" s="78"/>
      <c r="O7" s="78"/>
      <c r="P7" s="78"/>
      <c r="Q7" s="78"/>
      <c r="R7" s="78"/>
      <c r="S7" s="78"/>
      <c r="T7" s="890"/>
      <c r="U7" s="396"/>
      <c r="V7" s="172"/>
      <c r="W7" s="237"/>
      <c r="X7" s="885"/>
      <c r="Y7" s="78"/>
      <c r="Z7" s="78"/>
      <c r="AA7" s="78"/>
      <c r="AB7" s="78"/>
      <c r="AC7" s="78"/>
      <c r="AD7" s="78"/>
      <c r="AE7" s="78"/>
      <c r="AF7" s="78"/>
      <c r="AG7" s="78"/>
      <c r="AH7" s="103"/>
    </row>
    <row r="8" spans="2:35" ht="15" customHeight="1">
      <c r="B8" s="139"/>
      <c r="C8" s="181"/>
      <c r="D8" s="181"/>
      <c r="E8" s="181"/>
      <c r="F8" s="630"/>
      <c r="G8" s="396"/>
      <c r="H8" s="172"/>
      <c r="I8" s="172"/>
      <c r="J8" s="237"/>
      <c r="K8" s="885"/>
      <c r="L8" s="78"/>
      <c r="M8" s="78"/>
      <c r="N8" s="78"/>
      <c r="O8" s="78"/>
      <c r="P8" s="78"/>
      <c r="Q8" s="78"/>
      <c r="R8" s="78"/>
      <c r="S8" s="78"/>
      <c r="T8" s="890"/>
      <c r="U8" s="396"/>
      <c r="V8" s="172"/>
      <c r="W8" s="237"/>
      <c r="X8" s="885"/>
      <c r="Y8" s="78"/>
      <c r="Z8" s="78"/>
      <c r="AA8" s="78"/>
      <c r="AB8" s="78"/>
      <c r="AC8" s="78"/>
      <c r="AD8" s="78"/>
      <c r="AE8" s="78"/>
      <c r="AF8" s="78"/>
      <c r="AG8" s="78"/>
      <c r="AH8" s="103"/>
    </row>
    <row r="9" spans="2:35" ht="15" customHeight="1">
      <c r="B9" s="139"/>
      <c r="C9" s="181"/>
      <c r="D9" s="181"/>
      <c r="E9" s="181"/>
      <c r="F9" s="630"/>
      <c r="G9" s="396"/>
      <c r="H9" s="172"/>
      <c r="I9" s="172"/>
      <c r="J9" s="237"/>
      <c r="K9" s="885"/>
      <c r="L9" s="78"/>
      <c r="M9" s="78"/>
      <c r="N9" s="78"/>
      <c r="O9" s="78"/>
      <c r="P9" s="78"/>
      <c r="Q9" s="78"/>
      <c r="R9" s="78"/>
      <c r="S9" s="78"/>
      <c r="T9" s="890"/>
      <c r="U9" s="396"/>
      <c r="V9" s="172"/>
      <c r="W9" s="237"/>
      <c r="X9" s="885"/>
      <c r="Y9" s="78"/>
      <c r="Z9" s="78"/>
      <c r="AA9" s="78"/>
      <c r="AB9" s="78"/>
      <c r="AC9" s="78"/>
      <c r="AD9" s="78"/>
      <c r="AE9" s="78"/>
      <c r="AF9" s="78"/>
      <c r="AG9" s="78"/>
      <c r="AH9" s="103"/>
    </row>
    <row r="10" spans="2:35" ht="15" customHeight="1">
      <c r="B10" s="140"/>
      <c r="C10" s="182"/>
      <c r="D10" s="182"/>
      <c r="E10" s="182"/>
      <c r="F10" s="879"/>
      <c r="G10" s="472"/>
      <c r="H10" s="173"/>
      <c r="I10" s="173"/>
      <c r="J10" s="236"/>
      <c r="K10" s="886"/>
      <c r="L10" s="888"/>
      <c r="M10" s="888"/>
      <c r="N10" s="888"/>
      <c r="O10" s="888"/>
      <c r="P10" s="888"/>
      <c r="Q10" s="888"/>
      <c r="R10" s="888"/>
      <c r="S10" s="888"/>
      <c r="T10" s="891"/>
      <c r="U10" s="472"/>
      <c r="V10" s="173"/>
      <c r="W10" s="236"/>
      <c r="X10" s="886"/>
      <c r="Y10" s="888"/>
      <c r="Z10" s="888"/>
      <c r="AA10" s="888"/>
      <c r="AB10" s="888"/>
      <c r="AC10" s="888"/>
      <c r="AD10" s="888"/>
      <c r="AE10" s="888"/>
      <c r="AF10" s="888"/>
      <c r="AG10" s="888"/>
      <c r="AH10" s="898"/>
    </row>
    <row r="11" spans="2:35" ht="15" customHeight="1">
      <c r="B11" s="142" t="s">
        <v>24</v>
      </c>
      <c r="C11" s="185"/>
      <c r="D11" s="185"/>
      <c r="E11" s="185"/>
      <c r="F11" s="629"/>
      <c r="G11" s="396"/>
      <c r="H11" s="172"/>
      <c r="I11" s="172"/>
      <c r="J11" s="237"/>
      <c r="K11" s="885"/>
      <c r="L11" s="78"/>
      <c r="M11" s="78"/>
      <c r="N11" s="78"/>
      <c r="O11" s="78"/>
      <c r="P11" s="78"/>
      <c r="Q11" s="78"/>
      <c r="R11" s="78"/>
      <c r="S11" s="78"/>
      <c r="T11" s="890"/>
      <c r="U11" s="396"/>
      <c r="V11" s="172"/>
      <c r="W11" s="237"/>
      <c r="X11" s="885"/>
      <c r="Y11" s="78"/>
      <c r="Z11" s="78"/>
      <c r="AA11" s="78"/>
      <c r="AB11" s="78"/>
      <c r="AC11" s="78"/>
      <c r="AD11" s="78"/>
      <c r="AE11" s="78"/>
      <c r="AF11" s="78"/>
      <c r="AG11" s="78"/>
      <c r="AH11" s="103"/>
    </row>
    <row r="12" spans="2:35" ht="15" customHeight="1">
      <c r="B12" s="139"/>
      <c r="C12" s="181"/>
      <c r="D12" s="181"/>
      <c r="E12" s="181"/>
      <c r="F12" s="630"/>
      <c r="G12" s="396"/>
      <c r="H12" s="172"/>
      <c r="I12" s="172"/>
      <c r="J12" s="237"/>
      <c r="K12" s="885"/>
      <c r="L12" s="78"/>
      <c r="M12" s="78"/>
      <c r="N12" s="78"/>
      <c r="O12" s="78"/>
      <c r="P12" s="78"/>
      <c r="Q12" s="78"/>
      <c r="R12" s="78"/>
      <c r="S12" s="78"/>
      <c r="T12" s="890"/>
      <c r="U12" s="396"/>
      <c r="V12" s="172"/>
      <c r="W12" s="237"/>
      <c r="X12" s="885"/>
      <c r="Y12" s="78"/>
      <c r="Z12" s="78"/>
      <c r="AA12" s="78"/>
      <c r="AB12" s="78"/>
      <c r="AC12" s="78"/>
      <c r="AD12" s="78"/>
      <c r="AE12" s="78"/>
      <c r="AF12" s="78"/>
      <c r="AG12" s="78"/>
      <c r="AH12" s="103"/>
    </row>
    <row r="13" spans="2:35" ht="15" customHeight="1">
      <c r="B13" s="139"/>
      <c r="C13" s="181"/>
      <c r="D13" s="181"/>
      <c r="E13" s="181"/>
      <c r="F13" s="630"/>
      <c r="G13" s="396"/>
      <c r="H13" s="172"/>
      <c r="I13" s="172"/>
      <c r="J13" s="237"/>
      <c r="K13" s="885"/>
      <c r="L13" s="78"/>
      <c r="M13" s="78"/>
      <c r="N13" s="78"/>
      <c r="O13" s="78"/>
      <c r="P13" s="78"/>
      <c r="Q13" s="78"/>
      <c r="R13" s="78"/>
      <c r="S13" s="78"/>
      <c r="T13" s="890"/>
      <c r="U13" s="396"/>
      <c r="V13" s="172"/>
      <c r="W13" s="237"/>
      <c r="X13" s="885"/>
      <c r="Y13" s="78"/>
      <c r="Z13" s="78"/>
      <c r="AA13" s="78"/>
      <c r="AB13" s="78"/>
      <c r="AC13" s="78"/>
      <c r="AD13" s="78"/>
      <c r="AE13" s="78"/>
      <c r="AF13" s="78"/>
      <c r="AG13" s="78"/>
      <c r="AH13" s="103"/>
    </row>
    <row r="14" spans="2:35" ht="15" customHeight="1">
      <c r="B14" s="139"/>
      <c r="C14" s="181"/>
      <c r="D14" s="181"/>
      <c r="E14" s="181"/>
      <c r="F14" s="630"/>
      <c r="G14" s="396"/>
      <c r="H14" s="172"/>
      <c r="I14" s="172"/>
      <c r="J14" s="237"/>
      <c r="K14" s="885"/>
      <c r="L14" s="78"/>
      <c r="M14" s="78"/>
      <c r="N14" s="78"/>
      <c r="O14" s="78"/>
      <c r="P14" s="78"/>
      <c r="Q14" s="78"/>
      <c r="R14" s="78"/>
      <c r="S14" s="78"/>
      <c r="T14" s="890"/>
      <c r="U14" s="396"/>
      <c r="V14" s="172"/>
      <c r="W14" s="237"/>
      <c r="X14" s="885"/>
      <c r="Y14" s="78"/>
      <c r="Z14" s="78"/>
      <c r="AA14" s="78"/>
      <c r="AB14" s="78"/>
      <c r="AC14" s="78"/>
      <c r="AD14" s="78"/>
      <c r="AE14" s="78"/>
      <c r="AF14" s="78"/>
      <c r="AG14" s="78"/>
      <c r="AH14" s="103"/>
    </row>
    <row r="15" spans="2:35" ht="15" customHeight="1">
      <c r="B15" s="140"/>
      <c r="C15" s="182"/>
      <c r="D15" s="182"/>
      <c r="E15" s="182"/>
      <c r="F15" s="879"/>
      <c r="G15" s="472"/>
      <c r="H15" s="173"/>
      <c r="I15" s="173"/>
      <c r="J15" s="236"/>
      <c r="K15" s="886"/>
      <c r="L15" s="888"/>
      <c r="M15" s="888"/>
      <c r="N15" s="888"/>
      <c r="O15" s="888"/>
      <c r="P15" s="888"/>
      <c r="Q15" s="888"/>
      <c r="R15" s="888"/>
      <c r="S15" s="888"/>
      <c r="T15" s="891"/>
      <c r="U15" s="472"/>
      <c r="V15" s="173"/>
      <c r="W15" s="236"/>
      <c r="X15" s="886"/>
      <c r="Y15" s="888"/>
      <c r="Z15" s="888"/>
      <c r="AA15" s="888"/>
      <c r="AB15" s="888"/>
      <c r="AC15" s="888"/>
      <c r="AD15" s="888"/>
      <c r="AE15" s="888"/>
      <c r="AF15" s="888"/>
      <c r="AG15" s="888"/>
      <c r="AH15" s="898"/>
    </row>
    <row r="16" spans="2:35" ht="15" customHeight="1">
      <c r="B16" s="142" t="s">
        <v>147</v>
      </c>
      <c r="C16" s="185"/>
      <c r="D16" s="185"/>
      <c r="E16" s="185"/>
      <c r="F16" s="629"/>
      <c r="G16" s="396"/>
      <c r="H16" s="172"/>
      <c r="I16" s="172"/>
      <c r="J16" s="237"/>
      <c r="K16" s="885"/>
      <c r="L16" s="78"/>
      <c r="M16" s="78"/>
      <c r="N16" s="78"/>
      <c r="O16" s="78"/>
      <c r="P16" s="78"/>
      <c r="Q16" s="78"/>
      <c r="R16" s="78"/>
      <c r="S16" s="78"/>
      <c r="T16" s="890"/>
      <c r="U16" s="396"/>
      <c r="V16" s="172"/>
      <c r="W16" s="237"/>
      <c r="X16" s="885"/>
      <c r="Y16" s="78"/>
      <c r="Z16" s="78"/>
      <c r="AA16" s="78"/>
      <c r="AB16" s="78"/>
      <c r="AC16" s="78"/>
      <c r="AD16" s="78"/>
      <c r="AE16" s="78"/>
      <c r="AF16" s="78"/>
      <c r="AG16" s="78"/>
      <c r="AH16" s="103"/>
    </row>
    <row r="17" spans="2:34" ht="15" customHeight="1">
      <c r="B17" s="139"/>
      <c r="C17" s="181"/>
      <c r="D17" s="181"/>
      <c r="E17" s="181"/>
      <c r="F17" s="630"/>
      <c r="G17" s="396"/>
      <c r="H17" s="172"/>
      <c r="I17" s="172"/>
      <c r="J17" s="237"/>
      <c r="K17" s="885"/>
      <c r="L17" s="78"/>
      <c r="M17" s="78"/>
      <c r="N17" s="78"/>
      <c r="O17" s="78"/>
      <c r="P17" s="78"/>
      <c r="Q17" s="78"/>
      <c r="R17" s="78"/>
      <c r="S17" s="78"/>
      <c r="T17" s="890"/>
      <c r="U17" s="396"/>
      <c r="V17" s="172"/>
      <c r="W17" s="237"/>
      <c r="X17" s="885"/>
      <c r="Y17" s="78"/>
      <c r="Z17" s="78"/>
      <c r="AA17" s="78"/>
      <c r="AB17" s="78"/>
      <c r="AC17" s="78"/>
      <c r="AD17" s="78"/>
      <c r="AE17" s="78"/>
      <c r="AF17" s="78"/>
      <c r="AG17" s="78"/>
      <c r="AH17" s="103"/>
    </row>
    <row r="18" spans="2:34" ht="15" customHeight="1">
      <c r="B18" s="139"/>
      <c r="C18" s="181"/>
      <c r="D18" s="181"/>
      <c r="E18" s="181"/>
      <c r="F18" s="630"/>
      <c r="G18" s="396"/>
      <c r="H18" s="172"/>
      <c r="I18" s="172"/>
      <c r="J18" s="237"/>
      <c r="K18" s="885"/>
      <c r="L18" s="78"/>
      <c r="M18" s="78"/>
      <c r="N18" s="78"/>
      <c r="O18" s="78"/>
      <c r="P18" s="78"/>
      <c r="Q18" s="78"/>
      <c r="R18" s="78"/>
      <c r="S18" s="78"/>
      <c r="T18" s="890"/>
      <c r="U18" s="396"/>
      <c r="V18" s="172"/>
      <c r="W18" s="237"/>
      <c r="X18" s="885"/>
      <c r="Y18" s="78"/>
      <c r="Z18" s="78"/>
      <c r="AA18" s="78"/>
      <c r="AB18" s="78"/>
      <c r="AC18" s="78"/>
      <c r="AD18" s="78"/>
      <c r="AE18" s="78"/>
      <c r="AF18" s="78"/>
      <c r="AG18" s="78"/>
      <c r="AH18" s="103"/>
    </row>
    <row r="19" spans="2:34" ht="15" customHeight="1">
      <c r="B19" s="139"/>
      <c r="C19" s="181"/>
      <c r="D19" s="181"/>
      <c r="E19" s="181"/>
      <c r="F19" s="630"/>
      <c r="G19" s="396"/>
      <c r="H19" s="172"/>
      <c r="I19" s="172"/>
      <c r="J19" s="237"/>
      <c r="K19" s="885"/>
      <c r="L19" s="78"/>
      <c r="M19" s="78"/>
      <c r="N19" s="78"/>
      <c r="O19" s="78"/>
      <c r="P19" s="78"/>
      <c r="Q19" s="78"/>
      <c r="R19" s="78"/>
      <c r="S19" s="78"/>
      <c r="T19" s="890"/>
      <c r="U19" s="396"/>
      <c r="V19" s="172"/>
      <c r="W19" s="237"/>
      <c r="X19" s="885"/>
      <c r="Y19" s="78"/>
      <c r="Z19" s="78"/>
      <c r="AA19" s="78"/>
      <c r="AB19" s="78"/>
      <c r="AC19" s="78"/>
      <c r="AD19" s="78"/>
      <c r="AE19" s="78"/>
      <c r="AF19" s="78"/>
      <c r="AG19" s="78"/>
      <c r="AH19" s="103"/>
    </row>
    <row r="20" spans="2:34" ht="15" customHeight="1">
      <c r="B20" s="140"/>
      <c r="C20" s="182"/>
      <c r="D20" s="182"/>
      <c r="E20" s="182"/>
      <c r="F20" s="879"/>
      <c r="G20" s="472"/>
      <c r="H20" s="173"/>
      <c r="I20" s="173"/>
      <c r="J20" s="236"/>
      <c r="K20" s="886"/>
      <c r="L20" s="888"/>
      <c r="M20" s="888"/>
      <c r="N20" s="888"/>
      <c r="O20" s="888"/>
      <c r="P20" s="888"/>
      <c r="Q20" s="888"/>
      <c r="R20" s="888"/>
      <c r="S20" s="888"/>
      <c r="T20" s="891"/>
      <c r="U20" s="472"/>
      <c r="V20" s="173"/>
      <c r="W20" s="236"/>
      <c r="X20" s="886"/>
      <c r="Y20" s="888"/>
      <c r="Z20" s="888"/>
      <c r="AA20" s="888"/>
      <c r="AB20" s="888"/>
      <c r="AC20" s="888"/>
      <c r="AD20" s="888"/>
      <c r="AE20" s="888"/>
      <c r="AF20" s="888"/>
      <c r="AG20" s="888"/>
      <c r="AH20" s="898"/>
    </row>
    <row r="21" spans="2:34" ht="15" customHeight="1">
      <c r="B21" s="142" t="s">
        <v>178</v>
      </c>
      <c r="C21" s="185"/>
      <c r="D21" s="185"/>
      <c r="E21" s="185"/>
      <c r="F21" s="629"/>
      <c r="G21" s="396"/>
      <c r="H21" s="172"/>
      <c r="I21" s="172"/>
      <c r="J21" s="237"/>
      <c r="K21" s="885"/>
      <c r="L21" s="78"/>
      <c r="M21" s="78"/>
      <c r="N21" s="78"/>
      <c r="O21" s="78"/>
      <c r="P21" s="78"/>
      <c r="Q21" s="78"/>
      <c r="R21" s="78"/>
      <c r="S21" s="78"/>
      <c r="T21" s="890"/>
      <c r="U21" s="396"/>
      <c r="V21" s="172"/>
      <c r="W21" s="237"/>
      <c r="X21" s="885"/>
      <c r="Y21" s="78"/>
      <c r="Z21" s="78"/>
      <c r="AA21" s="78"/>
      <c r="AB21" s="78"/>
      <c r="AC21" s="78"/>
      <c r="AD21" s="78"/>
      <c r="AE21" s="78"/>
      <c r="AF21" s="78"/>
      <c r="AG21" s="78"/>
      <c r="AH21" s="103"/>
    </row>
    <row r="22" spans="2:34" ht="15" customHeight="1">
      <c r="B22" s="139"/>
      <c r="C22" s="181"/>
      <c r="D22" s="181"/>
      <c r="E22" s="181"/>
      <c r="F22" s="630"/>
      <c r="G22" s="396"/>
      <c r="H22" s="172"/>
      <c r="I22" s="172"/>
      <c r="J22" s="237"/>
      <c r="K22" s="885"/>
      <c r="L22" s="78"/>
      <c r="M22" s="78"/>
      <c r="N22" s="78"/>
      <c r="O22" s="78"/>
      <c r="P22" s="78"/>
      <c r="Q22" s="78"/>
      <c r="R22" s="78"/>
      <c r="S22" s="78"/>
      <c r="T22" s="890"/>
      <c r="U22" s="396"/>
      <c r="V22" s="172"/>
      <c r="W22" s="237"/>
      <c r="X22" s="885"/>
      <c r="Y22" s="78"/>
      <c r="Z22" s="78"/>
      <c r="AA22" s="78"/>
      <c r="AB22" s="78"/>
      <c r="AC22" s="78"/>
      <c r="AD22" s="78"/>
      <c r="AE22" s="78"/>
      <c r="AF22" s="78"/>
      <c r="AG22" s="78"/>
      <c r="AH22" s="103"/>
    </row>
    <row r="23" spans="2:34" ht="15" customHeight="1">
      <c r="B23" s="139"/>
      <c r="C23" s="181"/>
      <c r="D23" s="181"/>
      <c r="E23" s="181"/>
      <c r="F23" s="630"/>
      <c r="G23" s="396"/>
      <c r="H23" s="172"/>
      <c r="I23" s="172"/>
      <c r="J23" s="237"/>
      <c r="K23" s="885"/>
      <c r="L23" s="78"/>
      <c r="M23" s="78"/>
      <c r="N23" s="78"/>
      <c r="O23" s="78"/>
      <c r="P23" s="78"/>
      <c r="Q23" s="78"/>
      <c r="R23" s="78"/>
      <c r="S23" s="78"/>
      <c r="T23" s="890"/>
      <c r="U23" s="396"/>
      <c r="V23" s="172"/>
      <c r="W23" s="237"/>
      <c r="X23" s="885"/>
      <c r="Y23" s="78"/>
      <c r="Z23" s="78"/>
      <c r="AA23" s="78"/>
      <c r="AB23" s="78"/>
      <c r="AC23" s="78"/>
      <c r="AD23" s="78"/>
      <c r="AE23" s="78"/>
      <c r="AF23" s="78"/>
      <c r="AG23" s="78"/>
      <c r="AH23" s="103"/>
    </row>
    <row r="24" spans="2:34" ht="15" customHeight="1">
      <c r="B24" s="139"/>
      <c r="C24" s="181"/>
      <c r="D24" s="181"/>
      <c r="E24" s="181"/>
      <c r="F24" s="630"/>
      <c r="G24" s="396"/>
      <c r="H24" s="172"/>
      <c r="I24" s="172"/>
      <c r="J24" s="237"/>
      <c r="K24" s="885"/>
      <c r="L24" s="78"/>
      <c r="M24" s="78"/>
      <c r="N24" s="78"/>
      <c r="O24" s="78"/>
      <c r="P24" s="78"/>
      <c r="Q24" s="78"/>
      <c r="R24" s="78"/>
      <c r="S24" s="78"/>
      <c r="T24" s="890"/>
      <c r="U24" s="396"/>
      <c r="V24" s="172"/>
      <c r="W24" s="237"/>
      <c r="X24" s="885"/>
      <c r="Y24" s="78"/>
      <c r="Z24" s="78"/>
      <c r="AA24" s="78"/>
      <c r="AB24" s="78"/>
      <c r="AC24" s="78"/>
      <c r="AD24" s="78"/>
      <c r="AE24" s="78"/>
      <c r="AF24" s="78"/>
      <c r="AG24" s="78"/>
      <c r="AH24" s="103"/>
    </row>
    <row r="25" spans="2:34" ht="15" customHeight="1">
      <c r="B25" s="140"/>
      <c r="C25" s="182"/>
      <c r="D25" s="182"/>
      <c r="E25" s="182"/>
      <c r="F25" s="879"/>
      <c r="G25" s="472"/>
      <c r="H25" s="173"/>
      <c r="I25" s="173"/>
      <c r="J25" s="236"/>
      <c r="K25" s="886"/>
      <c r="L25" s="888"/>
      <c r="M25" s="888"/>
      <c r="N25" s="888"/>
      <c r="O25" s="888"/>
      <c r="P25" s="888"/>
      <c r="Q25" s="888"/>
      <c r="R25" s="888"/>
      <c r="S25" s="888"/>
      <c r="T25" s="891"/>
      <c r="U25" s="472"/>
      <c r="V25" s="173"/>
      <c r="W25" s="236"/>
      <c r="X25" s="886"/>
      <c r="Y25" s="888"/>
      <c r="Z25" s="888"/>
      <c r="AA25" s="888"/>
      <c r="AB25" s="888"/>
      <c r="AC25" s="888"/>
      <c r="AD25" s="888"/>
      <c r="AE25" s="888"/>
      <c r="AF25" s="888"/>
      <c r="AG25" s="888"/>
      <c r="AH25" s="898"/>
    </row>
    <row r="26" spans="2:34" ht="15" customHeight="1">
      <c r="B26" s="142" t="s">
        <v>3</v>
      </c>
      <c r="C26" s="185"/>
      <c r="D26" s="185"/>
      <c r="E26" s="185"/>
      <c r="F26" s="629"/>
      <c r="G26" s="396"/>
      <c r="H26" s="172"/>
      <c r="I26" s="172"/>
      <c r="J26" s="237"/>
      <c r="K26" s="885"/>
      <c r="L26" s="78"/>
      <c r="M26" s="78"/>
      <c r="N26" s="78"/>
      <c r="O26" s="78"/>
      <c r="P26" s="78"/>
      <c r="Q26" s="78"/>
      <c r="R26" s="78"/>
      <c r="S26" s="78"/>
      <c r="T26" s="890"/>
      <c r="U26" s="396"/>
      <c r="V26" s="172"/>
      <c r="W26" s="237"/>
      <c r="X26" s="885"/>
      <c r="Y26" s="78"/>
      <c r="Z26" s="78"/>
      <c r="AA26" s="78"/>
      <c r="AB26" s="78"/>
      <c r="AC26" s="78"/>
      <c r="AD26" s="78"/>
      <c r="AE26" s="78"/>
      <c r="AF26" s="78"/>
      <c r="AG26" s="78"/>
      <c r="AH26" s="103"/>
    </row>
    <row r="27" spans="2:34" ht="15" customHeight="1">
      <c r="B27" s="139"/>
      <c r="C27" s="181"/>
      <c r="D27" s="181"/>
      <c r="E27" s="181"/>
      <c r="F27" s="630"/>
      <c r="G27" s="396"/>
      <c r="H27" s="172"/>
      <c r="I27" s="172"/>
      <c r="J27" s="237"/>
      <c r="K27" s="885"/>
      <c r="L27" s="78"/>
      <c r="M27" s="78"/>
      <c r="N27" s="78"/>
      <c r="O27" s="78"/>
      <c r="P27" s="78"/>
      <c r="Q27" s="78"/>
      <c r="R27" s="78"/>
      <c r="S27" s="78"/>
      <c r="T27" s="890"/>
      <c r="U27" s="396"/>
      <c r="V27" s="172"/>
      <c r="W27" s="237"/>
      <c r="X27" s="885"/>
      <c r="Y27" s="78"/>
      <c r="Z27" s="78"/>
      <c r="AA27" s="78"/>
      <c r="AB27" s="78"/>
      <c r="AC27" s="78"/>
      <c r="AD27" s="78"/>
      <c r="AE27" s="78"/>
      <c r="AF27" s="78"/>
      <c r="AG27" s="78"/>
      <c r="AH27" s="103"/>
    </row>
    <row r="28" spans="2:34" ht="15" customHeight="1">
      <c r="B28" s="139"/>
      <c r="C28" s="181"/>
      <c r="D28" s="181"/>
      <c r="E28" s="181"/>
      <c r="F28" s="630"/>
      <c r="G28" s="396"/>
      <c r="H28" s="172"/>
      <c r="I28" s="172"/>
      <c r="J28" s="237"/>
      <c r="K28" s="885"/>
      <c r="L28" s="78"/>
      <c r="M28" s="78"/>
      <c r="N28" s="78"/>
      <c r="O28" s="78"/>
      <c r="P28" s="78"/>
      <c r="Q28" s="78"/>
      <c r="R28" s="78"/>
      <c r="S28" s="78"/>
      <c r="T28" s="890"/>
      <c r="U28" s="396"/>
      <c r="V28" s="172"/>
      <c r="W28" s="237"/>
      <c r="X28" s="885"/>
      <c r="Y28" s="78"/>
      <c r="Z28" s="78"/>
      <c r="AA28" s="78"/>
      <c r="AB28" s="78"/>
      <c r="AC28" s="78"/>
      <c r="AD28" s="78"/>
      <c r="AE28" s="78"/>
      <c r="AF28" s="78"/>
      <c r="AG28" s="78"/>
      <c r="AH28" s="103"/>
    </row>
    <row r="29" spans="2:34" ht="15" customHeight="1">
      <c r="B29" s="139"/>
      <c r="C29" s="181"/>
      <c r="D29" s="181"/>
      <c r="E29" s="181"/>
      <c r="F29" s="630"/>
      <c r="G29" s="396"/>
      <c r="H29" s="172"/>
      <c r="I29" s="172"/>
      <c r="J29" s="237"/>
      <c r="K29" s="885"/>
      <c r="L29" s="78"/>
      <c r="M29" s="78"/>
      <c r="N29" s="78"/>
      <c r="O29" s="78"/>
      <c r="P29" s="78"/>
      <c r="Q29" s="78"/>
      <c r="R29" s="78"/>
      <c r="S29" s="78"/>
      <c r="T29" s="890"/>
      <c r="U29" s="396"/>
      <c r="V29" s="172"/>
      <c r="W29" s="237"/>
      <c r="X29" s="885"/>
      <c r="Y29" s="78"/>
      <c r="Z29" s="78"/>
      <c r="AA29" s="78"/>
      <c r="AB29" s="78"/>
      <c r="AC29" s="78"/>
      <c r="AD29" s="78"/>
      <c r="AE29" s="78"/>
      <c r="AF29" s="78"/>
      <c r="AG29" s="78"/>
      <c r="AH29" s="103"/>
    </row>
    <row r="30" spans="2:34" ht="15" customHeight="1">
      <c r="B30" s="140"/>
      <c r="C30" s="182"/>
      <c r="D30" s="182"/>
      <c r="E30" s="182"/>
      <c r="F30" s="879"/>
      <c r="G30" s="472"/>
      <c r="H30" s="173"/>
      <c r="I30" s="173"/>
      <c r="J30" s="236"/>
      <c r="K30" s="886"/>
      <c r="L30" s="888"/>
      <c r="M30" s="888"/>
      <c r="N30" s="888"/>
      <c r="O30" s="888"/>
      <c r="P30" s="888"/>
      <c r="Q30" s="888"/>
      <c r="R30" s="888"/>
      <c r="S30" s="888"/>
      <c r="T30" s="891"/>
      <c r="U30" s="472"/>
      <c r="V30" s="173"/>
      <c r="W30" s="236"/>
      <c r="X30" s="886"/>
      <c r="Y30" s="888"/>
      <c r="Z30" s="888"/>
      <c r="AA30" s="888"/>
      <c r="AB30" s="888"/>
      <c r="AC30" s="888"/>
      <c r="AD30" s="888"/>
      <c r="AE30" s="888"/>
      <c r="AF30" s="888"/>
      <c r="AG30" s="888"/>
      <c r="AH30" s="898"/>
    </row>
    <row r="31" spans="2:34" ht="15" customHeight="1">
      <c r="B31" s="142" t="s">
        <v>365</v>
      </c>
      <c r="C31" s="185"/>
      <c r="D31" s="185"/>
      <c r="E31" s="185"/>
      <c r="F31" s="629"/>
      <c r="G31" s="396"/>
      <c r="H31" s="172"/>
      <c r="I31" s="172"/>
      <c r="J31" s="237"/>
      <c r="K31" s="885"/>
      <c r="L31" s="78"/>
      <c r="M31" s="78"/>
      <c r="N31" s="78"/>
      <c r="O31" s="78"/>
      <c r="P31" s="78"/>
      <c r="Q31" s="78"/>
      <c r="R31" s="78"/>
      <c r="S31" s="78"/>
      <c r="T31" s="890"/>
      <c r="U31" s="396"/>
      <c r="V31" s="172"/>
      <c r="W31" s="237"/>
      <c r="X31" s="885"/>
      <c r="Y31" s="78"/>
      <c r="Z31" s="78"/>
      <c r="AA31" s="78"/>
      <c r="AB31" s="78"/>
      <c r="AC31" s="78"/>
      <c r="AD31" s="78"/>
      <c r="AE31" s="78"/>
      <c r="AF31" s="78"/>
      <c r="AG31" s="78"/>
      <c r="AH31" s="103"/>
    </row>
    <row r="32" spans="2:34" ht="15" customHeight="1">
      <c r="B32" s="139"/>
      <c r="C32" s="181"/>
      <c r="D32" s="181"/>
      <c r="E32" s="181"/>
      <c r="F32" s="630"/>
      <c r="G32" s="396"/>
      <c r="H32" s="172"/>
      <c r="I32" s="172"/>
      <c r="J32" s="237"/>
      <c r="K32" s="885"/>
      <c r="L32" s="78"/>
      <c r="M32" s="78"/>
      <c r="N32" s="78"/>
      <c r="O32" s="78"/>
      <c r="P32" s="78"/>
      <c r="Q32" s="78"/>
      <c r="R32" s="78"/>
      <c r="S32" s="78"/>
      <c r="T32" s="890"/>
      <c r="U32" s="396"/>
      <c r="V32" s="172"/>
      <c r="W32" s="237"/>
      <c r="X32" s="885"/>
      <c r="Y32" s="78"/>
      <c r="Z32" s="78"/>
      <c r="AA32" s="78"/>
      <c r="AB32" s="78"/>
      <c r="AC32" s="78"/>
      <c r="AD32" s="78"/>
      <c r="AE32" s="78"/>
      <c r="AF32" s="78"/>
      <c r="AG32" s="78"/>
      <c r="AH32" s="103"/>
    </row>
    <row r="33" spans="2:34" ht="15" customHeight="1">
      <c r="B33" s="139"/>
      <c r="C33" s="181"/>
      <c r="D33" s="181"/>
      <c r="E33" s="181"/>
      <c r="F33" s="630"/>
      <c r="G33" s="396"/>
      <c r="H33" s="172"/>
      <c r="I33" s="172"/>
      <c r="J33" s="237"/>
      <c r="K33" s="885"/>
      <c r="L33" s="78"/>
      <c r="M33" s="78"/>
      <c r="N33" s="78"/>
      <c r="O33" s="78"/>
      <c r="P33" s="78"/>
      <c r="Q33" s="78"/>
      <c r="R33" s="78"/>
      <c r="S33" s="78"/>
      <c r="T33" s="890"/>
      <c r="U33" s="396"/>
      <c r="V33" s="172"/>
      <c r="W33" s="237"/>
      <c r="X33" s="885"/>
      <c r="Y33" s="78"/>
      <c r="Z33" s="78"/>
      <c r="AA33" s="78"/>
      <c r="AB33" s="78"/>
      <c r="AC33" s="78"/>
      <c r="AD33" s="78"/>
      <c r="AE33" s="78"/>
      <c r="AF33" s="78"/>
      <c r="AG33" s="78"/>
      <c r="AH33" s="103"/>
    </row>
    <row r="34" spans="2:34" ht="15" customHeight="1">
      <c r="B34" s="139"/>
      <c r="C34" s="181"/>
      <c r="D34" s="181"/>
      <c r="E34" s="181"/>
      <c r="F34" s="630"/>
      <c r="G34" s="396"/>
      <c r="H34" s="172"/>
      <c r="I34" s="172"/>
      <c r="J34" s="237"/>
      <c r="K34" s="885"/>
      <c r="L34" s="78"/>
      <c r="M34" s="78"/>
      <c r="N34" s="78"/>
      <c r="O34" s="78"/>
      <c r="P34" s="78"/>
      <c r="Q34" s="78"/>
      <c r="R34" s="78"/>
      <c r="S34" s="78"/>
      <c r="T34" s="890"/>
      <c r="U34" s="396"/>
      <c r="V34" s="172"/>
      <c r="W34" s="237"/>
      <c r="X34" s="885"/>
      <c r="Y34" s="78"/>
      <c r="Z34" s="78"/>
      <c r="AA34" s="78"/>
      <c r="AB34" s="78"/>
      <c r="AC34" s="78"/>
      <c r="AD34" s="78"/>
      <c r="AE34" s="78"/>
      <c r="AF34" s="78"/>
      <c r="AG34" s="78"/>
      <c r="AH34" s="103"/>
    </row>
    <row r="35" spans="2:34" ht="15" customHeight="1">
      <c r="B35" s="140"/>
      <c r="C35" s="182"/>
      <c r="D35" s="182"/>
      <c r="E35" s="182"/>
      <c r="F35" s="879"/>
      <c r="G35" s="472"/>
      <c r="H35" s="173"/>
      <c r="I35" s="173"/>
      <c r="J35" s="236"/>
      <c r="K35" s="886"/>
      <c r="L35" s="888"/>
      <c r="M35" s="888"/>
      <c r="N35" s="888"/>
      <c r="O35" s="888"/>
      <c r="P35" s="888"/>
      <c r="Q35" s="888"/>
      <c r="R35" s="888"/>
      <c r="S35" s="888"/>
      <c r="T35" s="891"/>
      <c r="U35" s="472"/>
      <c r="V35" s="173"/>
      <c r="W35" s="236"/>
      <c r="X35" s="886"/>
      <c r="Y35" s="888"/>
      <c r="Z35" s="888"/>
      <c r="AA35" s="888"/>
      <c r="AB35" s="888"/>
      <c r="AC35" s="888"/>
      <c r="AD35" s="888"/>
      <c r="AE35" s="888"/>
      <c r="AF35" s="888"/>
      <c r="AG35" s="888"/>
      <c r="AH35" s="898"/>
    </row>
    <row r="36" spans="2:34" ht="15" customHeight="1">
      <c r="B36" s="867" t="s">
        <v>366</v>
      </c>
      <c r="C36" s="875"/>
      <c r="D36" s="875"/>
      <c r="E36" s="875"/>
      <c r="F36" s="880"/>
      <c r="G36" s="396"/>
      <c r="H36" s="172"/>
      <c r="I36" s="172"/>
      <c r="J36" s="237"/>
      <c r="K36" s="885"/>
      <c r="L36" s="78"/>
      <c r="M36" s="78"/>
      <c r="N36" s="78"/>
      <c r="O36" s="78"/>
      <c r="P36" s="78"/>
      <c r="Q36" s="78"/>
      <c r="R36" s="78"/>
      <c r="S36" s="78"/>
      <c r="T36" s="890"/>
      <c r="U36" s="396"/>
      <c r="V36" s="172"/>
      <c r="W36" s="237"/>
      <c r="X36" s="885"/>
      <c r="Y36" s="78"/>
      <c r="Z36" s="78"/>
      <c r="AA36" s="78"/>
      <c r="AB36" s="78"/>
      <c r="AC36" s="78"/>
      <c r="AD36" s="78"/>
      <c r="AE36" s="78"/>
      <c r="AF36" s="78"/>
      <c r="AG36" s="78"/>
      <c r="AH36" s="103"/>
    </row>
    <row r="37" spans="2:34" ht="15" customHeight="1">
      <c r="B37" s="868"/>
      <c r="C37" s="567"/>
      <c r="D37" s="567"/>
      <c r="E37" s="567"/>
      <c r="F37" s="614"/>
      <c r="G37" s="396"/>
      <c r="H37" s="172"/>
      <c r="I37" s="172"/>
      <c r="J37" s="237"/>
      <c r="K37" s="885"/>
      <c r="L37" s="78"/>
      <c r="M37" s="78"/>
      <c r="N37" s="78"/>
      <c r="O37" s="78"/>
      <c r="P37" s="78"/>
      <c r="Q37" s="78"/>
      <c r="R37" s="78"/>
      <c r="S37" s="78"/>
      <c r="T37" s="890"/>
      <c r="U37" s="396"/>
      <c r="V37" s="172"/>
      <c r="W37" s="237"/>
      <c r="X37" s="885"/>
      <c r="Y37" s="78"/>
      <c r="Z37" s="78"/>
      <c r="AA37" s="78"/>
      <c r="AB37" s="78"/>
      <c r="AC37" s="78"/>
      <c r="AD37" s="78"/>
      <c r="AE37" s="78"/>
      <c r="AF37" s="78"/>
      <c r="AG37" s="78"/>
      <c r="AH37" s="103"/>
    </row>
    <row r="38" spans="2:34" ht="15" customHeight="1">
      <c r="B38" s="868"/>
      <c r="C38" s="567"/>
      <c r="D38" s="567"/>
      <c r="E38" s="567"/>
      <c r="F38" s="614"/>
      <c r="G38" s="396"/>
      <c r="H38" s="172"/>
      <c r="I38" s="172"/>
      <c r="J38" s="237"/>
      <c r="K38" s="885"/>
      <c r="L38" s="78"/>
      <c r="M38" s="78"/>
      <c r="N38" s="78"/>
      <c r="O38" s="78"/>
      <c r="P38" s="78"/>
      <c r="Q38" s="78"/>
      <c r="R38" s="78"/>
      <c r="S38" s="78"/>
      <c r="T38" s="890"/>
      <c r="U38" s="396"/>
      <c r="V38" s="172"/>
      <c r="W38" s="237"/>
      <c r="X38" s="885"/>
      <c r="Y38" s="78"/>
      <c r="Z38" s="78"/>
      <c r="AA38" s="78"/>
      <c r="AB38" s="78"/>
      <c r="AC38" s="78"/>
      <c r="AD38" s="78"/>
      <c r="AE38" s="78"/>
      <c r="AF38" s="78"/>
      <c r="AG38" s="78"/>
      <c r="AH38" s="103"/>
    </row>
    <row r="39" spans="2:34" ht="15" customHeight="1">
      <c r="B39" s="868"/>
      <c r="C39" s="567"/>
      <c r="D39" s="567"/>
      <c r="E39" s="567"/>
      <c r="F39" s="614"/>
      <c r="G39" s="396"/>
      <c r="H39" s="172"/>
      <c r="I39" s="172"/>
      <c r="J39" s="237"/>
      <c r="K39" s="885"/>
      <c r="L39" s="78"/>
      <c r="M39" s="78"/>
      <c r="N39" s="78"/>
      <c r="O39" s="78"/>
      <c r="P39" s="78"/>
      <c r="Q39" s="78"/>
      <c r="R39" s="78"/>
      <c r="S39" s="78"/>
      <c r="T39" s="890"/>
      <c r="U39" s="396"/>
      <c r="V39" s="172"/>
      <c r="W39" s="237"/>
      <c r="X39" s="885"/>
      <c r="Y39" s="78"/>
      <c r="Z39" s="78"/>
      <c r="AA39" s="78"/>
      <c r="AB39" s="78"/>
      <c r="AC39" s="78"/>
      <c r="AD39" s="78"/>
      <c r="AE39" s="78"/>
      <c r="AF39" s="78"/>
      <c r="AG39" s="78"/>
      <c r="AH39" s="103"/>
    </row>
    <row r="40" spans="2:34" ht="15" customHeight="1">
      <c r="B40" s="869"/>
      <c r="C40" s="876"/>
      <c r="D40" s="876"/>
      <c r="E40" s="876"/>
      <c r="F40" s="881"/>
      <c r="G40" s="472"/>
      <c r="H40" s="173"/>
      <c r="I40" s="173"/>
      <c r="J40" s="236"/>
      <c r="K40" s="886"/>
      <c r="L40" s="888"/>
      <c r="M40" s="888"/>
      <c r="N40" s="888"/>
      <c r="O40" s="888"/>
      <c r="P40" s="888"/>
      <c r="Q40" s="888"/>
      <c r="R40" s="888"/>
      <c r="S40" s="888"/>
      <c r="T40" s="891"/>
      <c r="U40" s="472"/>
      <c r="V40" s="173"/>
      <c r="W40" s="236"/>
      <c r="X40" s="886"/>
      <c r="Y40" s="888"/>
      <c r="Z40" s="888"/>
      <c r="AA40" s="888"/>
      <c r="AB40" s="888"/>
      <c r="AC40" s="888"/>
      <c r="AD40" s="888"/>
      <c r="AE40" s="888"/>
      <c r="AF40" s="888"/>
      <c r="AG40" s="888"/>
      <c r="AH40" s="898"/>
    </row>
    <row r="41" spans="2:34" ht="15" customHeight="1">
      <c r="B41" s="142" t="s">
        <v>118</v>
      </c>
      <c r="C41" s="185"/>
      <c r="D41" s="185"/>
      <c r="E41" s="185"/>
      <c r="F41" s="629"/>
      <c r="G41" s="396"/>
      <c r="H41" s="172"/>
      <c r="I41" s="172"/>
      <c r="J41" s="237"/>
      <c r="K41" s="885"/>
      <c r="L41" s="78"/>
      <c r="M41" s="78"/>
      <c r="N41" s="78"/>
      <c r="O41" s="78"/>
      <c r="P41" s="78"/>
      <c r="Q41" s="78"/>
      <c r="R41" s="78"/>
      <c r="S41" s="78"/>
      <c r="T41" s="890"/>
      <c r="U41" s="396"/>
      <c r="V41" s="172"/>
      <c r="W41" s="237"/>
      <c r="X41" s="885"/>
      <c r="Y41" s="78"/>
      <c r="Z41" s="78"/>
      <c r="AA41" s="78"/>
      <c r="AB41" s="78"/>
      <c r="AC41" s="78"/>
      <c r="AD41" s="78"/>
      <c r="AE41" s="78"/>
      <c r="AF41" s="78"/>
      <c r="AG41" s="78"/>
      <c r="AH41" s="103"/>
    </row>
    <row r="42" spans="2:34" ht="15" customHeight="1">
      <c r="B42" s="139"/>
      <c r="C42" s="181"/>
      <c r="D42" s="181"/>
      <c r="E42" s="181"/>
      <c r="F42" s="630"/>
      <c r="G42" s="396"/>
      <c r="H42" s="172"/>
      <c r="I42" s="172"/>
      <c r="J42" s="237"/>
      <c r="K42" s="885"/>
      <c r="L42" s="78"/>
      <c r="M42" s="78"/>
      <c r="N42" s="78"/>
      <c r="O42" s="78"/>
      <c r="P42" s="78"/>
      <c r="Q42" s="78"/>
      <c r="R42" s="78"/>
      <c r="S42" s="78"/>
      <c r="T42" s="890"/>
      <c r="U42" s="396"/>
      <c r="V42" s="172"/>
      <c r="W42" s="237"/>
      <c r="X42" s="885"/>
      <c r="Y42" s="78"/>
      <c r="Z42" s="78"/>
      <c r="AA42" s="78"/>
      <c r="AB42" s="78"/>
      <c r="AC42" s="78"/>
      <c r="AD42" s="78"/>
      <c r="AE42" s="78"/>
      <c r="AF42" s="78"/>
      <c r="AG42" s="78"/>
      <c r="AH42" s="103"/>
    </row>
    <row r="43" spans="2:34" ht="15" customHeight="1">
      <c r="B43" s="139"/>
      <c r="C43" s="181"/>
      <c r="D43" s="181"/>
      <c r="E43" s="181"/>
      <c r="F43" s="630"/>
      <c r="G43" s="396"/>
      <c r="H43" s="172"/>
      <c r="I43" s="172"/>
      <c r="J43" s="237"/>
      <c r="K43" s="885"/>
      <c r="L43" s="78"/>
      <c r="M43" s="78"/>
      <c r="N43" s="78"/>
      <c r="O43" s="78"/>
      <c r="P43" s="78"/>
      <c r="Q43" s="78"/>
      <c r="R43" s="78"/>
      <c r="S43" s="78"/>
      <c r="T43" s="890"/>
      <c r="U43" s="396"/>
      <c r="V43" s="172"/>
      <c r="W43" s="237"/>
      <c r="X43" s="885"/>
      <c r="Y43" s="78"/>
      <c r="Z43" s="78"/>
      <c r="AA43" s="78"/>
      <c r="AB43" s="78"/>
      <c r="AC43" s="78"/>
      <c r="AD43" s="78"/>
      <c r="AE43" s="78"/>
      <c r="AF43" s="78"/>
      <c r="AG43" s="78"/>
      <c r="AH43" s="103"/>
    </row>
    <row r="44" spans="2:34" ht="15" customHeight="1">
      <c r="B44" s="139"/>
      <c r="C44" s="181"/>
      <c r="D44" s="181"/>
      <c r="E44" s="181"/>
      <c r="F44" s="630"/>
      <c r="G44" s="396"/>
      <c r="H44" s="172"/>
      <c r="I44" s="172"/>
      <c r="J44" s="237"/>
      <c r="K44" s="885"/>
      <c r="L44" s="78"/>
      <c r="M44" s="78"/>
      <c r="N44" s="78"/>
      <c r="O44" s="78"/>
      <c r="P44" s="78"/>
      <c r="Q44" s="78"/>
      <c r="R44" s="78"/>
      <c r="S44" s="78"/>
      <c r="T44" s="890"/>
      <c r="U44" s="396"/>
      <c r="V44" s="172"/>
      <c r="W44" s="237"/>
      <c r="X44" s="885"/>
      <c r="Y44" s="78"/>
      <c r="Z44" s="78"/>
      <c r="AA44" s="78"/>
      <c r="AB44" s="78"/>
      <c r="AC44" s="78"/>
      <c r="AD44" s="78"/>
      <c r="AE44" s="78"/>
      <c r="AF44" s="78"/>
      <c r="AG44" s="78"/>
      <c r="AH44" s="103"/>
    </row>
    <row r="45" spans="2:34" ht="15" customHeight="1">
      <c r="B45" s="140"/>
      <c r="C45" s="182"/>
      <c r="D45" s="182"/>
      <c r="E45" s="182"/>
      <c r="F45" s="879"/>
      <c r="G45" s="472"/>
      <c r="H45" s="173"/>
      <c r="I45" s="173"/>
      <c r="J45" s="236"/>
      <c r="K45" s="886"/>
      <c r="L45" s="888"/>
      <c r="M45" s="888"/>
      <c r="N45" s="888"/>
      <c r="O45" s="888"/>
      <c r="P45" s="888"/>
      <c r="Q45" s="888"/>
      <c r="R45" s="888"/>
      <c r="S45" s="888"/>
      <c r="T45" s="891"/>
      <c r="U45" s="472"/>
      <c r="V45" s="173"/>
      <c r="W45" s="236"/>
      <c r="X45" s="886"/>
      <c r="Y45" s="888"/>
      <c r="Z45" s="888"/>
      <c r="AA45" s="888"/>
      <c r="AB45" s="888"/>
      <c r="AC45" s="888"/>
      <c r="AD45" s="888"/>
      <c r="AE45" s="888"/>
      <c r="AF45" s="888"/>
      <c r="AG45" s="888"/>
      <c r="AH45" s="898"/>
    </row>
    <row r="46" spans="2:34" ht="15" customHeight="1">
      <c r="B46" s="142" t="s">
        <v>368</v>
      </c>
      <c r="C46" s="185"/>
      <c r="D46" s="185"/>
      <c r="E46" s="185"/>
      <c r="F46" s="629"/>
      <c r="G46" s="396"/>
      <c r="H46" s="172"/>
      <c r="I46" s="172"/>
      <c r="J46" s="237"/>
      <c r="K46" s="885"/>
      <c r="L46" s="78"/>
      <c r="M46" s="78"/>
      <c r="N46" s="78"/>
      <c r="O46" s="78"/>
      <c r="P46" s="78"/>
      <c r="Q46" s="78"/>
      <c r="R46" s="78"/>
      <c r="S46" s="78"/>
      <c r="T46" s="890"/>
      <c r="U46" s="396"/>
      <c r="V46" s="172"/>
      <c r="W46" s="237"/>
      <c r="X46" s="885"/>
      <c r="Y46" s="78"/>
      <c r="Z46" s="78"/>
      <c r="AA46" s="78"/>
      <c r="AB46" s="78"/>
      <c r="AC46" s="78"/>
      <c r="AD46" s="78"/>
      <c r="AE46" s="78"/>
      <c r="AF46" s="78"/>
      <c r="AG46" s="78"/>
      <c r="AH46" s="103"/>
    </row>
    <row r="47" spans="2:34" ht="15" customHeight="1">
      <c r="B47" s="139"/>
      <c r="C47" s="181"/>
      <c r="D47" s="181"/>
      <c r="E47" s="181"/>
      <c r="F47" s="630"/>
      <c r="G47" s="396"/>
      <c r="H47" s="172"/>
      <c r="I47" s="172"/>
      <c r="J47" s="237"/>
      <c r="K47" s="885"/>
      <c r="L47" s="78"/>
      <c r="M47" s="78"/>
      <c r="N47" s="78"/>
      <c r="O47" s="78"/>
      <c r="P47" s="78"/>
      <c r="Q47" s="78"/>
      <c r="R47" s="78"/>
      <c r="S47" s="78"/>
      <c r="T47" s="890"/>
      <c r="U47" s="396"/>
      <c r="V47" s="172"/>
      <c r="W47" s="237"/>
      <c r="X47" s="885"/>
      <c r="Y47" s="78"/>
      <c r="Z47" s="78"/>
      <c r="AA47" s="78"/>
      <c r="AB47" s="78"/>
      <c r="AC47" s="78"/>
      <c r="AD47" s="78"/>
      <c r="AE47" s="78"/>
      <c r="AF47" s="78"/>
      <c r="AG47" s="78"/>
      <c r="AH47" s="103"/>
    </row>
    <row r="48" spans="2:34" ht="15" customHeight="1">
      <c r="B48" s="139"/>
      <c r="C48" s="181"/>
      <c r="D48" s="181"/>
      <c r="E48" s="181"/>
      <c r="F48" s="630"/>
      <c r="G48" s="396"/>
      <c r="H48" s="172"/>
      <c r="I48" s="172"/>
      <c r="J48" s="237"/>
      <c r="K48" s="885"/>
      <c r="L48" s="78"/>
      <c r="M48" s="78"/>
      <c r="N48" s="78"/>
      <c r="O48" s="78"/>
      <c r="P48" s="78"/>
      <c r="Q48" s="78"/>
      <c r="R48" s="78"/>
      <c r="S48" s="78"/>
      <c r="T48" s="890"/>
      <c r="U48" s="396"/>
      <c r="V48" s="172"/>
      <c r="W48" s="237"/>
      <c r="X48" s="885"/>
      <c r="Y48" s="78"/>
      <c r="Z48" s="78"/>
      <c r="AA48" s="78"/>
      <c r="AB48" s="78"/>
      <c r="AC48" s="78"/>
      <c r="AD48" s="78"/>
      <c r="AE48" s="78"/>
      <c r="AF48" s="78"/>
      <c r="AG48" s="78"/>
      <c r="AH48" s="103"/>
    </row>
    <row r="49" spans="2:34" ht="15" customHeight="1">
      <c r="B49" s="139"/>
      <c r="C49" s="181"/>
      <c r="D49" s="181"/>
      <c r="E49" s="181"/>
      <c r="F49" s="630"/>
      <c r="G49" s="396"/>
      <c r="H49" s="172"/>
      <c r="I49" s="172"/>
      <c r="J49" s="237"/>
      <c r="K49" s="885"/>
      <c r="L49" s="78"/>
      <c r="M49" s="78"/>
      <c r="N49" s="78"/>
      <c r="O49" s="78"/>
      <c r="P49" s="78"/>
      <c r="Q49" s="78"/>
      <c r="R49" s="78"/>
      <c r="S49" s="78"/>
      <c r="T49" s="890"/>
      <c r="U49" s="396"/>
      <c r="V49" s="172"/>
      <c r="W49" s="237"/>
      <c r="X49" s="885"/>
      <c r="Y49" s="78"/>
      <c r="Z49" s="78"/>
      <c r="AA49" s="78"/>
      <c r="AB49" s="78"/>
      <c r="AC49" s="78"/>
      <c r="AD49" s="78"/>
      <c r="AE49" s="78"/>
      <c r="AF49" s="78"/>
      <c r="AG49" s="78"/>
      <c r="AH49" s="103"/>
    </row>
    <row r="50" spans="2:34" ht="15" customHeight="1">
      <c r="B50" s="870"/>
      <c r="C50" s="494"/>
      <c r="D50" s="494"/>
      <c r="E50" s="494"/>
      <c r="F50" s="882"/>
      <c r="G50" s="281"/>
      <c r="H50" s="179"/>
      <c r="I50" s="179"/>
      <c r="J50" s="244"/>
      <c r="K50" s="887"/>
      <c r="L50" s="889"/>
      <c r="M50" s="889"/>
      <c r="N50" s="889"/>
      <c r="O50" s="889"/>
      <c r="P50" s="889"/>
      <c r="Q50" s="889"/>
      <c r="R50" s="889"/>
      <c r="S50" s="889"/>
      <c r="T50" s="892"/>
      <c r="U50" s="281"/>
      <c r="V50" s="179"/>
      <c r="W50" s="244"/>
      <c r="X50" s="887"/>
      <c r="Y50" s="889"/>
      <c r="Z50" s="889"/>
      <c r="AA50" s="889"/>
      <c r="AB50" s="889"/>
      <c r="AC50" s="889"/>
      <c r="AD50" s="889"/>
      <c r="AE50" s="889"/>
      <c r="AF50" s="889"/>
      <c r="AG50" s="889"/>
      <c r="AH50" s="899"/>
    </row>
    <row r="51" spans="2:34" s="2" customFormat="1" ht="15" customHeight="1">
      <c r="B51" s="871" t="s">
        <v>312</v>
      </c>
      <c r="C51" s="877" t="s">
        <v>441</v>
      </c>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row>
    <row r="52" spans="2:34" s="2" customFormat="1" ht="15" customHeight="1">
      <c r="B52" s="87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row>
    <row r="53" spans="2:34" s="2" customFormat="1" ht="15" customHeight="1">
      <c r="B53" s="873" t="s">
        <v>312</v>
      </c>
      <c r="C53" s="873" t="s">
        <v>442</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row>
    <row r="54" spans="2:34" s="2" customFormat="1"/>
  </sheetData>
  <mergeCells count="198">
    <mergeCell ref="B1:AH1"/>
    <mergeCell ref="U3:W3"/>
    <mergeCell ref="Y3:AG3"/>
    <mergeCell ref="B5:F5"/>
    <mergeCell ref="G5:J5"/>
    <mergeCell ref="K5:T5"/>
    <mergeCell ref="U5:W5"/>
    <mergeCell ref="X5:AH5"/>
    <mergeCell ref="G6:J6"/>
    <mergeCell ref="K6:T6"/>
    <mergeCell ref="U6:W6"/>
    <mergeCell ref="X6:AH6"/>
    <mergeCell ref="G7:J7"/>
    <mergeCell ref="K7:T7"/>
    <mergeCell ref="U7:W7"/>
    <mergeCell ref="X7:AH7"/>
    <mergeCell ref="G8:J8"/>
    <mergeCell ref="K8:T8"/>
    <mergeCell ref="U8:W8"/>
    <mergeCell ref="X8:AH8"/>
    <mergeCell ref="G9:J9"/>
    <mergeCell ref="K9:T9"/>
    <mergeCell ref="U9:W9"/>
    <mergeCell ref="X9:AH9"/>
    <mergeCell ref="G10:J10"/>
    <mergeCell ref="K10:T10"/>
    <mergeCell ref="U10:W10"/>
    <mergeCell ref="X10:AH10"/>
    <mergeCell ref="G11:J11"/>
    <mergeCell ref="K11:T11"/>
    <mergeCell ref="U11:W11"/>
    <mergeCell ref="X11:AH11"/>
    <mergeCell ref="G12:J12"/>
    <mergeCell ref="K12:T12"/>
    <mergeCell ref="U12:W12"/>
    <mergeCell ref="X12:AH12"/>
    <mergeCell ref="G13:J13"/>
    <mergeCell ref="K13:T13"/>
    <mergeCell ref="U13:W13"/>
    <mergeCell ref="X13:AH13"/>
    <mergeCell ref="G14:J14"/>
    <mergeCell ref="K14:T14"/>
    <mergeCell ref="U14:W14"/>
    <mergeCell ref="X14:AH14"/>
    <mergeCell ref="G15:J15"/>
    <mergeCell ref="K15:T15"/>
    <mergeCell ref="U15:W15"/>
    <mergeCell ref="X15:AH15"/>
    <mergeCell ref="G16:J16"/>
    <mergeCell ref="K16:T16"/>
    <mergeCell ref="U16:W16"/>
    <mergeCell ref="X16:AH16"/>
    <mergeCell ref="G17:J17"/>
    <mergeCell ref="K17:T17"/>
    <mergeCell ref="U17:W17"/>
    <mergeCell ref="X17:AH17"/>
    <mergeCell ref="G18:J18"/>
    <mergeCell ref="K18:T18"/>
    <mergeCell ref="U18:W18"/>
    <mergeCell ref="X18:AH18"/>
    <mergeCell ref="G19:J19"/>
    <mergeCell ref="K19:T19"/>
    <mergeCell ref="U19:W19"/>
    <mergeCell ref="X19:AH19"/>
    <mergeCell ref="G20:J20"/>
    <mergeCell ref="K20:T20"/>
    <mergeCell ref="U20:W20"/>
    <mergeCell ref="X20:AH20"/>
    <mergeCell ref="G21:J21"/>
    <mergeCell ref="K21:T21"/>
    <mergeCell ref="U21:W21"/>
    <mergeCell ref="X21:AH21"/>
    <mergeCell ref="G22:J22"/>
    <mergeCell ref="K22:T22"/>
    <mergeCell ref="U22:W22"/>
    <mergeCell ref="X22:AH22"/>
    <mergeCell ref="G23:J23"/>
    <mergeCell ref="K23:T23"/>
    <mergeCell ref="U23:W23"/>
    <mergeCell ref="X23:AH23"/>
    <mergeCell ref="G24:J24"/>
    <mergeCell ref="K24:T24"/>
    <mergeCell ref="U24:W24"/>
    <mergeCell ref="X24:AH24"/>
    <mergeCell ref="G25:J25"/>
    <mergeCell ref="K25:T25"/>
    <mergeCell ref="U25:W25"/>
    <mergeCell ref="X25:AH25"/>
    <mergeCell ref="G26:J26"/>
    <mergeCell ref="K26:T26"/>
    <mergeCell ref="U26:W26"/>
    <mergeCell ref="X26:AH26"/>
    <mergeCell ref="G27:J27"/>
    <mergeCell ref="K27:T27"/>
    <mergeCell ref="U27:W27"/>
    <mergeCell ref="X27:AH27"/>
    <mergeCell ref="G28:J28"/>
    <mergeCell ref="K28:T28"/>
    <mergeCell ref="U28:W28"/>
    <mergeCell ref="X28:AH28"/>
    <mergeCell ref="G29:J29"/>
    <mergeCell ref="K29:T29"/>
    <mergeCell ref="U29:W29"/>
    <mergeCell ref="X29:AH29"/>
    <mergeCell ref="G30:J30"/>
    <mergeCell ref="K30:T30"/>
    <mergeCell ref="U30:W30"/>
    <mergeCell ref="X30:AH30"/>
    <mergeCell ref="G31:J31"/>
    <mergeCell ref="K31:T31"/>
    <mergeCell ref="U31:W31"/>
    <mergeCell ref="X31:AH31"/>
    <mergeCell ref="G32:J32"/>
    <mergeCell ref="K32:T32"/>
    <mergeCell ref="U32:W32"/>
    <mergeCell ref="X32:AH32"/>
    <mergeCell ref="G33:J33"/>
    <mergeCell ref="K33:T33"/>
    <mergeCell ref="U33:W33"/>
    <mergeCell ref="X33:AH33"/>
    <mergeCell ref="G34:J34"/>
    <mergeCell ref="K34:T34"/>
    <mergeCell ref="U34:W34"/>
    <mergeCell ref="X34:AH34"/>
    <mergeCell ref="G35:J35"/>
    <mergeCell ref="K35:T35"/>
    <mergeCell ref="U35:W35"/>
    <mergeCell ref="X35:AH35"/>
    <mergeCell ref="G36:J36"/>
    <mergeCell ref="K36:T36"/>
    <mergeCell ref="U36:W36"/>
    <mergeCell ref="X36:AH36"/>
    <mergeCell ref="G37:J37"/>
    <mergeCell ref="K37:T37"/>
    <mergeCell ref="U37:W37"/>
    <mergeCell ref="X37:AH37"/>
    <mergeCell ref="G38:J38"/>
    <mergeCell ref="K38:T38"/>
    <mergeCell ref="U38:W38"/>
    <mergeCell ref="X38:AH38"/>
    <mergeCell ref="G39:J39"/>
    <mergeCell ref="K39:T39"/>
    <mergeCell ref="U39:W39"/>
    <mergeCell ref="X39:AH39"/>
    <mergeCell ref="G40:J40"/>
    <mergeCell ref="K40:T40"/>
    <mergeCell ref="U40:W40"/>
    <mergeCell ref="X40:AH40"/>
    <mergeCell ref="G41:J41"/>
    <mergeCell ref="K41:T41"/>
    <mergeCell ref="U41:W41"/>
    <mergeCell ref="X41:AH41"/>
    <mergeCell ref="G42:J42"/>
    <mergeCell ref="K42:T42"/>
    <mergeCell ref="U42:W42"/>
    <mergeCell ref="X42:AH42"/>
    <mergeCell ref="G43:J43"/>
    <mergeCell ref="K43:T43"/>
    <mergeCell ref="U43:W43"/>
    <mergeCell ref="X43:AH43"/>
    <mergeCell ref="G44:J44"/>
    <mergeCell ref="K44:T44"/>
    <mergeCell ref="U44:W44"/>
    <mergeCell ref="X44:AH44"/>
    <mergeCell ref="G45:J45"/>
    <mergeCell ref="K45:T45"/>
    <mergeCell ref="U45:W45"/>
    <mergeCell ref="X45:AH45"/>
    <mergeCell ref="G46:J46"/>
    <mergeCell ref="K46:T46"/>
    <mergeCell ref="U46:W46"/>
    <mergeCell ref="X46:AH46"/>
    <mergeCell ref="G47:J47"/>
    <mergeCell ref="K47:T47"/>
    <mergeCell ref="U47:W47"/>
    <mergeCell ref="X47:AH47"/>
    <mergeCell ref="G48:J48"/>
    <mergeCell ref="K48:T48"/>
    <mergeCell ref="U48:W48"/>
    <mergeCell ref="X48:AH48"/>
    <mergeCell ref="G49:J49"/>
    <mergeCell ref="K49:T49"/>
    <mergeCell ref="U49:W49"/>
    <mergeCell ref="X49:AH49"/>
    <mergeCell ref="G50:J50"/>
    <mergeCell ref="K50:T50"/>
    <mergeCell ref="U50:W50"/>
    <mergeCell ref="X50:AH50"/>
    <mergeCell ref="B6:F10"/>
    <mergeCell ref="B11:F15"/>
    <mergeCell ref="B16:F20"/>
    <mergeCell ref="B21:F25"/>
    <mergeCell ref="B26:F30"/>
    <mergeCell ref="B31:F35"/>
    <mergeCell ref="B36:F40"/>
    <mergeCell ref="B41:F45"/>
    <mergeCell ref="B46:F50"/>
    <mergeCell ref="C51:AH52"/>
  </mergeCells>
  <phoneticPr fontId="19"/>
  <printOptions horizontalCentered="1"/>
  <pageMargins left="0.59055118110236215" right="0.59055118110236215" top="0.78740157480314954" bottom="0.59055118110236227" header="0" footer="0"/>
  <pageSetup paperSize="9" fitToWidth="1" fitToHeight="1" orientation="portrait" usePrinterDefaults="1" blackAndWhite="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B1:AI53"/>
  <sheetViews>
    <sheetView zoomScaleSheetLayoutView="100" workbookViewId="0">
      <selection activeCell="AN4" sqref="AN4"/>
    </sheetView>
  </sheetViews>
  <sheetFormatPr defaultRowHeight="13.5"/>
  <cols>
    <col min="1" max="1" width="1" style="1" customWidth="1"/>
    <col min="2" max="34" width="2.5" style="1" customWidth="1"/>
    <col min="35" max="35" width="1" style="1" customWidth="1"/>
    <col min="36" max="16384" width="9" style="1" customWidth="1"/>
  </cols>
  <sheetData>
    <row r="1" spans="2:35" ht="18" customHeight="1">
      <c r="B1" s="864" t="s">
        <v>446</v>
      </c>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613"/>
    </row>
    <row r="2" spans="2:35" ht="13.5" customHeight="1">
      <c r="B2" s="756"/>
      <c r="C2" s="756"/>
      <c r="D2" s="756"/>
      <c r="H2" s="756"/>
      <c r="I2" s="756"/>
      <c r="J2" s="901"/>
      <c r="L2" s="613"/>
      <c r="N2" s="613"/>
      <c r="O2" s="613"/>
      <c r="P2" s="613"/>
      <c r="Q2" s="613"/>
      <c r="R2" s="613"/>
      <c r="S2" s="613"/>
      <c r="T2" s="613"/>
      <c r="U2" s="613"/>
      <c r="V2" s="613"/>
      <c r="W2" s="613"/>
      <c r="X2" s="613"/>
      <c r="Y2" s="613"/>
      <c r="Z2" s="613"/>
      <c r="AA2" s="613"/>
      <c r="AB2" s="613"/>
      <c r="AC2" s="613"/>
      <c r="AD2" s="613"/>
      <c r="AE2" s="613"/>
      <c r="AF2" s="613"/>
      <c r="AG2" s="613"/>
      <c r="AH2" s="613"/>
      <c r="AI2" s="613"/>
    </row>
    <row r="3" spans="2:35" ht="18" customHeight="1">
      <c r="B3" s="865" t="s">
        <v>369</v>
      </c>
      <c r="I3" s="613"/>
      <c r="J3" s="613"/>
      <c r="K3" s="613"/>
      <c r="L3" s="613"/>
      <c r="M3" s="613"/>
      <c r="N3" s="613"/>
      <c r="O3" s="613"/>
      <c r="P3" s="613"/>
      <c r="Q3" s="613"/>
      <c r="R3" s="613"/>
      <c r="S3" s="613"/>
      <c r="T3" s="613"/>
      <c r="U3" s="323" t="s">
        <v>314</v>
      </c>
      <c r="V3" s="323"/>
      <c r="W3" s="323"/>
      <c r="X3" s="613"/>
      <c r="Y3" s="896">
        <f>'01 基本資料'!$I$3</f>
        <v>0</v>
      </c>
      <c r="Z3" s="896"/>
      <c r="AA3" s="896"/>
      <c r="AB3" s="896"/>
      <c r="AC3" s="896"/>
      <c r="AD3" s="896"/>
      <c r="AE3" s="896"/>
      <c r="AF3" s="896"/>
      <c r="AG3" s="896"/>
      <c r="AH3" s="613"/>
    </row>
    <row r="4" spans="2:35" ht="7.5" customHeight="1">
      <c r="B4" s="865"/>
      <c r="I4" s="613"/>
      <c r="J4" s="613"/>
      <c r="K4" s="613"/>
      <c r="L4" s="613"/>
      <c r="M4" s="613"/>
      <c r="N4" s="613"/>
      <c r="O4" s="613"/>
      <c r="P4" s="613"/>
      <c r="Q4" s="613"/>
      <c r="R4" s="613"/>
      <c r="S4" s="613"/>
      <c r="T4" s="613"/>
      <c r="U4" s="323"/>
      <c r="V4" s="323"/>
      <c r="W4" s="323"/>
      <c r="X4" s="613"/>
      <c r="Y4" s="323"/>
      <c r="Z4" s="323"/>
      <c r="AA4" s="323"/>
      <c r="AB4" s="323"/>
      <c r="AC4" s="323"/>
      <c r="AD4" s="323"/>
      <c r="AE4" s="323"/>
      <c r="AF4" s="323"/>
      <c r="AG4" s="323"/>
      <c r="AH4" s="613"/>
    </row>
    <row r="5" spans="2:35" ht="36" customHeight="1">
      <c r="B5" s="866" t="s">
        <v>358</v>
      </c>
      <c r="C5" s="874"/>
      <c r="D5" s="874"/>
      <c r="E5" s="874"/>
      <c r="F5" s="874"/>
      <c r="G5" s="883" t="s">
        <v>297</v>
      </c>
      <c r="H5" s="874"/>
      <c r="I5" s="874"/>
      <c r="J5" s="884"/>
      <c r="K5" s="883" t="s">
        <v>272</v>
      </c>
      <c r="L5" s="874"/>
      <c r="M5" s="874"/>
      <c r="N5" s="874"/>
      <c r="O5" s="874"/>
      <c r="P5" s="874"/>
      <c r="Q5" s="874"/>
      <c r="R5" s="874"/>
      <c r="S5" s="874"/>
      <c r="T5" s="884"/>
      <c r="U5" s="893" t="s">
        <v>313</v>
      </c>
      <c r="V5" s="894"/>
      <c r="W5" s="895"/>
      <c r="X5" s="883" t="s">
        <v>170</v>
      </c>
      <c r="Y5" s="874"/>
      <c r="Z5" s="874"/>
      <c r="AA5" s="874"/>
      <c r="AB5" s="874"/>
      <c r="AC5" s="874"/>
      <c r="AD5" s="874"/>
      <c r="AE5" s="874"/>
      <c r="AF5" s="874"/>
      <c r="AG5" s="874"/>
      <c r="AH5" s="897"/>
    </row>
    <row r="6" spans="2:35" ht="15" customHeight="1">
      <c r="B6" s="138" t="s">
        <v>274</v>
      </c>
      <c r="C6" s="180"/>
      <c r="D6" s="180"/>
      <c r="E6" s="180"/>
      <c r="F6" s="878"/>
      <c r="G6" s="396" t="s">
        <v>287</v>
      </c>
      <c r="H6" s="172"/>
      <c r="I6" s="172"/>
      <c r="J6" s="237"/>
      <c r="K6" s="902" t="s">
        <v>55</v>
      </c>
      <c r="L6" s="904"/>
      <c r="M6" s="904"/>
      <c r="N6" s="904"/>
      <c r="O6" s="904"/>
      <c r="P6" s="904"/>
      <c r="Q6" s="904"/>
      <c r="R6" s="904"/>
      <c r="S6" s="904"/>
      <c r="T6" s="906"/>
      <c r="U6" s="396">
        <v>2</v>
      </c>
      <c r="V6" s="172"/>
      <c r="W6" s="237"/>
      <c r="X6" s="885" t="s">
        <v>364</v>
      </c>
      <c r="Y6" s="78"/>
      <c r="Z6" s="78"/>
      <c r="AA6" s="78"/>
      <c r="AB6" s="78"/>
      <c r="AC6" s="78"/>
      <c r="AD6" s="78"/>
      <c r="AE6" s="78"/>
      <c r="AF6" s="78"/>
      <c r="AG6" s="78"/>
      <c r="AH6" s="103"/>
    </row>
    <row r="7" spans="2:35" ht="15" customHeight="1">
      <c r="B7" s="139"/>
      <c r="C7" s="181"/>
      <c r="D7" s="181"/>
      <c r="E7" s="181"/>
      <c r="F7" s="630"/>
      <c r="G7" s="396"/>
      <c r="H7" s="172"/>
      <c r="I7" s="172"/>
      <c r="J7" s="237"/>
      <c r="K7" s="885"/>
      <c r="L7" s="78"/>
      <c r="M7" s="78"/>
      <c r="N7" s="78"/>
      <c r="O7" s="78"/>
      <c r="P7" s="78"/>
      <c r="Q7" s="78"/>
      <c r="R7" s="78"/>
      <c r="S7" s="78"/>
      <c r="T7" s="890"/>
      <c r="U7" s="396"/>
      <c r="V7" s="172"/>
      <c r="W7" s="237"/>
      <c r="X7" s="885"/>
      <c r="Y7" s="78"/>
      <c r="Z7" s="78"/>
      <c r="AA7" s="78"/>
      <c r="AB7" s="78"/>
      <c r="AC7" s="78"/>
      <c r="AD7" s="78"/>
      <c r="AE7" s="78"/>
      <c r="AF7" s="78"/>
      <c r="AG7" s="78"/>
      <c r="AH7" s="103"/>
    </row>
    <row r="8" spans="2:35" ht="15" customHeight="1">
      <c r="B8" s="139"/>
      <c r="C8" s="181"/>
      <c r="D8" s="181"/>
      <c r="E8" s="181"/>
      <c r="F8" s="630"/>
      <c r="G8" s="396"/>
      <c r="H8" s="172"/>
      <c r="I8" s="172"/>
      <c r="J8" s="237"/>
      <c r="K8" s="885"/>
      <c r="L8" s="78"/>
      <c r="M8" s="78"/>
      <c r="N8" s="78"/>
      <c r="O8" s="78"/>
      <c r="P8" s="78"/>
      <c r="Q8" s="78"/>
      <c r="R8" s="78"/>
      <c r="S8" s="78"/>
      <c r="T8" s="890"/>
      <c r="U8" s="396"/>
      <c r="V8" s="172"/>
      <c r="W8" s="237"/>
      <c r="X8" s="885"/>
      <c r="Y8" s="78"/>
      <c r="Z8" s="78"/>
      <c r="AA8" s="78"/>
      <c r="AB8" s="78"/>
      <c r="AC8" s="78"/>
      <c r="AD8" s="78"/>
      <c r="AE8" s="78"/>
      <c r="AF8" s="78"/>
      <c r="AG8" s="78"/>
      <c r="AH8" s="103"/>
    </row>
    <row r="9" spans="2:35" ht="15" customHeight="1">
      <c r="B9" s="139"/>
      <c r="C9" s="181"/>
      <c r="D9" s="181"/>
      <c r="E9" s="181"/>
      <c r="F9" s="630"/>
      <c r="G9" s="396"/>
      <c r="H9" s="172"/>
      <c r="I9" s="172"/>
      <c r="J9" s="237"/>
      <c r="K9" s="885"/>
      <c r="L9" s="78"/>
      <c r="M9" s="78"/>
      <c r="N9" s="78"/>
      <c r="O9" s="78"/>
      <c r="P9" s="78"/>
      <c r="Q9" s="78"/>
      <c r="R9" s="78"/>
      <c r="S9" s="78"/>
      <c r="T9" s="890"/>
      <c r="U9" s="396"/>
      <c r="V9" s="172"/>
      <c r="W9" s="237"/>
      <c r="X9" s="885"/>
      <c r="Y9" s="78"/>
      <c r="Z9" s="78"/>
      <c r="AA9" s="78"/>
      <c r="AB9" s="78"/>
      <c r="AC9" s="78"/>
      <c r="AD9" s="78"/>
      <c r="AE9" s="78"/>
      <c r="AF9" s="78"/>
      <c r="AG9" s="78"/>
      <c r="AH9" s="103"/>
    </row>
    <row r="10" spans="2:35" ht="15" customHeight="1">
      <c r="B10" s="140"/>
      <c r="C10" s="182"/>
      <c r="D10" s="182"/>
      <c r="E10" s="182"/>
      <c r="F10" s="879"/>
      <c r="G10" s="472"/>
      <c r="H10" s="173"/>
      <c r="I10" s="173"/>
      <c r="J10" s="236"/>
      <c r="K10" s="886"/>
      <c r="L10" s="888"/>
      <c r="M10" s="888"/>
      <c r="N10" s="888"/>
      <c r="O10" s="888"/>
      <c r="P10" s="888"/>
      <c r="Q10" s="888"/>
      <c r="R10" s="888"/>
      <c r="S10" s="888"/>
      <c r="T10" s="891"/>
      <c r="U10" s="472"/>
      <c r="V10" s="173"/>
      <c r="W10" s="236"/>
      <c r="X10" s="886"/>
      <c r="Y10" s="888"/>
      <c r="Z10" s="888"/>
      <c r="AA10" s="888"/>
      <c r="AB10" s="888"/>
      <c r="AC10" s="888"/>
      <c r="AD10" s="888"/>
      <c r="AE10" s="888"/>
      <c r="AF10" s="888"/>
      <c r="AG10" s="888"/>
      <c r="AH10" s="898"/>
    </row>
    <row r="11" spans="2:35" ht="15" customHeight="1">
      <c r="B11" s="142" t="s">
        <v>24</v>
      </c>
      <c r="C11" s="185"/>
      <c r="D11" s="185"/>
      <c r="E11" s="185"/>
      <c r="F11" s="629"/>
      <c r="G11" s="396"/>
      <c r="H11" s="172"/>
      <c r="I11" s="172"/>
      <c r="J11" s="237"/>
      <c r="K11" s="903"/>
      <c r="L11" s="905"/>
      <c r="M11" s="905"/>
      <c r="N11" s="905"/>
      <c r="O11" s="905"/>
      <c r="P11" s="905"/>
      <c r="Q11" s="905"/>
      <c r="R11" s="905"/>
      <c r="S11" s="905"/>
      <c r="T11" s="803"/>
      <c r="U11" s="396"/>
      <c r="V11" s="172"/>
      <c r="W11" s="237"/>
      <c r="X11" s="885"/>
      <c r="Y11" s="78"/>
      <c r="Z11" s="78"/>
      <c r="AA11" s="78"/>
      <c r="AB11" s="78"/>
      <c r="AC11" s="78"/>
      <c r="AD11" s="78"/>
      <c r="AE11" s="78"/>
      <c r="AF11" s="78"/>
      <c r="AG11" s="78"/>
      <c r="AH11" s="103"/>
    </row>
    <row r="12" spans="2:35" ht="15" customHeight="1">
      <c r="B12" s="139"/>
      <c r="C12" s="181"/>
      <c r="D12" s="181"/>
      <c r="E12" s="181"/>
      <c r="F12" s="630"/>
      <c r="G12" s="396"/>
      <c r="H12" s="172"/>
      <c r="I12" s="172"/>
      <c r="J12" s="237"/>
      <c r="K12" s="885"/>
      <c r="L12" s="78"/>
      <c r="M12" s="78"/>
      <c r="N12" s="78"/>
      <c r="O12" s="78"/>
      <c r="P12" s="78"/>
      <c r="Q12" s="78"/>
      <c r="R12" s="78"/>
      <c r="S12" s="78"/>
      <c r="T12" s="890"/>
      <c r="U12" s="396"/>
      <c r="V12" s="172"/>
      <c r="W12" s="237"/>
      <c r="X12" s="885"/>
      <c r="Y12" s="78"/>
      <c r="Z12" s="78"/>
      <c r="AA12" s="78"/>
      <c r="AB12" s="78"/>
      <c r="AC12" s="78"/>
      <c r="AD12" s="78"/>
      <c r="AE12" s="78"/>
      <c r="AF12" s="78"/>
      <c r="AG12" s="78"/>
      <c r="AH12" s="103"/>
    </row>
    <row r="13" spans="2:35" ht="15" customHeight="1">
      <c r="B13" s="139"/>
      <c r="C13" s="181"/>
      <c r="D13" s="181"/>
      <c r="E13" s="181"/>
      <c r="F13" s="630"/>
      <c r="G13" s="396"/>
      <c r="H13" s="172"/>
      <c r="I13" s="172"/>
      <c r="J13" s="237"/>
      <c r="K13" s="885"/>
      <c r="L13" s="78"/>
      <c r="M13" s="78"/>
      <c r="N13" s="78"/>
      <c r="O13" s="78"/>
      <c r="P13" s="78"/>
      <c r="Q13" s="78"/>
      <c r="R13" s="78"/>
      <c r="S13" s="78"/>
      <c r="T13" s="890"/>
      <c r="U13" s="396"/>
      <c r="V13" s="172"/>
      <c r="W13" s="237"/>
      <c r="X13" s="885"/>
      <c r="Y13" s="78"/>
      <c r="Z13" s="78"/>
      <c r="AA13" s="78"/>
      <c r="AB13" s="78"/>
      <c r="AC13" s="78"/>
      <c r="AD13" s="78"/>
      <c r="AE13" s="78"/>
      <c r="AF13" s="78"/>
      <c r="AG13" s="78"/>
      <c r="AH13" s="103"/>
    </row>
    <row r="14" spans="2:35" ht="15" customHeight="1">
      <c r="B14" s="139"/>
      <c r="C14" s="181"/>
      <c r="D14" s="181"/>
      <c r="E14" s="181"/>
      <c r="F14" s="630"/>
      <c r="G14" s="396"/>
      <c r="H14" s="172"/>
      <c r="I14" s="172"/>
      <c r="J14" s="237"/>
      <c r="K14" s="885"/>
      <c r="L14" s="78"/>
      <c r="M14" s="78"/>
      <c r="N14" s="78"/>
      <c r="O14" s="78"/>
      <c r="P14" s="78"/>
      <c r="Q14" s="78"/>
      <c r="R14" s="78"/>
      <c r="S14" s="78"/>
      <c r="T14" s="890"/>
      <c r="U14" s="396"/>
      <c r="V14" s="172"/>
      <c r="W14" s="237"/>
      <c r="X14" s="885"/>
      <c r="Y14" s="78"/>
      <c r="Z14" s="78"/>
      <c r="AA14" s="78"/>
      <c r="AB14" s="78"/>
      <c r="AC14" s="78"/>
      <c r="AD14" s="78"/>
      <c r="AE14" s="78"/>
      <c r="AF14" s="78"/>
      <c r="AG14" s="78"/>
      <c r="AH14" s="103"/>
    </row>
    <row r="15" spans="2:35" ht="15" customHeight="1">
      <c r="B15" s="140"/>
      <c r="C15" s="182"/>
      <c r="D15" s="182"/>
      <c r="E15" s="182"/>
      <c r="F15" s="879"/>
      <c r="G15" s="472"/>
      <c r="H15" s="173"/>
      <c r="I15" s="173"/>
      <c r="J15" s="236"/>
      <c r="K15" s="886"/>
      <c r="L15" s="888"/>
      <c r="M15" s="888"/>
      <c r="N15" s="888"/>
      <c r="O15" s="888"/>
      <c r="P15" s="888"/>
      <c r="Q15" s="888"/>
      <c r="R15" s="888"/>
      <c r="S15" s="888"/>
      <c r="T15" s="891"/>
      <c r="U15" s="472"/>
      <c r="V15" s="173"/>
      <c r="W15" s="236"/>
      <c r="X15" s="886"/>
      <c r="Y15" s="888"/>
      <c r="Z15" s="888"/>
      <c r="AA15" s="888"/>
      <c r="AB15" s="888"/>
      <c r="AC15" s="888"/>
      <c r="AD15" s="888"/>
      <c r="AE15" s="888"/>
      <c r="AF15" s="888"/>
      <c r="AG15" s="888"/>
      <c r="AH15" s="898"/>
    </row>
    <row r="16" spans="2:35" ht="15" customHeight="1">
      <c r="B16" s="142" t="s">
        <v>147</v>
      </c>
      <c r="C16" s="185"/>
      <c r="D16" s="185"/>
      <c r="E16" s="185"/>
      <c r="F16" s="629"/>
      <c r="G16" s="396"/>
      <c r="H16" s="172"/>
      <c r="I16" s="172"/>
      <c r="J16" s="237"/>
      <c r="K16" s="903"/>
      <c r="L16" s="905"/>
      <c r="M16" s="905"/>
      <c r="N16" s="905"/>
      <c r="O16" s="905"/>
      <c r="P16" s="905"/>
      <c r="Q16" s="905"/>
      <c r="R16" s="905"/>
      <c r="S16" s="905"/>
      <c r="T16" s="803"/>
      <c r="U16" s="396"/>
      <c r="V16" s="172"/>
      <c r="W16" s="237"/>
      <c r="X16" s="885"/>
      <c r="Y16" s="78"/>
      <c r="Z16" s="78"/>
      <c r="AA16" s="78"/>
      <c r="AB16" s="78"/>
      <c r="AC16" s="78"/>
      <c r="AD16" s="78"/>
      <c r="AE16" s="78"/>
      <c r="AF16" s="78"/>
      <c r="AG16" s="78"/>
      <c r="AH16" s="103"/>
    </row>
    <row r="17" spans="2:34" ht="15" customHeight="1">
      <c r="B17" s="139"/>
      <c r="C17" s="181"/>
      <c r="D17" s="181"/>
      <c r="E17" s="181"/>
      <c r="F17" s="630"/>
      <c r="G17" s="396"/>
      <c r="H17" s="172"/>
      <c r="I17" s="172"/>
      <c r="J17" s="237"/>
      <c r="K17" s="885"/>
      <c r="L17" s="78"/>
      <c r="M17" s="78"/>
      <c r="N17" s="78"/>
      <c r="O17" s="78"/>
      <c r="P17" s="78"/>
      <c r="Q17" s="78"/>
      <c r="R17" s="78"/>
      <c r="S17" s="78"/>
      <c r="T17" s="890"/>
      <c r="U17" s="396"/>
      <c r="V17" s="172"/>
      <c r="W17" s="237"/>
      <c r="X17" s="885"/>
      <c r="Y17" s="78"/>
      <c r="Z17" s="78"/>
      <c r="AA17" s="78"/>
      <c r="AB17" s="78"/>
      <c r="AC17" s="78"/>
      <c r="AD17" s="78"/>
      <c r="AE17" s="78"/>
      <c r="AF17" s="78"/>
      <c r="AG17" s="78"/>
      <c r="AH17" s="103"/>
    </row>
    <row r="18" spans="2:34" ht="15" customHeight="1">
      <c r="B18" s="139"/>
      <c r="C18" s="181"/>
      <c r="D18" s="181"/>
      <c r="E18" s="181"/>
      <c r="F18" s="630"/>
      <c r="G18" s="396"/>
      <c r="H18" s="172"/>
      <c r="I18" s="172"/>
      <c r="J18" s="237"/>
      <c r="K18" s="885"/>
      <c r="L18" s="78"/>
      <c r="M18" s="78"/>
      <c r="N18" s="78"/>
      <c r="O18" s="78"/>
      <c r="P18" s="78"/>
      <c r="Q18" s="78"/>
      <c r="R18" s="78"/>
      <c r="S18" s="78"/>
      <c r="T18" s="890"/>
      <c r="U18" s="396"/>
      <c r="V18" s="172"/>
      <c r="W18" s="237"/>
      <c r="X18" s="885"/>
      <c r="Y18" s="78"/>
      <c r="Z18" s="78"/>
      <c r="AA18" s="78"/>
      <c r="AB18" s="78"/>
      <c r="AC18" s="78"/>
      <c r="AD18" s="78"/>
      <c r="AE18" s="78"/>
      <c r="AF18" s="78"/>
      <c r="AG18" s="78"/>
      <c r="AH18" s="103"/>
    </row>
    <row r="19" spans="2:34" ht="15" customHeight="1">
      <c r="B19" s="139"/>
      <c r="C19" s="181"/>
      <c r="D19" s="181"/>
      <c r="E19" s="181"/>
      <c r="F19" s="630"/>
      <c r="G19" s="396"/>
      <c r="H19" s="172"/>
      <c r="I19" s="172"/>
      <c r="J19" s="237"/>
      <c r="K19" s="885"/>
      <c r="L19" s="78"/>
      <c r="M19" s="78"/>
      <c r="N19" s="78"/>
      <c r="O19" s="78"/>
      <c r="P19" s="78"/>
      <c r="Q19" s="78"/>
      <c r="R19" s="78"/>
      <c r="S19" s="78"/>
      <c r="T19" s="890"/>
      <c r="U19" s="396"/>
      <c r="V19" s="172"/>
      <c r="W19" s="237"/>
      <c r="X19" s="885"/>
      <c r="Y19" s="78"/>
      <c r="Z19" s="78"/>
      <c r="AA19" s="78"/>
      <c r="AB19" s="78"/>
      <c r="AC19" s="78"/>
      <c r="AD19" s="78"/>
      <c r="AE19" s="78"/>
      <c r="AF19" s="78"/>
      <c r="AG19" s="78"/>
      <c r="AH19" s="103"/>
    </row>
    <row r="20" spans="2:34" ht="15" customHeight="1">
      <c r="B20" s="140"/>
      <c r="C20" s="182"/>
      <c r="D20" s="182"/>
      <c r="E20" s="182"/>
      <c r="F20" s="879"/>
      <c r="G20" s="472"/>
      <c r="H20" s="173"/>
      <c r="I20" s="173"/>
      <c r="J20" s="236"/>
      <c r="K20" s="886"/>
      <c r="L20" s="888"/>
      <c r="M20" s="888"/>
      <c r="N20" s="888"/>
      <c r="O20" s="888"/>
      <c r="P20" s="888"/>
      <c r="Q20" s="888"/>
      <c r="R20" s="888"/>
      <c r="S20" s="888"/>
      <c r="T20" s="891"/>
      <c r="U20" s="472"/>
      <c r="V20" s="173"/>
      <c r="W20" s="236"/>
      <c r="X20" s="886"/>
      <c r="Y20" s="888"/>
      <c r="Z20" s="888"/>
      <c r="AA20" s="888"/>
      <c r="AB20" s="888"/>
      <c r="AC20" s="888"/>
      <c r="AD20" s="888"/>
      <c r="AE20" s="888"/>
      <c r="AF20" s="888"/>
      <c r="AG20" s="888"/>
      <c r="AH20" s="898"/>
    </row>
    <row r="21" spans="2:34" ht="15" customHeight="1">
      <c r="B21" s="142" t="s">
        <v>178</v>
      </c>
      <c r="C21" s="185"/>
      <c r="D21" s="185"/>
      <c r="E21" s="185"/>
      <c r="F21" s="629"/>
      <c r="G21" s="396"/>
      <c r="H21" s="172"/>
      <c r="I21" s="172"/>
      <c r="J21" s="237"/>
      <c r="K21" s="903"/>
      <c r="L21" s="905"/>
      <c r="M21" s="905"/>
      <c r="N21" s="905"/>
      <c r="O21" s="905"/>
      <c r="P21" s="905"/>
      <c r="Q21" s="905"/>
      <c r="R21" s="905"/>
      <c r="S21" s="905"/>
      <c r="T21" s="803"/>
      <c r="U21" s="396"/>
      <c r="V21" s="172"/>
      <c r="W21" s="237"/>
      <c r="X21" s="885"/>
      <c r="Y21" s="78"/>
      <c r="Z21" s="78"/>
      <c r="AA21" s="78"/>
      <c r="AB21" s="78"/>
      <c r="AC21" s="78"/>
      <c r="AD21" s="78"/>
      <c r="AE21" s="78"/>
      <c r="AF21" s="78"/>
      <c r="AG21" s="78"/>
      <c r="AH21" s="103"/>
    </row>
    <row r="22" spans="2:34" ht="15" customHeight="1">
      <c r="B22" s="139"/>
      <c r="C22" s="181"/>
      <c r="D22" s="181"/>
      <c r="E22" s="181"/>
      <c r="F22" s="630"/>
      <c r="G22" s="396"/>
      <c r="H22" s="172"/>
      <c r="I22" s="172"/>
      <c r="J22" s="237"/>
      <c r="K22" s="885"/>
      <c r="L22" s="78"/>
      <c r="M22" s="78"/>
      <c r="N22" s="78"/>
      <c r="O22" s="78"/>
      <c r="P22" s="78"/>
      <c r="Q22" s="78"/>
      <c r="R22" s="78"/>
      <c r="S22" s="78"/>
      <c r="T22" s="890"/>
      <c r="U22" s="396"/>
      <c r="V22" s="172"/>
      <c r="W22" s="237"/>
      <c r="X22" s="885"/>
      <c r="Y22" s="78"/>
      <c r="Z22" s="78"/>
      <c r="AA22" s="78"/>
      <c r="AB22" s="78"/>
      <c r="AC22" s="78"/>
      <c r="AD22" s="78"/>
      <c r="AE22" s="78"/>
      <c r="AF22" s="78"/>
      <c r="AG22" s="78"/>
      <c r="AH22" s="103"/>
    </row>
    <row r="23" spans="2:34" ht="15" customHeight="1">
      <c r="B23" s="139"/>
      <c r="C23" s="181"/>
      <c r="D23" s="181"/>
      <c r="E23" s="181"/>
      <c r="F23" s="630"/>
      <c r="G23" s="396"/>
      <c r="H23" s="172"/>
      <c r="I23" s="172"/>
      <c r="J23" s="237"/>
      <c r="K23" s="885"/>
      <c r="L23" s="78"/>
      <c r="M23" s="78"/>
      <c r="N23" s="78"/>
      <c r="O23" s="78"/>
      <c r="P23" s="78"/>
      <c r="Q23" s="78"/>
      <c r="R23" s="78"/>
      <c r="S23" s="78"/>
      <c r="T23" s="890"/>
      <c r="U23" s="396"/>
      <c r="V23" s="172"/>
      <c r="W23" s="237"/>
      <c r="X23" s="885"/>
      <c r="Y23" s="78"/>
      <c r="Z23" s="78"/>
      <c r="AA23" s="78"/>
      <c r="AB23" s="78"/>
      <c r="AC23" s="78"/>
      <c r="AD23" s="78"/>
      <c r="AE23" s="78"/>
      <c r="AF23" s="78"/>
      <c r="AG23" s="78"/>
      <c r="AH23" s="103"/>
    </row>
    <row r="24" spans="2:34" ht="15" customHeight="1">
      <c r="B24" s="139"/>
      <c r="C24" s="181"/>
      <c r="D24" s="181"/>
      <c r="E24" s="181"/>
      <c r="F24" s="630"/>
      <c r="G24" s="396"/>
      <c r="H24" s="172"/>
      <c r="I24" s="172"/>
      <c r="J24" s="237"/>
      <c r="K24" s="885"/>
      <c r="L24" s="78"/>
      <c r="M24" s="78"/>
      <c r="N24" s="78"/>
      <c r="O24" s="78"/>
      <c r="P24" s="78"/>
      <c r="Q24" s="78"/>
      <c r="R24" s="78"/>
      <c r="S24" s="78"/>
      <c r="T24" s="890"/>
      <c r="U24" s="396"/>
      <c r="V24" s="172"/>
      <c r="W24" s="237"/>
      <c r="X24" s="885"/>
      <c r="Y24" s="78"/>
      <c r="Z24" s="78"/>
      <c r="AA24" s="78"/>
      <c r="AB24" s="78"/>
      <c r="AC24" s="78"/>
      <c r="AD24" s="78"/>
      <c r="AE24" s="78"/>
      <c r="AF24" s="78"/>
      <c r="AG24" s="78"/>
      <c r="AH24" s="103"/>
    </row>
    <row r="25" spans="2:34" ht="15" customHeight="1">
      <c r="B25" s="140"/>
      <c r="C25" s="182"/>
      <c r="D25" s="182"/>
      <c r="E25" s="182"/>
      <c r="F25" s="879"/>
      <c r="G25" s="472"/>
      <c r="H25" s="173"/>
      <c r="I25" s="173"/>
      <c r="J25" s="236"/>
      <c r="K25" s="886"/>
      <c r="L25" s="888"/>
      <c r="M25" s="888"/>
      <c r="N25" s="888"/>
      <c r="O25" s="888"/>
      <c r="P25" s="888"/>
      <c r="Q25" s="888"/>
      <c r="R25" s="888"/>
      <c r="S25" s="888"/>
      <c r="T25" s="891"/>
      <c r="U25" s="472"/>
      <c r="V25" s="173"/>
      <c r="W25" s="236"/>
      <c r="X25" s="886"/>
      <c r="Y25" s="888"/>
      <c r="Z25" s="888"/>
      <c r="AA25" s="888"/>
      <c r="AB25" s="888"/>
      <c r="AC25" s="888"/>
      <c r="AD25" s="888"/>
      <c r="AE25" s="888"/>
      <c r="AF25" s="888"/>
      <c r="AG25" s="888"/>
      <c r="AH25" s="898"/>
    </row>
    <row r="26" spans="2:34" ht="15" customHeight="1">
      <c r="B26" s="142" t="s">
        <v>3</v>
      </c>
      <c r="C26" s="185"/>
      <c r="D26" s="185"/>
      <c r="E26" s="185"/>
      <c r="F26" s="629"/>
      <c r="G26" s="396"/>
      <c r="H26" s="172"/>
      <c r="I26" s="172"/>
      <c r="J26" s="237"/>
      <c r="K26" s="903"/>
      <c r="L26" s="905"/>
      <c r="M26" s="905"/>
      <c r="N26" s="905"/>
      <c r="O26" s="905"/>
      <c r="P26" s="905"/>
      <c r="Q26" s="905"/>
      <c r="R26" s="905"/>
      <c r="S26" s="905"/>
      <c r="T26" s="803"/>
      <c r="U26" s="396"/>
      <c r="V26" s="172"/>
      <c r="W26" s="237"/>
      <c r="X26" s="885"/>
      <c r="Y26" s="78"/>
      <c r="Z26" s="78"/>
      <c r="AA26" s="78"/>
      <c r="AB26" s="78"/>
      <c r="AC26" s="78"/>
      <c r="AD26" s="78"/>
      <c r="AE26" s="78"/>
      <c r="AF26" s="78"/>
      <c r="AG26" s="78"/>
      <c r="AH26" s="103"/>
    </row>
    <row r="27" spans="2:34" ht="15" customHeight="1">
      <c r="B27" s="139"/>
      <c r="C27" s="181"/>
      <c r="D27" s="181"/>
      <c r="E27" s="181"/>
      <c r="F27" s="630"/>
      <c r="G27" s="396"/>
      <c r="H27" s="172"/>
      <c r="I27" s="172"/>
      <c r="J27" s="237"/>
      <c r="K27" s="885"/>
      <c r="L27" s="78"/>
      <c r="M27" s="78"/>
      <c r="N27" s="78"/>
      <c r="O27" s="78"/>
      <c r="P27" s="78"/>
      <c r="Q27" s="78"/>
      <c r="R27" s="78"/>
      <c r="S27" s="78"/>
      <c r="T27" s="890"/>
      <c r="U27" s="396"/>
      <c r="V27" s="172"/>
      <c r="W27" s="237"/>
      <c r="X27" s="885"/>
      <c r="Y27" s="78"/>
      <c r="Z27" s="78"/>
      <c r="AA27" s="78"/>
      <c r="AB27" s="78"/>
      <c r="AC27" s="78"/>
      <c r="AD27" s="78"/>
      <c r="AE27" s="78"/>
      <c r="AF27" s="78"/>
      <c r="AG27" s="78"/>
      <c r="AH27" s="103"/>
    </row>
    <row r="28" spans="2:34" ht="15" customHeight="1">
      <c r="B28" s="139"/>
      <c r="C28" s="181"/>
      <c r="D28" s="181"/>
      <c r="E28" s="181"/>
      <c r="F28" s="630"/>
      <c r="G28" s="396"/>
      <c r="H28" s="172"/>
      <c r="I28" s="172"/>
      <c r="J28" s="237"/>
      <c r="K28" s="885"/>
      <c r="L28" s="78"/>
      <c r="M28" s="78"/>
      <c r="N28" s="78"/>
      <c r="O28" s="78"/>
      <c r="P28" s="78"/>
      <c r="Q28" s="78"/>
      <c r="R28" s="78"/>
      <c r="S28" s="78"/>
      <c r="T28" s="890"/>
      <c r="U28" s="396"/>
      <c r="V28" s="172"/>
      <c r="W28" s="237"/>
      <c r="X28" s="885"/>
      <c r="Y28" s="78"/>
      <c r="Z28" s="78"/>
      <c r="AA28" s="78"/>
      <c r="AB28" s="78"/>
      <c r="AC28" s="78"/>
      <c r="AD28" s="78"/>
      <c r="AE28" s="78"/>
      <c r="AF28" s="78"/>
      <c r="AG28" s="78"/>
      <c r="AH28" s="103"/>
    </row>
    <row r="29" spans="2:34" ht="15" customHeight="1">
      <c r="B29" s="139"/>
      <c r="C29" s="181"/>
      <c r="D29" s="181"/>
      <c r="E29" s="181"/>
      <c r="F29" s="630"/>
      <c r="G29" s="396"/>
      <c r="H29" s="172"/>
      <c r="I29" s="172"/>
      <c r="J29" s="237"/>
      <c r="K29" s="885"/>
      <c r="L29" s="78"/>
      <c r="M29" s="78"/>
      <c r="N29" s="78"/>
      <c r="O29" s="78"/>
      <c r="P29" s="78"/>
      <c r="Q29" s="78"/>
      <c r="R29" s="78"/>
      <c r="S29" s="78"/>
      <c r="T29" s="890"/>
      <c r="U29" s="396"/>
      <c r="V29" s="172"/>
      <c r="W29" s="237"/>
      <c r="X29" s="885"/>
      <c r="Y29" s="78"/>
      <c r="Z29" s="78"/>
      <c r="AA29" s="78"/>
      <c r="AB29" s="78"/>
      <c r="AC29" s="78"/>
      <c r="AD29" s="78"/>
      <c r="AE29" s="78"/>
      <c r="AF29" s="78"/>
      <c r="AG29" s="78"/>
      <c r="AH29" s="103"/>
    </row>
    <row r="30" spans="2:34" ht="15" customHeight="1">
      <c r="B30" s="140"/>
      <c r="C30" s="182"/>
      <c r="D30" s="182"/>
      <c r="E30" s="182"/>
      <c r="F30" s="879"/>
      <c r="G30" s="472"/>
      <c r="H30" s="173"/>
      <c r="I30" s="173"/>
      <c r="J30" s="236"/>
      <c r="K30" s="886"/>
      <c r="L30" s="888"/>
      <c r="M30" s="888"/>
      <c r="N30" s="888"/>
      <c r="O30" s="888"/>
      <c r="P30" s="888"/>
      <c r="Q30" s="888"/>
      <c r="R30" s="888"/>
      <c r="S30" s="888"/>
      <c r="T30" s="891"/>
      <c r="U30" s="472"/>
      <c r="V30" s="173"/>
      <c r="W30" s="236"/>
      <c r="X30" s="886"/>
      <c r="Y30" s="888"/>
      <c r="Z30" s="888"/>
      <c r="AA30" s="888"/>
      <c r="AB30" s="888"/>
      <c r="AC30" s="888"/>
      <c r="AD30" s="888"/>
      <c r="AE30" s="888"/>
      <c r="AF30" s="888"/>
      <c r="AG30" s="888"/>
      <c r="AH30" s="898"/>
    </row>
    <row r="31" spans="2:34" ht="15" customHeight="1">
      <c r="B31" s="142" t="s">
        <v>365</v>
      </c>
      <c r="C31" s="185"/>
      <c r="D31" s="185"/>
      <c r="E31" s="185"/>
      <c r="F31" s="629"/>
      <c r="G31" s="396"/>
      <c r="H31" s="172"/>
      <c r="I31" s="172"/>
      <c r="J31" s="237"/>
      <c r="K31" s="903"/>
      <c r="L31" s="905"/>
      <c r="M31" s="905"/>
      <c r="N31" s="905"/>
      <c r="O31" s="905"/>
      <c r="P31" s="905"/>
      <c r="Q31" s="905"/>
      <c r="R31" s="905"/>
      <c r="S31" s="905"/>
      <c r="T31" s="803"/>
      <c r="U31" s="396"/>
      <c r="V31" s="172"/>
      <c r="W31" s="237"/>
      <c r="X31" s="885"/>
      <c r="Y31" s="78"/>
      <c r="Z31" s="78"/>
      <c r="AA31" s="78"/>
      <c r="AB31" s="78"/>
      <c r="AC31" s="78"/>
      <c r="AD31" s="78"/>
      <c r="AE31" s="78"/>
      <c r="AF31" s="78"/>
      <c r="AG31" s="78"/>
      <c r="AH31" s="103"/>
    </row>
    <row r="32" spans="2:34" ht="15" customHeight="1">
      <c r="B32" s="139"/>
      <c r="C32" s="181"/>
      <c r="D32" s="181"/>
      <c r="E32" s="181"/>
      <c r="F32" s="630"/>
      <c r="G32" s="396"/>
      <c r="H32" s="172"/>
      <c r="I32" s="172"/>
      <c r="J32" s="237"/>
      <c r="K32" s="885"/>
      <c r="L32" s="78"/>
      <c r="M32" s="78"/>
      <c r="N32" s="78"/>
      <c r="O32" s="78"/>
      <c r="P32" s="78"/>
      <c r="Q32" s="78"/>
      <c r="R32" s="78"/>
      <c r="S32" s="78"/>
      <c r="T32" s="890"/>
      <c r="U32" s="396"/>
      <c r="V32" s="172"/>
      <c r="W32" s="237"/>
      <c r="X32" s="885"/>
      <c r="Y32" s="78"/>
      <c r="Z32" s="78"/>
      <c r="AA32" s="78"/>
      <c r="AB32" s="78"/>
      <c r="AC32" s="78"/>
      <c r="AD32" s="78"/>
      <c r="AE32" s="78"/>
      <c r="AF32" s="78"/>
      <c r="AG32" s="78"/>
      <c r="AH32" s="103"/>
    </row>
    <row r="33" spans="2:34" ht="15" customHeight="1">
      <c r="B33" s="139"/>
      <c r="C33" s="181"/>
      <c r="D33" s="181"/>
      <c r="E33" s="181"/>
      <c r="F33" s="630"/>
      <c r="G33" s="396"/>
      <c r="H33" s="172"/>
      <c r="I33" s="172"/>
      <c r="J33" s="237"/>
      <c r="K33" s="885"/>
      <c r="L33" s="78"/>
      <c r="M33" s="78"/>
      <c r="N33" s="78"/>
      <c r="O33" s="78"/>
      <c r="P33" s="78"/>
      <c r="Q33" s="78"/>
      <c r="R33" s="78"/>
      <c r="S33" s="78"/>
      <c r="T33" s="890"/>
      <c r="U33" s="396"/>
      <c r="V33" s="172"/>
      <c r="W33" s="237"/>
      <c r="X33" s="885"/>
      <c r="Y33" s="78"/>
      <c r="Z33" s="78"/>
      <c r="AA33" s="78"/>
      <c r="AB33" s="78"/>
      <c r="AC33" s="78"/>
      <c r="AD33" s="78"/>
      <c r="AE33" s="78"/>
      <c r="AF33" s="78"/>
      <c r="AG33" s="78"/>
      <c r="AH33" s="103"/>
    </row>
    <row r="34" spans="2:34" ht="15" customHeight="1">
      <c r="B34" s="139"/>
      <c r="C34" s="181"/>
      <c r="D34" s="181"/>
      <c r="E34" s="181"/>
      <c r="F34" s="630"/>
      <c r="G34" s="396"/>
      <c r="H34" s="172"/>
      <c r="I34" s="172"/>
      <c r="J34" s="237"/>
      <c r="K34" s="885"/>
      <c r="L34" s="78"/>
      <c r="M34" s="78"/>
      <c r="N34" s="78"/>
      <c r="O34" s="78"/>
      <c r="P34" s="78"/>
      <c r="Q34" s="78"/>
      <c r="R34" s="78"/>
      <c r="S34" s="78"/>
      <c r="T34" s="890"/>
      <c r="U34" s="396"/>
      <c r="V34" s="172"/>
      <c r="W34" s="237"/>
      <c r="X34" s="885"/>
      <c r="Y34" s="78"/>
      <c r="Z34" s="78"/>
      <c r="AA34" s="78"/>
      <c r="AB34" s="78"/>
      <c r="AC34" s="78"/>
      <c r="AD34" s="78"/>
      <c r="AE34" s="78"/>
      <c r="AF34" s="78"/>
      <c r="AG34" s="78"/>
      <c r="AH34" s="103"/>
    </row>
    <row r="35" spans="2:34" ht="15" customHeight="1">
      <c r="B35" s="140"/>
      <c r="C35" s="182"/>
      <c r="D35" s="182"/>
      <c r="E35" s="182"/>
      <c r="F35" s="879"/>
      <c r="G35" s="472"/>
      <c r="H35" s="173"/>
      <c r="I35" s="173"/>
      <c r="J35" s="236"/>
      <c r="K35" s="886"/>
      <c r="L35" s="888"/>
      <c r="M35" s="888"/>
      <c r="N35" s="888"/>
      <c r="O35" s="888"/>
      <c r="P35" s="888"/>
      <c r="Q35" s="888"/>
      <c r="R35" s="888"/>
      <c r="S35" s="888"/>
      <c r="T35" s="891"/>
      <c r="U35" s="472"/>
      <c r="V35" s="173"/>
      <c r="W35" s="236"/>
      <c r="X35" s="886"/>
      <c r="Y35" s="888"/>
      <c r="Z35" s="888"/>
      <c r="AA35" s="888"/>
      <c r="AB35" s="888"/>
      <c r="AC35" s="888"/>
      <c r="AD35" s="888"/>
      <c r="AE35" s="888"/>
      <c r="AF35" s="888"/>
      <c r="AG35" s="888"/>
      <c r="AH35" s="898"/>
    </row>
    <row r="36" spans="2:34" ht="15" customHeight="1">
      <c r="B36" s="867" t="s">
        <v>366</v>
      </c>
      <c r="C36" s="875"/>
      <c r="D36" s="875"/>
      <c r="E36" s="875"/>
      <c r="F36" s="880"/>
      <c r="G36" s="396"/>
      <c r="H36" s="172"/>
      <c r="I36" s="172"/>
      <c r="J36" s="237"/>
      <c r="K36" s="903"/>
      <c r="L36" s="905"/>
      <c r="M36" s="905"/>
      <c r="N36" s="905"/>
      <c r="O36" s="905"/>
      <c r="P36" s="905"/>
      <c r="Q36" s="905"/>
      <c r="R36" s="905"/>
      <c r="S36" s="905"/>
      <c r="T36" s="803"/>
      <c r="U36" s="396"/>
      <c r="V36" s="172"/>
      <c r="W36" s="237"/>
      <c r="X36" s="885"/>
      <c r="Y36" s="78"/>
      <c r="Z36" s="78"/>
      <c r="AA36" s="78"/>
      <c r="AB36" s="78"/>
      <c r="AC36" s="78"/>
      <c r="AD36" s="78"/>
      <c r="AE36" s="78"/>
      <c r="AF36" s="78"/>
      <c r="AG36" s="78"/>
      <c r="AH36" s="103"/>
    </row>
    <row r="37" spans="2:34" ht="15" customHeight="1">
      <c r="B37" s="868"/>
      <c r="C37" s="567"/>
      <c r="D37" s="567"/>
      <c r="E37" s="567"/>
      <c r="F37" s="614"/>
      <c r="G37" s="396"/>
      <c r="H37" s="172"/>
      <c r="I37" s="172"/>
      <c r="J37" s="237"/>
      <c r="K37" s="885"/>
      <c r="L37" s="78"/>
      <c r="M37" s="78"/>
      <c r="N37" s="78"/>
      <c r="O37" s="78"/>
      <c r="P37" s="78"/>
      <c r="Q37" s="78"/>
      <c r="R37" s="78"/>
      <c r="S37" s="78"/>
      <c r="T37" s="890"/>
      <c r="U37" s="396"/>
      <c r="V37" s="172"/>
      <c r="W37" s="237"/>
      <c r="X37" s="885"/>
      <c r="Y37" s="78"/>
      <c r="Z37" s="78"/>
      <c r="AA37" s="78"/>
      <c r="AB37" s="78"/>
      <c r="AC37" s="78"/>
      <c r="AD37" s="78"/>
      <c r="AE37" s="78"/>
      <c r="AF37" s="78"/>
      <c r="AG37" s="78"/>
      <c r="AH37" s="103"/>
    </row>
    <row r="38" spans="2:34" ht="15" customHeight="1">
      <c r="B38" s="868"/>
      <c r="C38" s="567"/>
      <c r="D38" s="567"/>
      <c r="E38" s="567"/>
      <c r="F38" s="614"/>
      <c r="G38" s="396"/>
      <c r="H38" s="172"/>
      <c r="I38" s="172"/>
      <c r="J38" s="237"/>
      <c r="K38" s="885"/>
      <c r="L38" s="78"/>
      <c r="M38" s="78"/>
      <c r="N38" s="78"/>
      <c r="O38" s="78"/>
      <c r="P38" s="78"/>
      <c r="Q38" s="78"/>
      <c r="R38" s="78"/>
      <c r="S38" s="78"/>
      <c r="T38" s="890"/>
      <c r="U38" s="396"/>
      <c r="V38" s="172"/>
      <c r="W38" s="237"/>
      <c r="X38" s="885"/>
      <c r="Y38" s="78"/>
      <c r="Z38" s="78"/>
      <c r="AA38" s="78"/>
      <c r="AB38" s="78"/>
      <c r="AC38" s="78"/>
      <c r="AD38" s="78"/>
      <c r="AE38" s="78"/>
      <c r="AF38" s="78"/>
      <c r="AG38" s="78"/>
      <c r="AH38" s="103"/>
    </row>
    <row r="39" spans="2:34" ht="15" customHeight="1">
      <c r="B39" s="868"/>
      <c r="C39" s="567"/>
      <c r="D39" s="567"/>
      <c r="E39" s="567"/>
      <c r="F39" s="614"/>
      <c r="G39" s="396"/>
      <c r="H39" s="172"/>
      <c r="I39" s="172"/>
      <c r="J39" s="237"/>
      <c r="K39" s="885"/>
      <c r="L39" s="78"/>
      <c r="M39" s="78"/>
      <c r="N39" s="78"/>
      <c r="O39" s="78"/>
      <c r="P39" s="78"/>
      <c r="Q39" s="78"/>
      <c r="R39" s="78"/>
      <c r="S39" s="78"/>
      <c r="T39" s="890"/>
      <c r="U39" s="396"/>
      <c r="V39" s="172"/>
      <c r="W39" s="237"/>
      <c r="X39" s="885"/>
      <c r="Y39" s="78"/>
      <c r="Z39" s="78"/>
      <c r="AA39" s="78"/>
      <c r="AB39" s="78"/>
      <c r="AC39" s="78"/>
      <c r="AD39" s="78"/>
      <c r="AE39" s="78"/>
      <c r="AF39" s="78"/>
      <c r="AG39" s="78"/>
      <c r="AH39" s="103"/>
    </row>
    <row r="40" spans="2:34" ht="15" customHeight="1">
      <c r="B40" s="869"/>
      <c r="C40" s="876"/>
      <c r="D40" s="876"/>
      <c r="E40" s="876"/>
      <c r="F40" s="881"/>
      <c r="G40" s="472"/>
      <c r="H40" s="173"/>
      <c r="I40" s="173"/>
      <c r="J40" s="236"/>
      <c r="K40" s="886"/>
      <c r="L40" s="888"/>
      <c r="M40" s="888"/>
      <c r="N40" s="888"/>
      <c r="O40" s="888"/>
      <c r="P40" s="888"/>
      <c r="Q40" s="888"/>
      <c r="R40" s="888"/>
      <c r="S40" s="888"/>
      <c r="T40" s="891"/>
      <c r="U40" s="472"/>
      <c r="V40" s="173"/>
      <c r="W40" s="236"/>
      <c r="X40" s="886"/>
      <c r="Y40" s="888"/>
      <c r="Z40" s="888"/>
      <c r="AA40" s="888"/>
      <c r="AB40" s="888"/>
      <c r="AC40" s="888"/>
      <c r="AD40" s="888"/>
      <c r="AE40" s="888"/>
      <c r="AF40" s="888"/>
      <c r="AG40" s="888"/>
      <c r="AH40" s="898"/>
    </row>
    <row r="41" spans="2:34" ht="15" customHeight="1">
      <c r="B41" s="142" t="s">
        <v>118</v>
      </c>
      <c r="C41" s="185"/>
      <c r="D41" s="185"/>
      <c r="E41" s="185"/>
      <c r="F41" s="629"/>
      <c r="G41" s="396"/>
      <c r="H41" s="172"/>
      <c r="I41" s="172"/>
      <c r="J41" s="237"/>
      <c r="K41" s="903"/>
      <c r="L41" s="905"/>
      <c r="M41" s="905"/>
      <c r="N41" s="905"/>
      <c r="O41" s="905"/>
      <c r="P41" s="905"/>
      <c r="Q41" s="905"/>
      <c r="R41" s="905"/>
      <c r="S41" s="905"/>
      <c r="T41" s="803"/>
      <c r="U41" s="396"/>
      <c r="V41" s="172"/>
      <c r="W41" s="237"/>
      <c r="X41" s="885"/>
      <c r="Y41" s="78"/>
      <c r="Z41" s="78"/>
      <c r="AA41" s="78"/>
      <c r="AB41" s="78"/>
      <c r="AC41" s="78"/>
      <c r="AD41" s="78"/>
      <c r="AE41" s="78"/>
      <c r="AF41" s="78"/>
      <c r="AG41" s="78"/>
      <c r="AH41" s="103"/>
    </row>
    <row r="42" spans="2:34" ht="15" customHeight="1">
      <c r="B42" s="139"/>
      <c r="C42" s="181"/>
      <c r="D42" s="181"/>
      <c r="E42" s="181"/>
      <c r="F42" s="630"/>
      <c r="G42" s="396"/>
      <c r="H42" s="172"/>
      <c r="I42" s="172"/>
      <c r="J42" s="237"/>
      <c r="K42" s="885"/>
      <c r="L42" s="78"/>
      <c r="M42" s="78"/>
      <c r="N42" s="78"/>
      <c r="O42" s="78"/>
      <c r="P42" s="78"/>
      <c r="Q42" s="78"/>
      <c r="R42" s="78"/>
      <c r="S42" s="78"/>
      <c r="T42" s="890"/>
      <c r="U42" s="396"/>
      <c r="V42" s="172"/>
      <c r="W42" s="237"/>
      <c r="X42" s="885"/>
      <c r="Y42" s="78"/>
      <c r="Z42" s="78"/>
      <c r="AA42" s="78"/>
      <c r="AB42" s="78"/>
      <c r="AC42" s="78"/>
      <c r="AD42" s="78"/>
      <c r="AE42" s="78"/>
      <c r="AF42" s="78"/>
      <c r="AG42" s="78"/>
      <c r="AH42" s="103"/>
    </row>
    <row r="43" spans="2:34" ht="15" customHeight="1">
      <c r="B43" s="139"/>
      <c r="C43" s="181"/>
      <c r="D43" s="181"/>
      <c r="E43" s="181"/>
      <c r="F43" s="630"/>
      <c r="G43" s="396"/>
      <c r="H43" s="172"/>
      <c r="I43" s="172"/>
      <c r="J43" s="237"/>
      <c r="K43" s="885"/>
      <c r="L43" s="78"/>
      <c r="M43" s="78"/>
      <c r="N43" s="78"/>
      <c r="O43" s="78"/>
      <c r="P43" s="78"/>
      <c r="Q43" s="78"/>
      <c r="R43" s="78"/>
      <c r="S43" s="78"/>
      <c r="T43" s="890"/>
      <c r="U43" s="396"/>
      <c r="V43" s="172"/>
      <c r="W43" s="237"/>
      <c r="X43" s="885"/>
      <c r="Y43" s="78"/>
      <c r="Z43" s="78"/>
      <c r="AA43" s="78"/>
      <c r="AB43" s="78"/>
      <c r="AC43" s="78"/>
      <c r="AD43" s="78"/>
      <c r="AE43" s="78"/>
      <c r="AF43" s="78"/>
      <c r="AG43" s="78"/>
      <c r="AH43" s="103"/>
    </row>
    <row r="44" spans="2:34" ht="15" customHeight="1">
      <c r="B44" s="139"/>
      <c r="C44" s="181"/>
      <c r="D44" s="181"/>
      <c r="E44" s="181"/>
      <c r="F44" s="630"/>
      <c r="G44" s="396"/>
      <c r="H44" s="172"/>
      <c r="I44" s="172"/>
      <c r="J44" s="237"/>
      <c r="K44" s="885"/>
      <c r="L44" s="78"/>
      <c r="M44" s="78"/>
      <c r="N44" s="78"/>
      <c r="O44" s="78"/>
      <c r="P44" s="78"/>
      <c r="Q44" s="78"/>
      <c r="R44" s="78"/>
      <c r="S44" s="78"/>
      <c r="T44" s="890"/>
      <c r="U44" s="396"/>
      <c r="V44" s="172"/>
      <c r="W44" s="237"/>
      <c r="X44" s="885"/>
      <c r="Y44" s="78"/>
      <c r="Z44" s="78"/>
      <c r="AA44" s="78"/>
      <c r="AB44" s="78"/>
      <c r="AC44" s="78"/>
      <c r="AD44" s="78"/>
      <c r="AE44" s="78"/>
      <c r="AF44" s="78"/>
      <c r="AG44" s="78"/>
      <c r="AH44" s="103"/>
    </row>
    <row r="45" spans="2:34" ht="15" customHeight="1">
      <c r="B45" s="140"/>
      <c r="C45" s="182"/>
      <c r="D45" s="182"/>
      <c r="E45" s="182"/>
      <c r="F45" s="879"/>
      <c r="G45" s="472"/>
      <c r="H45" s="173"/>
      <c r="I45" s="173"/>
      <c r="J45" s="236"/>
      <c r="K45" s="886"/>
      <c r="L45" s="888"/>
      <c r="M45" s="888"/>
      <c r="N45" s="888"/>
      <c r="O45" s="888"/>
      <c r="P45" s="888"/>
      <c r="Q45" s="888"/>
      <c r="R45" s="888"/>
      <c r="S45" s="888"/>
      <c r="T45" s="891"/>
      <c r="U45" s="472"/>
      <c r="V45" s="173"/>
      <c r="W45" s="236"/>
      <c r="X45" s="886"/>
      <c r="Y45" s="888"/>
      <c r="Z45" s="888"/>
      <c r="AA45" s="888"/>
      <c r="AB45" s="888"/>
      <c r="AC45" s="888"/>
      <c r="AD45" s="888"/>
      <c r="AE45" s="888"/>
      <c r="AF45" s="888"/>
      <c r="AG45" s="888"/>
      <c r="AH45" s="898"/>
    </row>
    <row r="46" spans="2:34" ht="15" customHeight="1">
      <c r="B46" s="142" t="s">
        <v>368</v>
      </c>
      <c r="C46" s="185"/>
      <c r="D46" s="185"/>
      <c r="E46" s="185"/>
      <c r="F46" s="629"/>
      <c r="G46" s="396"/>
      <c r="H46" s="172"/>
      <c r="I46" s="172"/>
      <c r="J46" s="237"/>
      <c r="K46" s="903"/>
      <c r="L46" s="905"/>
      <c r="M46" s="905"/>
      <c r="N46" s="905"/>
      <c r="O46" s="905"/>
      <c r="P46" s="905"/>
      <c r="Q46" s="905"/>
      <c r="R46" s="905"/>
      <c r="S46" s="905"/>
      <c r="T46" s="803"/>
      <c r="U46" s="396"/>
      <c r="V46" s="172"/>
      <c r="W46" s="237"/>
      <c r="X46" s="885"/>
      <c r="Y46" s="78"/>
      <c r="Z46" s="78"/>
      <c r="AA46" s="78"/>
      <c r="AB46" s="78"/>
      <c r="AC46" s="78"/>
      <c r="AD46" s="78"/>
      <c r="AE46" s="78"/>
      <c r="AF46" s="78"/>
      <c r="AG46" s="78"/>
      <c r="AH46" s="103"/>
    </row>
    <row r="47" spans="2:34" ht="15" customHeight="1">
      <c r="B47" s="139"/>
      <c r="C47" s="181"/>
      <c r="D47" s="181"/>
      <c r="E47" s="181"/>
      <c r="F47" s="630"/>
      <c r="G47" s="396"/>
      <c r="H47" s="172"/>
      <c r="I47" s="172"/>
      <c r="J47" s="237"/>
      <c r="K47" s="885"/>
      <c r="L47" s="78"/>
      <c r="M47" s="78"/>
      <c r="N47" s="78"/>
      <c r="O47" s="78"/>
      <c r="P47" s="78"/>
      <c r="Q47" s="78"/>
      <c r="R47" s="78"/>
      <c r="S47" s="78"/>
      <c r="T47" s="890"/>
      <c r="U47" s="396"/>
      <c r="V47" s="172"/>
      <c r="W47" s="237"/>
      <c r="X47" s="885"/>
      <c r="Y47" s="78"/>
      <c r="Z47" s="78"/>
      <c r="AA47" s="78"/>
      <c r="AB47" s="78"/>
      <c r="AC47" s="78"/>
      <c r="AD47" s="78"/>
      <c r="AE47" s="78"/>
      <c r="AF47" s="78"/>
      <c r="AG47" s="78"/>
      <c r="AH47" s="103"/>
    </row>
    <row r="48" spans="2:34" ht="15" customHeight="1">
      <c r="B48" s="139"/>
      <c r="C48" s="181"/>
      <c r="D48" s="181"/>
      <c r="E48" s="181"/>
      <c r="F48" s="630"/>
      <c r="G48" s="396"/>
      <c r="H48" s="172"/>
      <c r="I48" s="172"/>
      <c r="J48" s="237"/>
      <c r="K48" s="885"/>
      <c r="L48" s="78"/>
      <c r="M48" s="78"/>
      <c r="N48" s="78"/>
      <c r="O48" s="78"/>
      <c r="P48" s="78"/>
      <c r="Q48" s="78"/>
      <c r="R48" s="78"/>
      <c r="S48" s="78"/>
      <c r="T48" s="890"/>
      <c r="U48" s="396"/>
      <c r="V48" s="172"/>
      <c r="W48" s="237"/>
      <c r="X48" s="885"/>
      <c r="Y48" s="78"/>
      <c r="Z48" s="78"/>
      <c r="AA48" s="78"/>
      <c r="AB48" s="78"/>
      <c r="AC48" s="78"/>
      <c r="AD48" s="78"/>
      <c r="AE48" s="78"/>
      <c r="AF48" s="78"/>
      <c r="AG48" s="78"/>
      <c r="AH48" s="103"/>
    </row>
    <row r="49" spans="2:34" ht="15" customHeight="1">
      <c r="B49" s="139"/>
      <c r="C49" s="181"/>
      <c r="D49" s="181"/>
      <c r="E49" s="181"/>
      <c r="F49" s="630"/>
      <c r="G49" s="396"/>
      <c r="H49" s="172"/>
      <c r="I49" s="172"/>
      <c r="J49" s="237"/>
      <c r="K49" s="885"/>
      <c r="L49" s="78"/>
      <c r="M49" s="78"/>
      <c r="N49" s="78"/>
      <c r="O49" s="78"/>
      <c r="P49" s="78"/>
      <c r="Q49" s="78"/>
      <c r="R49" s="78"/>
      <c r="S49" s="78"/>
      <c r="T49" s="890"/>
      <c r="U49" s="396"/>
      <c r="V49" s="172"/>
      <c r="W49" s="237"/>
      <c r="X49" s="885"/>
      <c r="Y49" s="78"/>
      <c r="Z49" s="78"/>
      <c r="AA49" s="78"/>
      <c r="AB49" s="78"/>
      <c r="AC49" s="78"/>
      <c r="AD49" s="78"/>
      <c r="AE49" s="78"/>
      <c r="AF49" s="78"/>
      <c r="AG49" s="78"/>
      <c r="AH49" s="103"/>
    </row>
    <row r="50" spans="2:34" ht="15" customHeight="1">
      <c r="B50" s="870"/>
      <c r="C50" s="494"/>
      <c r="D50" s="494"/>
      <c r="E50" s="494"/>
      <c r="F50" s="882"/>
      <c r="G50" s="281"/>
      <c r="H50" s="179"/>
      <c r="I50" s="179"/>
      <c r="J50" s="244"/>
      <c r="K50" s="887"/>
      <c r="L50" s="889"/>
      <c r="M50" s="889"/>
      <c r="N50" s="889"/>
      <c r="O50" s="889"/>
      <c r="P50" s="889"/>
      <c r="Q50" s="889"/>
      <c r="R50" s="889"/>
      <c r="S50" s="889"/>
      <c r="T50" s="892"/>
      <c r="U50" s="396"/>
      <c r="V50" s="172"/>
      <c r="W50" s="237"/>
      <c r="X50" s="885"/>
      <c r="Y50" s="78"/>
      <c r="Z50" s="78"/>
      <c r="AA50" s="78"/>
      <c r="AB50" s="78"/>
      <c r="AC50" s="78"/>
      <c r="AD50" s="78"/>
      <c r="AE50" s="78"/>
      <c r="AF50" s="78"/>
      <c r="AG50" s="78"/>
      <c r="AH50" s="103"/>
    </row>
    <row r="51" spans="2:34" s="31" customFormat="1" ht="15" customHeight="1">
      <c r="B51" s="871" t="s">
        <v>312</v>
      </c>
      <c r="C51" s="877" t="s">
        <v>441</v>
      </c>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row>
    <row r="52" spans="2:34" s="31" customFormat="1" ht="15" customHeight="1">
      <c r="B52" s="900"/>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row>
    <row r="53" spans="2:34">
      <c r="B53" s="873" t="s">
        <v>312</v>
      </c>
      <c r="C53" s="873" t="s">
        <v>442</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row>
  </sheetData>
  <mergeCells count="198">
    <mergeCell ref="B1:AH1"/>
    <mergeCell ref="U3:W3"/>
    <mergeCell ref="Y3:AG3"/>
    <mergeCell ref="B5:F5"/>
    <mergeCell ref="G5:J5"/>
    <mergeCell ref="K5:T5"/>
    <mergeCell ref="U5:W5"/>
    <mergeCell ref="X5:AH5"/>
    <mergeCell ref="G6:J6"/>
    <mergeCell ref="K6:T6"/>
    <mergeCell ref="U6:W6"/>
    <mergeCell ref="X6:AH6"/>
    <mergeCell ref="G7:J7"/>
    <mergeCell ref="K7:T7"/>
    <mergeCell ref="U7:W7"/>
    <mergeCell ref="X7:AH7"/>
    <mergeCell ref="G8:J8"/>
    <mergeCell ref="K8:T8"/>
    <mergeCell ref="U8:W8"/>
    <mergeCell ref="X8:AH8"/>
    <mergeCell ref="G9:J9"/>
    <mergeCell ref="K9:T9"/>
    <mergeCell ref="U9:W9"/>
    <mergeCell ref="X9:AH9"/>
    <mergeCell ref="G10:J10"/>
    <mergeCell ref="K10:T10"/>
    <mergeCell ref="U10:W10"/>
    <mergeCell ref="X10:AH10"/>
    <mergeCell ref="G11:J11"/>
    <mergeCell ref="K11:T11"/>
    <mergeCell ref="U11:W11"/>
    <mergeCell ref="X11:AH11"/>
    <mergeCell ref="G12:J12"/>
    <mergeCell ref="K12:T12"/>
    <mergeCell ref="U12:W12"/>
    <mergeCell ref="X12:AH12"/>
    <mergeCell ref="G13:J13"/>
    <mergeCell ref="K13:T13"/>
    <mergeCell ref="U13:W13"/>
    <mergeCell ref="X13:AH13"/>
    <mergeCell ref="G14:J14"/>
    <mergeCell ref="K14:T14"/>
    <mergeCell ref="U14:W14"/>
    <mergeCell ref="X14:AH14"/>
    <mergeCell ref="G15:J15"/>
    <mergeCell ref="K15:T15"/>
    <mergeCell ref="U15:W15"/>
    <mergeCell ref="X15:AH15"/>
    <mergeCell ref="G16:J16"/>
    <mergeCell ref="K16:T16"/>
    <mergeCell ref="U16:W16"/>
    <mergeCell ref="X16:AH16"/>
    <mergeCell ref="G17:J17"/>
    <mergeCell ref="K17:T17"/>
    <mergeCell ref="U17:W17"/>
    <mergeCell ref="X17:AH17"/>
    <mergeCell ref="G18:J18"/>
    <mergeCell ref="K18:T18"/>
    <mergeCell ref="U18:W18"/>
    <mergeCell ref="X18:AH18"/>
    <mergeCell ref="G19:J19"/>
    <mergeCell ref="K19:T19"/>
    <mergeCell ref="U19:W19"/>
    <mergeCell ref="X19:AH19"/>
    <mergeCell ref="G20:J20"/>
    <mergeCell ref="K20:T20"/>
    <mergeCell ref="U20:W20"/>
    <mergeCell ref="X20:AH20"/>
    <mergeCell ref="G21:J21"/>
    <mergeCell ref="K21:T21"/>
    <mergeCell ref="U21:W21"/>
    <mergeCell ref="X21:AH21"/>
    <mergeCell ref="G22:J22"/>
    <mergeCell ref="K22:T22"/>
    <mergeCell ref="U22:W22"/>
    <mergeCell ref="X22:AH22"/>
    <mergeCell ref="G23:J23"/>
    <mergeCell ref="K23:T23"/>
    <mergeCell ref="U23:W23"/>
    <mergeCell ref="X23:AH23"/>
    <mergeCell ref="G24:J24"/>
    <mergeCell ref="K24:T24"/>
    <mergeCell ref="U24:W24"/>
    <mergeCell ref="X24:AH24"/>
    <mergeCell ref="G25:J25"/>
    <mergeCell ref="K25:T25"/>
    <mergeCell ref="U25:W25"/>
    <mergeCell ref="X25:AH25"/>
    <mergeCell ref="G26:J26"/>
    <mergeCell ref="K26:T26"/>
    <mergeCell ref="U26:W26"/>
    <mergeCell ref="X26:AH26"/>
    <mergeCell ref="G27:J27"/>
    <mergeCell ref="K27:T27"/>
    <mergeCell ref="U27:W27"/>
    <mergeCell ref="X27:AH27"/>
    <mergeCell ref="G28:J28"/>
    <mergeCell ref="K28:T28"/>
    <mergeCell ref="U28:W28"/>
    <mergeCell ref="X28:AH28"/>
    <mergeCell ref="G29:J29"/>
    <mergeCell ref="K29:T29"/>
    <mergeCell ref="U29:W29"/>
    <mergeCell ref="X29:AH29"/>
    <mergeCell ref="G30:J30"/>
    <mergeCell ref="K30:T30"/>
    <mergeCell ref="U30:W30"/>
    <mergeCell ref="X30:AH30"/>
    <mergeCell ref="G31:J31"/>
    <mergeCell ref="K31:T31"/>
    <mergeCell ref="U31:W31"/>
    <mergeCell ref="X31:AH31"/>
    <mergeCell ref="G32:J32"/>
    <mergeCell ref="K32:T32"/>
    <mergeCell ref="U32:W32"/>
    <mergeCell ref="X32:AH32"/>
    <mergeCell ref="G33:J33"/>
    <mergeCell ref="K33:T33"/>
    <mergeCell ref="U33:W33"/>
    <mergeCell ref="X33:AH33"/>
    <mergeCell ref="G34:J34"/>
    <mergeCell ref="K34:T34"/>
    <mergeCell ref="U34:W34"/>
    <mergeCell ref="X34:AH34"/>
    <mergeCell ref="G35:J35"/>
    <mergeCell ref="K35:T35"/>
    <mergeCell ref="U35:W35"/>
    <mergeCell ref="X35:AH35"/>
    <mergeCell ref="G36:J36"/>
    <mergeCell ref="K36:T36"/>
    <mergeCell ref="U36:W36"/>
    <mergeCell ref="X36:AH36"/>
    <mergeCell ref="G37:J37"/>
    <mergeCell ref="K37:T37"/>
    <mergeCell ref="U37:W37"/>
    <mergeCell ref="X37:AH37"/>
    <mergeCell ref="G38:J38"/>
    <mergeCell ref="K38:T38"/>
    <mergeCell ref="U38:W38"/>
    <mergeCell ref="X38:AH38"/>
    <mergeCell ref="G39:J39"/>
    <mergeCell ref="K39:T39"/>
    <mergeCell ref="U39:W39"/>
    <mergeCell ref="X39:AH39"/>
    <mergeCell ref="G40:J40"/>
    <mergeCell ref="K40:T40"/>
    <mergeCell ref="U40:W40"/>
    <mergeCell ref="X40:AH40"/>
    <mergeCell ref="G41:J41"/>
    <mergeCell ref="K41:T41"/>
    <mergeCell ref="U41:W41"/>
    <mergeCell ref="X41:AH41"/>
    <mergeCell ref="G42:J42"/>
    <mergeCell ref="K42:T42"/>
    <mergeCell ref="U42:W42"/>
    <mergeCell ref="X42:AH42"/>
    <mergeCell ref="G43:J43"/>
    <mergeCell ref="K43:T43"/>
    <mergeCell ref="U43:W43"/>
    <mergeCell ref="X43:AH43"/>
    <mergeCell ref="G44:J44"/>
    <mergeCell ref="K44:T44"/>
    <mergeCell ref="U44:W44"/>
    <mergeCell ref="X44:AH44"/>
    <mergeCell ref="G45:J45"/>
    <mergeCell ref="K45:T45"/>
    <mergeCell ref="U45:W45"/>
    <mergeCell ref="X45:AH45"/>
    <mergeCell ref="G46:J46"/>
    <mergeCell ref="K46:T46"/>
    <mergeCell ref="U46:W46"/>
    <mergeCell ref="X46:AH46"/>
    <mergeCell ref="G47:J47"/>
    <mergeCell ref="K47:T47"/>
    <mergeCell ref="U47:W47"/>
    <mergeCell ref="X47:AH47"/>
    <mergeCell ref="G48:J48"/>
    <mergeCell ref="K48:T48"/>
    <mergeCell ref="U48:W48"/>
    <mergeCell ref="X48:AH48"/>
    <mergeCell ref="G49:J49"/>
    <mergeCell ref="K49:T49"/>
    <mergeCell ref="U49:W49"/>
    <mergeCell ref="X49:AH49"/>
    <mergeCell ref="G50:J50"/>
    <mergeCell ref="K50:T50"/>
    <mergeCell ref="U50:W50"/>
    <mergeCell ref="X50:AH50"/>
    <mergeCell ref="B6:F10"/>
    <mergeCell ref="B11:F15"/>
    <mergeCell ref="B16:F20"/>
    <mergeCell ref="B21:F25"/>
    <mergeCell ref="B26:F30"/>
    <mergeCell ref="B31:F35"/>
    <mergeCell ref="B36:F40"/>
    <mergeCell ref="B41:F45"/>
    <mergeCell ref="B46:F50"/>
    <mergeCell ref="C51:AH52"/>
  </mergeCells>
  <phoneticPr fontId="19"/>
  <printOptions horizontalCentered="1"/>
  <pageMargins left="0.59055118110236215" right="0.59055118110236215" top="0.78740157480314954" bottom="0.59055118110236227" header="0" footer="0"/>
  <pageSetup paperSize="9" fitToWidth="1" fitToHeight="1" orientation="portrait" usePrinterDefaults="1" blackAndWhite="1" r:id="rId1"/>
  <headerFooter scaleWithDoc="0"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表紙・注意事項</vt:lpstr>
      <vt:lpstr>01 基本資料</vt:lpstr>
      <vt:lpstr>02 職員職務分担表</vt:lpstr>
      <vt:lpstr>03 内部研修</vt:lpstr>
      <vt:lpstr>04 外部研修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秋田県</cp:lastModifiedBy>
  <cp:lastPrinted>2019-07-28T13:26:37Z</cp:lastPrinted>
  <dcterms:created xsi:type="dcterms:W3CDTF">2008-05-29T05:42:22Z</dcterms:created>
  <dcterms:modified xsi:type="dcterms:W3CDTF">2023-09-11T07:48:31Z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3.1.2.0</vt:lpwstr>
      <vt:lpwstr>3.1.4.0</vt:lpwstr>
      <vt:lpwstr>3.1.7.0</vt:lpwstr>
      <vt:lpwstr>3.1.9.0</vt:lpwstr>
    </vt:vector>
  </property>
  <property fmtid="{DCFEDD21-7773-49B2-8022-6FC58DB5260B}" pid="3" name="LastSavedVersion">
    <vt:lpwstr>3.1.9.0</vt:lpwstr>
  </property>
  <property fmtid="{DCFEDD21-7773-49B2-8022-6FC58DB5260B}" pid="4" name="LastSavedDate">
    <vt:filetime>2023-09-11T07:48:31Z</vt:filetime>
  </property>
</Properties>
</file>