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2940" yWindow="6105" windowWidth="20520" windowHeight="80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workbook>
</file>

<file path=xl/calcChain.xml><?xml version="1.0" encoding="utf-8"?>
<calcChain xmlns="http://schemas.openxmlformats.org/spreadsheetml/2006/main">
  <c r="BG37" i="10" l="1"/>
  <c r="BG36" i="10"/>
  <c r="BG35" i="10"/>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BW39" i="10"/>
  <c r="BE39" i="10"/>
  <c r="AM39" i="10"/>
  <c r="U39" i="10"/>
  <c r="BW38" i="10"/>
  <c r="BE38" i="10"/>
  <c r="AM38" i="10"/>
  <c r="U38" i="10"/>
  <c r="AM37" i="10"/>
  <c r="U37"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C37" i="10" l="1"/>
  <c r="C38" i="10" l="1"/>
  <c r="C39" i="10" l="1"/>
  <c r="C40" i="10" l="1"/>
  <c r="U34" i="10" l="1"/>
  <c r="U35" i="10" l="1"/>
  <c r="U36" i="10" s="1"/>
  <c r="AM34" i="10" l="1"/>
  <c r="AM35" i="10" s="1"/>
  <c r="AM36" i="10" s="1"/>
  <c r="BE34" i="10" l="1"/>
  <c r="BE35" i="10" s="1"/>
  <c r="BE36" i="10" s="1"/>
  <c r="BE37" i="10" s="1"/>
  <c r="BW34" i="10" l="1"/>
  <c r="BW35" i="10" s="1"/>
  <c r="BW36" i="10" s="1"/>
  <c r="BW37" i="10" s="1"/>
  <c r="CO34" i="10"/>
  <c r="CO35" i="10" s="1"/>
  <c r="CO36" i="10" s="1"/>
  <c r="CO37" i="10" s="1"/>
  <c r="CO38" i="10" s="1"/>
  <c r="CO39" i="10" s="1"/>
  <c r="CO40" i="10" s="1"/>
  <c r="CO41" i="10" s="1"/>
  <c r="CO42" i="10" s="1"/>
  <c r="CO43" i="10" s="1"/>
</calcChain>
</file>

<file path=xl/sharedStrings.xml><?xml version="1.0" encoding="utf-8"?>
<sst xmlns="http://schemas.openxmlformats.org/spreadsheetml/2006/main" count="1134" uniqueCount="638">
  <si>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</si>
  <si>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</si>
  <si>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</si>
  <si>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</si>
  <si>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</si>
  <si>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</si>
  <si>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</si>
  <si>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</si>
  <si>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</si>
  <si>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</si>
  <si>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</si>
  <si>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</si>
  <si>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</si>
  <si>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</si>
  <si>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</si>
  <si>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</si>
  <si>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</si>
  <si>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</si>
  <si>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</si>
  <si>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</si>
  <si>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</si>
  <si>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</si>
  <si>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</si>
  <si>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</si>
  <si>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</si>
  <si>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</si>
  <si>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</si>
  <si>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</si>
  <si>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</si>
  <si>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</si>
  <si>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</si>
  <si>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</si>
  <si>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</si>
  <si>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</si>
  <si>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</si>
  <si>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</si>
  <si>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</si>
  <si>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</si>
  <si>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</si>
  <si>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</si>
  <si>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</si>
  <si>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</si>
  <si>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</si>
  <si>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</si>
  <si>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</si>
  <si>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</si>
  <si>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</si>
  <si>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</si>
  <si>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</si>
  <si>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</si>
  <si>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</si>
  <si>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</si>
  <si>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</si>
  <si>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</si>
  <si>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</si>
  <si>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</si>
  <si>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</si>
  <si>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</si>
  <si>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</si>
  <si>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</si>
  <si>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</si>
  <si>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</si>
  <si>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</si>
  <si>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</si>
  <si>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</si>
  <si>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</si>
  <si>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</si>
  <si>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</si>
  <si>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</si>
  <si>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</si>
  <si>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</si>
  <si>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</si>
  <si>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</si>
  <si>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</si>
  <si>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</si>
  <si>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</si>
  <si>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</si>
  <si>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</si>
  <si>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</si>
  <si>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中核市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</si>
  <si>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</si>
  <si>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</si>
  <si>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</si>
  <si>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</si>
  <si>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</si>
  <si>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</si>
  <si>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</si>
  <si>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</si>
  <si>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</si>
  <si>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</si>
  <si>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</si>
  <si>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</si>
  <si>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秋田市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</si>
  <si>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</si>
  <si>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</si>
  <si>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</si>
  <si>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</si>
  <si>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</si>
  <si>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</si>
  <si>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</si>
  <si>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</si>
  <si>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</si>
  <si>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</si>
  <si>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</si>
  <si>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</si>
  <si>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</si>
  <si>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</si>
  <si>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</si>
  <si>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</si>
  <si>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</si>
  <si>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</si>
  <si>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</si>
  <si>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</si>
  <si>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</si>
  <si>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</si>
  <si>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</si>
  <si>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</si>
  <si>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</si>
  <si>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</si>
  <si>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</si>
  <si>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</si>
  <si>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</si>
  <si>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</si>
  <si>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</si>
  <si>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</si>
  <si>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</si>
  <si>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</si>
  <si>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</si>
  <si>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</si>
  <si>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</si>
  <si>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</si>
  <si>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</si>
  <si>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</si>
  <si>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</si>
  <si>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</si>
  <si>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</si>
  <si>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</si>
  <si>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</si>
  <si>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</si>
  <si>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</si>
  <si>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</si>
  <si>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</si>
  <si>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</si>
  <si>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</si>
  <si>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</si>
  <si>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</si>
  <si>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</si>
  <si>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</si>
  <si>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0"/>
  </si>
  <si>
    <t>うち日本人(％)</t>
    <phoneticPr fontId="5"/>
  </si>
  <si>
    <t>-0.8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</si>
  <si>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</si>
  <si>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</si>
  <si>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</si>
  <si>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</si>
  <si>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</si>
  <si>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</si>
  <si>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</si>
  <si>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</si>
  <si>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</si>
  <si>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</si>
  <si>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</si>
  <si>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</si>
  <si>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</si>
  <si>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</si>
  <si>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</si>
  <si>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</si>
  <si>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</si>
  <si>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</si>
  <si>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</si>
  <si>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</si>
  <si>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</si>
  <si>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</si>
  <si>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</si>
  <si>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</si>
  <si>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</si>
  <si>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</si>
  <si>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</si>
  <si>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</si>
  <si>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</si>
  <si>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</si>
  <si>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</si>
  <si>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</si>
  <si>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</si>
  <si>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</si>
  <si>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</si>
  <si>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</si>
  <si>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</si>
  <si>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</si>
  <si>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</si>
  <si>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</si>
  <si>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</si>
  <si>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</si>
  <si>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</si>
  <si>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</si>
  <si>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</si>
  <si>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</si>
  <si>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</si>
  <si>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</si>
  <si>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</si>
  <si>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</si>
  <si>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</si>
  <si>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</si>
  <si>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</si>
  <si>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</si>
  <si>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</si>
  <si>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</si>
  <si>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</si>
  <si>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</si>
  <si>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秋田県秋田市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</si>
  <si>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</si>
  <si>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</si>
  <si>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</si>
  <si>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</si>
  <si>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</si>
  <si>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</si>
  <si>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</si>
  <si>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</si>
  <si>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</si>
  <si>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</si>
  <si>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</si>
  <si>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</si>
  <si>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</si>
  <si>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</si>
  <si>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</si>
  <si>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</si>
  <si>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</si>
  <si>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</si>
  <si>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</si>
  <si>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</si>
  <si>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</si>
  <si>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</si>
  <si>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</si>
  <si>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</si>
  <si>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</si>
  <si>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</si>
  <si>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</si>
  <si>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</si>
  <si>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</si>
  <si>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</si>
  <si>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</si>
  <si>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</si>
  <si>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</si>
  <si>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</si>
  <si>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</si>
  <si>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</si>
  <si>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</si>
  <si>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</si>
  <si>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</si>
  <si>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</si>
  <si>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</si>
  <si>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</si>
  <si>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</si>
  <si>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</si>
  <si>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</si>
  <si>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</si>
  <si>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</si>
  <si>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</si>
  <si>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</si>
  <si>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</si>
  <si>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</si>
  <si>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</si>
  <si>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</si>
  <si>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</si>
  <si>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</si>
  <si>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</si>
  <si>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</si>
  <si>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</si>
  <si>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</si>
  <si>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</si>
  <si>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</si>
  <si>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</si>
  <si>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</si>
  <si>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</si>
  <si>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</si>
  <si>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</si>
  <si>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</si>
  <si>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</si>
  <si>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</si>
  <si>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</si>
  <si>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</si>
  <si>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</si>
  <si>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</si>
  <si>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</si>
  <si>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</si>
  <si>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</si>
  <si>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</si>
  <si>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</si>
  <si>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</si>
  <si>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</si>
  <si>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</si>
  <si>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</si>
  <si>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</si>
  <si>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</si>
  <si>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</si>
  <si>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</si>
  <si>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</si>
  <si>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</si>
  <si>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</si>
  <si>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</si>
  <si>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</si>
  <si>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</si>
  <si>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</si>
  <si>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</si>
  <si>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</si>
  <si>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</si>
  <si>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</si>
  <si>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</si>
  <si>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</si>
  <si>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</si>
  <si>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</si>
  <si>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</si>
  <si>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</si>
  <si>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</si>
  <si>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</si>
  <si>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</si>
  <si>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</si>
  <si>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</si>
  <si>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</si>
  <si>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</si>
  <si>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</si>
  <si>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</si>
  <si>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</si>
  <si>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</si>
  <si>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</si>
  <si>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</si>
  <si>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</si>
  <si>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</si>
  <si>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</si>
  <si>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観光施設</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</si>
  <si>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</si>
  <si>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</si>
  <si>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</si>
  <si>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</si>
  <si>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</si>
  <si>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</si>
  <si>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</si>
  <si>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</si>
  <si>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</si>
  <si>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</si>
  <si>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</si>
  <si>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</si>
  <si>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</si>
  <si>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</si>
  <si>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</si>
  <si>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</si>
  <si>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</si>
  <si>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</si>
  <si>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</si>
  <si>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</si>
  <si>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</si>
  <si>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</si>
  <si>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</si>
  <si>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</si>
  <si>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</si>
  <si>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</si>
  <si>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</si>
  <si>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</si>
  <si>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</si>
  <si>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秋田県秋田市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</si>
  <si>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</si>
  <si>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</si>
  <si>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</si>
  <si>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</si>
  <si>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</si>
  <si>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</si>
  <si>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</si>
  <si>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</si>
  <si>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</si>
  <si>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</si>
  <si>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</si>
  <si>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</si>
  <si>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</si>
  <si>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</si>
  <si>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</si>
  <si>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</si>
  <si>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</si>
  <si>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</si>
  <si>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</si>
  <si>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</si>
  <si>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土地区画整理会計</t>
    <phoneticPr fontId="5"/>
  </si>
  <si>
    <t>市有林会計</t>
    <phoneticPr fontId="5"/>
  </si>
  <si>
    <t>市営墓地会計</t>
    <phoneticPr fontId="5"/>
  </si>
  <si>
    <t>母子父子寡婦福祉資金貸付事業会計</t>
    <phoneticPr fontId="5"/>
  </si>
  <si>
    <t>病院事業債管理会計</t>
    <phoneticPr fontId="5"/>
  </si>
  <si>
    <t>-</t>
    <phoneticPr fontId="5"/>
  </si>
  <si>
    <t>学校給食費会計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</si>
  <si>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</si>
  <si>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</si>
  <si>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</si>
  <si>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</si>
  <si>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</si>
  <si>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</si>
  <si>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</si>
  <si>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</si>
  <si>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</si>
  <si>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</si>
  <si>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</si>
  <si>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</si>
  <si>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</si>
  <si>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</si>
  <si>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</si>
  <si>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</si>
  <si>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</si>
  <si>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</si>
  <si>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</si>
  <si>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法適用企業</t>
    <phoneticPr fontId="5"/>
  </si>
  <si>
    <t>農業集落排水事業会計</t>
    <phoneticPr fontId="5"/>
  </si>
  <si>
    <t>法適用企業</t>
    <phoneticPr fontId="5"/>
  </si>
  <si>
    <t>秋田市中央卸売市場会計</t>
    <phoneticPr fontId="5"/>
  </si>
  <si>
    <t>法非適用企業</t>
    <phoneticPr fontId="5"/>
  </si>
  <si>
    <t>秋田市公設地方卸売市場会計</t>
    <phoneticPr fontId="5"/>
  </si>
  <si>
    <t>法非適用企業</t>
    <phoneticPr fontId="5"/>
  </si>
  <si>
    <t>秋田市大森山動物園会計</t>
    <phoneticPr fontId="5"/>
  </si>
  <si>
    <t>秋田市廃棄物発電会計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</si>
  <si>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</si>
  <si>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</si>
  <si>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</si>
  <si>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</si>
  <si>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</si>
  <si>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</si>
  <si>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</si>
  <si>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</si>
  <si>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</si>
  <si>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</si>
  <si>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</si>
  <si>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</si>
  <si>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</si>
  <si>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</si>
  <si>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</si>
  <si>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</si>
  <si>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</si>
  <si>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</si>
  <si>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</si>
  <si>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</si>
  <si>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</si>
  <si>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</si>
  <si>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</si>
  <si>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</si>
  <si>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</si>
  <si>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</si>
  <si>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</si>
  <si>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</si>
  <si>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</si>
  <si>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</si>
  <si>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</si>
  <si>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</si>
  <si>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</si>
  <si>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</si>
  <si>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</si>
  <si>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</si>
  <si>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</si>
  <si>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</si>
  <si>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</si>
  <si>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</si>
  <si>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</si>
  <si>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</si>
  <si>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</si>
  <si>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</si>
  <si>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</si>
  <si>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</si>
  <si>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</si>
  <si>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</si>
  <si>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</si>
  <si>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</si>
  <si>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</si>
  <si>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</si>
  <si>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</si>
  <si>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</si>
  <si>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</si>
  <si>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</si>
  <si>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</si>
  <si>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</si>
  <si>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</si>
  <si>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</si>
  <si>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</si>
  <si>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</si>
  <si>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</si>
  <si>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</si>
  <si>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</si>
  <si>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</si>
  <si>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</si>
  <si>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秋田市公設地方卸売市場会計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</si>
  <si>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</si>
  <si>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</si>
  <si>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</si>
  <si>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</si>
  <si>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</si>
  <si>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</si>
  <si>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</si>
  <si>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</si>
  <si>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</si>
  <si>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</si>
  <si>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</si>
  <si>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</si>
  <si>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</si>
  <si>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</si>
  <si>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</si>
  <si>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</si>
  <si>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</si>
  <si>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</si>
  <si>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</si>
  <si>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</si>
  <si>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</si>
  <si>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</si>
  <si>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</si>
  <si>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</si>
  <si>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</si>
  <si>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</si>
  <si>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</si>
  <si>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</si>
  <si>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</si>
  <si>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</si>
  <si>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</si>
  <si>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</si>
  <si>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</si>
  <si>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</si>
  <si>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</si>
  <si>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</si>
  <si>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</si>
  <si>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</si>
  <si>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</si>
  <si>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</si>
  <si>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</si>
  <si>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</si>
  <si>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</si>
  <si>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</si>
  <si>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</si>
  <si>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</si>
  <si>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</si>
  <si>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</si>
  <si>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</si>
  <si>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</si>
  <si>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</si>
  <si>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</si>
  <si>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</si>
  <si>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</si>
  <si>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</si>
  <si>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</si>
  <si>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</si>
  <si>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</si>
  <si>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</si>
  <si>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</si>
  <si>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</si>
  <si>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</si>
  <si>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</si>
  <si>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</si>
  <si>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</si>
  <si>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</si>
  <si>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</si>
  <si>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</si>
  <si>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</si>
  <si>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</si>
  <si>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</si>
  <si>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</si>
  <si>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</si>
  <si>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</si>
  <si>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</si>
  <si>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</si>
  <si>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</si>
  <si>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</si>
  <si>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</si>
  <si>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</si>
  <si>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</si>
  <si>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</si>
  <si>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</si>
  <si>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</si>
  <si>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</si>
  <si>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</si>
  <si>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</si>
  <si>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</si>
  <si>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</si>
  <si>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</si>
  <si>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</si>
  <si>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</si>
  <si>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</si>
  <si>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1.08</t>
  </si>
  <si>
    <t>▲ 1.81</t>
  </si>
  <si>
    <t>▲ 1.61</t>
  </si>
  <si>
    <t>水道事業会計</t>
  </si>
  <si>
    <t>下水道事業会計</t>
  </si>
  <si>
    <t>一般会計</t>
  </si>
  <si>
    <t>国民健康保険事業会計</t>
  </si>
  <si>
    <t>介護保険事業会計</t>
  </si>
  <si>
    <t>農業集落排水事業会計</t>
  </si>
  <si>
    <t>土地区画整理会計</t>
  </si>
  <si>
    <t>母子父子寡婦福祉資金貸付事業会計</t>
  </si>
  <si>
    <t>その他会計（赤字）</t>
  </si>
  <si>
    <t>その他会計（黒字）</t>
  </si>
  <si>
    <t>-</t>
    <phoneticPr fontId="2"/>
  </si>
  <si>
    <t>-</t>
    <phoneticPr fontId="2"/>
  </si>
  <si>
    <t>-</t>
    <phoneticPr fontId="2"/>
  </si>
  <si>
    <t>-</t>
    <phoneticPr fontId="2"/>
  </si>
  <si>
    <t>純損益
（形式収支）</t>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</si>
  <si>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
  </si>
  <si>
    <t>秋田県市町村会館管理組合</t>
    <rPh sb="0" eb="3">
      <t>アキタケン</t>
    </rPh>
    <rPh sb="3" eb="6">
      <t>シチョウソン</t>
    </rPh>
    <rPh sb="6" eb="8">
      <t>カイカン</t>
    </rPh>
    <rPh sb="8" eb="10">
      <t>カンリ</t>
    </rPh>
    <rPh sb="10" eb="12">
      <t>クミアイ</t>
    </rPh>
    <phoneticPr fontId="2"/>
  </si>
  <si>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</si>
  <si>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</si>
  <si>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</si>
  <si>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秋田市駐車場公社</t>
    <rPh sb="0" eb="3">
      <t>アキタシ</t>
    </rPh>
    <rPh sb="3" eb="6">
      <t>チュウシャジョウ</t>
    </rPh>
    <rPh sb="6" eb="8">
      <t>コウシャ</t>
    </rPh>
    <phoneticPr fontId="2"/>
  </si>
  <si>
    <t>太平山観光開発</t>
    <rPh sb="0" eb="3">
      <t>タイヘイザン</t>
    </rPh>
    <rPh sb="3" eb="5">
      <t>カンコウ</t>
    </rPh>
    <rPh sb="5" eb="7">
      <t>カイハツ</t>
    </rPh>
    <phoneticPr fontId="2"/>
  </si>
  <si>
    <t>秋田市勤労者福祉振興協会</t>
    <rPh sb="0" eb="3">
      <t>アキタシ</t>
    </rPh>
    <rPh sb="3" eb="6">
      <t>キンロウシャ</t>
    </rPh>
    <rPh sb="6" eb="8">
      <t>フクシ</t>
    </rPh>
    <rPh sb="8" eb="10">
      <t>シンコウ</t>
    </rPh>
    <rPh sb="10" eb="12">
      <t>キョウカイ</t>
    </rPh>
    <phoneticPr fontId="2"/>
  </si>
  <si>
    <t>秋田観光コンベンション協会</t>
    <rPh sb="0" eb="2">
      <t>アキタ</t>
    </rPh>
    <rPh sb="2" eb="4">
      <t>カンコウ</t>
    </rPh>
    <rPh sb="11" eb="13">
      <t>キョウカイ</t>
    </rPh>
    <phoneticPr fontId="2"/>
  </si>
  <si>
    <t>秋田市学校給食会</t>
    <rPh sb="0" eb="3">
      <t>アキタシ</t>
    </rPh>
    <rPh sb="3" eb="5">
      <t>ガッコウ</t>
    </rPh>
    <rPh sb="5" eb="7">
      <t>キュウショク</t>
    </rPh>
    <rPh sb="7" eb="8">
      <t>カイ</t>
    </rPh>
    <phoneticPr fontId="2"/>
  </si>
  <si>
    <t>河辺地域振興</t>
    <rPh sb="0" eb="2">
      <t>カワベ</t>
    </rPh>
    <rPh sb="2" eb="4">
      <t>チイキ</t>
    </rPh>
    <rPh sb="4" eb="6">
      <t>シンコウ</t>
    </rPh>
    <phoneticPr fontId="2"/>
  </si>
  <si>
    <t>雄和振興公社</t>
    <rPh sb="0" eb="2">
      <t>ユウワ</t>
    </rPh>
    <rPh sb="2" eb="4">
      <t>シンコウ</t>
    </rPh>
    <rPh sb="4" eb="6">
      <t>コウシャ</t>
    </rPh>
    <phoneticPr fontId="2"/>
  </si>
  <si>
    <t>秋田市総合振興公社</t>
    <rPh sb="0" eb="3">
      <t>アキタシ</t>
    </rPh>
    <rPh sb="3" eb="5">
      <t>ソウゴウ</t>
    </rPh>
    <rPh sb="5" eb="7">
      <t>シンコウ</t>
    </rPh>
    <rPh sb="7" eb="9">
      <t>コウシャ</t>
    </rPh>
    <phoneticPr fontId="2"/>
  </si>
  <si>
    <t>公立大学法人秋田公立美術大学</t>
    <rPh sb="0" eb="2">
      <t>コウリツ</t>
    </rPh>
    <rPh sb="2" eb="4">
      <t>ダイガク</t>
    </rPh>
    <rPh sb="4" eb="6">
      <t>ホウジン</t>
    </rPh>
    <rPh sb="6" eb="8">
      <t>アキタ</t>
    </rPh>
    <rPh sb="8" eb="10">
      <t>コウリツ</t>
    </rPh>
    <rPh sb="10" eb="12">
      <t>ビジュツ</t>
    </rPh>
    <rPh sb="12" eb="14">
      <t>ダイガク</t>
    </rPh>
    <phoneticPr fontId="2"/>
  </si>
  <si>
    <t>公立大学法人国際教養大学</t>
    <rPh sb="0" eb="2">
      <t>コウリツ</t>
    </rPh>
    <rPh sb="2" eb="4">
      <t>ダイガク</t>
    </rPh>
    <rPh sb="4" eb="6">
      <t>ホウジン</t>
    </rPh>
    <rPh sb="6" eb="8">
      <t>コクサイ</t>
    </rPh>
    <rPh sb="8" eb="10">
      <t>キョウヨウ</t>
    </rPh>
    <rPh sb="10" eb="12">
      <t>ダイガク</t>
    </rPh>
    <phoneticPr fontId="2"/>
  </si>
  <si>
    <t>市立秋田総合病院</t>
    <rPh sb="0" eb="2">
      <t>シリツ</t>
    </rPh>
    <rPh sb="2" eb="4">
      <t>アキタ</t>
    </rPh>
    <rPh sb="4" eb="6">
      <t>ソウゴウ</t>
    </rPh>
    <rPh sb="6" eb="8">
      <t>ビョウイン</t>
    </rPh>
    <phoneticPr fontId="2"/>
  </si>
  <si>
    <t>-</t>
    <phoneticPr fontId="2"/>
  </si>
  <si>
    <t>-</t>
    <phoneticPr fontId="2"/>
  </si>
  <si>
    <t>-</t>
    <phoneticPr fontId="2"/>
  </si>
  <si>
    <t>-</t>
    <phoneticPr fontId="2"/>
  </si>
  <si>
    <t>-</t>
    <phoneticPr fontId="2"/>
  </si>
  <si>
    <t>-</t>
    <phoneticPr fontId="2"/>
  </si>
  <si>
    <t>-</t>
    <phoneticPr fontId="2"/>
  </si>
  <si>
    <t>-</t>
    <phoneticPr fontId="2"/>
  </si>
  <si>
    <t>公共施設等整備基金</t>
    <rPh sb="0" eb="2">
      <t>コウキョウ</t>
    </rPh>
    <rPh sb="2" eb="4">
      <t>シセツ</t>
    </rPh>
    <rPh sb="4" eb="5">
      <t>トウ</t>
    </rPh>
    <rPh sb="5" eb="7">
      <t>セイビ</t>
    </rPh>
    <rPh sb="7" eb="9">
      <t>キキン</t>
    </rPh>
    <phoneticPr fontId="11"/>
  </si>
  <si>
    <t>緑あふれるまちづくり基金</t>
    <rPh sb="0" eb="1">
      <t>ミドリ</t>
    </rPh>
    <rPh sb="10" eb="12">
      <t>キキン</t>
    </rPh>
    <phoneticPr fontId="11"/>
  </si>
  <si>
    <t>一般廃棄物処理施設整備基金</t>
    <rPh sb="0" eb="2">
      <t>イッパン</t>
    </rPh>
    <rPh sb="2" eb="5">
      <t>ハイキブツ</t>
    </rPh>
    <rPh sb="5" eb="7">
      <t>ショリ</t>
    </rPh>
    <rPh sb="7" eb="9">
      <t>シセツ</t>
    </rPh>
    <rPh sb="9" eb="11">
      <t>セイビ</t>
    </rPh>
    <rPh sb="11" eb="13">
      <t>キキン</t>
    </rPh>
    <phoneticPr fontId="11"/>
  </si>
  <si>
    <t>地域振興基金</t>
    <rPh sb="0" eb="2">
      <t>チイキ</t>
    </rPh>
    <rPh sb="2" eb="4">
      <t>シンコウ</t>
    </rPh>
    <rPh sb="4" eb="6">
      <t>キキン</t>
    </rPh>
    <phoneticPr fontId="11"/>
  </si>
  <si>
    <t>子ども福祉医療基金</t>
    <rPh sb="0" eb="1">
      <t>コ</t>
    </rPh>
    <rPh sb="3" eb="5">
      <t>フクシ</t>
    </rPh>
    <rPh sb="5" eb="7">
      <t>イリョウ</t>
    </rPh>
    <rPh sb="7" eb="9">
      <t>キキン</t>
    </rPh>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</si>
  <si>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</si>
  <si>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</si>
  <si>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</si>
  <si>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</si>
  <si>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</si>
  <si>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</si>
  <si>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</si>
  <si>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</si>
  <si>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</si>
  <si>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</si>
  <si>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</si>
  <si>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</si>
  <si>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</si>
  <si>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将来負担比率は類似団体よりも高い水準にあるが、地方債発行額の抑制や繰上償還等による地方債残高の減少などにより、年々低下傾向（H２９年度：８３．６％、H３０年度：７７．１％）にある。また、有形固定資産減価償却率は５１．５％と類似団体内平均よりも低い水準であるものの、公民館、市民会館は７０％を超えているほか、保健センター・保健所は６２．７％、図書館は６６．２％と類似団体内平均よりもそれぞれ２６．６ポイント、２３．２ポイント高い水準にあり、老朽化が進んでいる。
　今後、秋田市公共施設等総合管理計画を踏まえた個別施設計画に基づき、将来負担の増加に配慮しながら施設の老朽化対策に取り組んでいく。</t>
    <rPh sb="42" eb="44">
      <t>チホウ</t>
    </rPh>
    <rPh sb="66" eb="68">
      <t>ネンド</t>
    </rPh>
    <rPh sb="78" eb="80">
      <t>ネンド</t>
    </rPh>
    <rPh sb="261" eb="262">
      <t>モト</t>
    </rPh>
    <phoneticPr fontId="5"/>
  </si>
  <si>
    <t>　将来負担比率、実質公債費比率は、ともに類似団体と比較して高い水準にあるものの、両比率とも低下傾向にある。これは、「新・県都『あきた』改革プラン」に位置付けた地方債償還額の総合的な管理に取り組み、地方債借入額を抑制するとともに元利償還金の減少を図ってきたことや、定員適正化計画の着実な実施により退職手当負担が減少したためである。
　引き続き、公共施設等の改修や更新に係る経費の増加により両比率の増加が懸念されることから、秋田市公共施設等総合管理計画を踏まえた個別施設計画に基づき、将来負担の軽減を図るとともに、地方債発行の抑制や充当可能基金の残高を確保することなどにより、比率の改善に努める。</t>
    <rPh sb="79" eb="81">
      <t>チホウ</t>
    </rPh>
    <rPh sb="98" eb="100">
      <t>チホウ</t>
    </rPh>
    <rPh sb="166" eb="167">
      <t>ヒ</t>
    </rPh>
    <rPh sb="168" eb="169">
      <t>ツヅ</t>
    </rPh>
    <rPh sb="255" eb="257">
      <t>チホウ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</si>
</sst>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47677</c:v>
                </c:pt>
                <c:pt idx="1">
                  <c:v>51613</c:v>
                </c:pt>
                <c:pt idx="2">
                  <c:v>50880</c:v>
                </c:pt>
                <c:pt idx="3">
                  <c:v>46395</c:v>
                </c:pt>
                <c:pt idx="4">
                  <c:v>48088</c:v>
                </c:pt>
              </c:numCache>
            </c:numRef>
          </c:val>
          <c:smooth val="0"/>
          <c:extLst xmlns:c16r2="http://schemas.microsoft.com/office/drawing/2015/06/chart">
            <c:ext xmlns:c16="http://schemas.microsoft.com/office/drawing/2014/chart" uri="{C3380CC4-5D6E-409C-BE32-E72D297353CC}">
              <c16:uniqueId val="{00000000-257C-4AEA-B2F7-0EBC8F3CEC7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30056</c:v>
                </c:pt>
                <c:pt idx="1">
                  <c:v>48069</c:v>
                </c:pt>
                <c:pt idx="2">
                  <c:v>70493</c:v>
                </c:pt>
                <c:pt idx="3">
                  <c:v>48906</c:v>
                </c:pt>
                <c:pt idx="4">
                  <c:v>44125</c:v>
                </c:pt>
              </c:numCache>
            </c:numRef>
          </c:val>
          <c:smooth val="0"/>
          <c:extLst xmlns:c16r2="http://schemas.microsoft.com/office/drawing/2015/06/chart">
            <c:ext xmlns:c16="http://schemas.microsoft.com/office/drawing/2014/chart" uri="{C3380CC4-5D6E-409C-BE32-E72D297353CC}">
              <c16:uniqueId val="{00000001-257C-4AEA-B2F7-0EBC8F3CEC71}"/>
            </c:ext>
          </c:extLst>
        </c:ser>
        <c:dLbls>
          <c:showLegendKey val="0"/>
          <c:showVal val="0"/>
          <c:showCatName val="0"/>
          <c:showSerName val="0"/>
          <c:showPercent val="0"/>
          <c:showBubbleSize val="0"/>
        </c:dLbls>
        <c:marker val="1"/>
        <c:smooth val="0"/>
        <c:axId val="355649792"/>
        <c:axId val="351732096"/>
      </c:lineChart>
      <c:catAx>
        <c:axId val="3556497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1732096"/>
        <c:crosses val="autoZero"/>
        <c:auto val="1"/>
        <c:lblAlgn val="ctr"/>
        <c:lblOffset val="100"/>
        <c:tickLblSkip val="1"/>
        <c:tickMarkSkip val="1"/>
        <c:noMultiLvlLbl val="0"/>
      </c:catAx>
      <c:valAx>
        <c:axId val="351732096"/>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56497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2.31</c:v>
                </c:pt>
                <c:pt idx="1">
                  <c:v>2.89</c:v>
                </c:pt>
                <c:pt idx="2">
                  <c:v>2.35</c:v>
                </c:pt>
                <c:pt idx="3">
                  <c:v>2.33</c:v>
                </c:pt>
                <c:pt idx="4">
                  <c:v>2.34</c:v>
                </c:pt>
              </c:numCache>
            </c:numRef>
          </c:val>
          <c:extLst xmlns:c16r2="http://schemas.microsoft.com/office/drawing/2015/06/chart">
            <c:ext xmlns:c16="http://schemas.microsoft.com/office/drawing/2014/chart" uri="{C3380CC4-5D6E-409C-BE32-E72D297353CC}">
              <c16:uniqueId val="{00000000-7437-4D1A-BFFA-E37322ED50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7.82</c:v>
                </c:pt>
                <c:pt idx="1">
                  <c:v>8.8699999999999992</c:v>
                </c:pt>
                <c:pt idx="2">
                  <c:v>10.19</c:v>
                </c:pt>
                <c:pt idx="3">
                  <c:v>8.58</c:v>
                </c:pt>
                <c:pt idx="4">
                  <c:v>6.94</c:v>
                </c:pt>
              </c:numCache>
            </c:numRef>
          </c:val>
          <c:extLst xmlns:c16r2="http://schemas.microsoft.com/office/drawing/2015/06/chart">
            <c:ext xmlns:c16="http://schemas.microsoft.com/office/drawing/2014/chart" uri="{C3380CC4-5D6E-409C-BE32-E72D297353CC}">
              <c16:uniqueId val="{00000001-7437-4D1A-BFFA-E37322ED50BA}"/>
            </c:ext>
          </c:extLst>
        </c:ser>
        <c:dLbls>
          <c:showLegendKey val="0"/>
          <c:showVal val="0"/>
          <c:showCatName val="0"/>
          <c:showSerName val="0"/>
          <c:showPercent val="0"/>
          <c:showBubbleSize val="0"/>
        </c:dLbls>
        <c:gapWidth val="250"/>
        <c:overlap val="100"/>
        <c:axId val="182725632"/>
        <c:axId val="182736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-1.08</c:v>
                </c:pt>
                <c:pt idx="1">
                  <c:v>1.68</c:v>
                </c:pt>
                <c:pt idx="2">
                  <c:v>0.75</c:v>
                </c:pt>
                <c:pt idx="3">
                  <c:v>-1.81</c:v>
                </c:pt>
                <c:pt idx="4">
                  <c:v>-1.61</c:v>
                </c:pt>
              </c:numCache>
            </c:numRef>
          </c:val>
          <c:smooth val="0"/>
          <c:extLst xmlns:c16r2="http://schemas.microsoft.com/office/drawing/2015/06/chart">
            <c:ext xmlns:c16="http://schemas.microsoft.com/office/drawing/2014/chart" uri="{C3380CC4-5D6E-409C-BE32-E72D297353CC}">
              <c16:uniqueId val="{00000002-7437-4D1A-BFFA-E37322ED50BA}"/>
            </c:ext>
          </c:extLst>
        </c:ser>
        <c:dLbls>
          <c:showLegendKey val="0"/>
          <c:showVal val="0"/>
          <c:showCatName val="0"/>
          <c:showSerName val="0"/>
          <c:showPercent val="0"/>
          <c:showBubbleSize val="0"/>
        </c:dLbls>
        <c:marker val="1"/>
        <c:smooth val="0"/>
        <c:axId val="182725632"/>
        <c:axId val="182736000"/>
      </c:lineChart>
      <c:catAx>
        <c:axId val="1827256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82736000"/>
        <c:crosses val="autoZero"/>
        <c:auto val="1"/>
        <c:lblAlgn val="ctr"/>
        <c:lblOffset val="100"/>
        <c:tickLblSkip val="1"/>
        <c:tickMarkSkip val="1"/>
        <c:noMultiLvlLbl val="0"/>
      </c:catAx>
      <c:valAx>
        <c:axId val="18273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27256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5.32</c:v>
                </c:pt>
                <c:pt idx="2">
                  <c:v>#N/A</c:v>
                </c:pt>
                <c:pt idx="3">
                  <c:v>0.09</c:v>
                </c:pt>
                <c:pt idx="4">
                  <c:v>#N/A</c:v>
                </c:pt>
                <c:pt idx="5">
                  <c:v>7.0000000000000007E-2</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0-7A0F-4095-A07F-F5ECA39D12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7A0F-4095-A07F-F5ECA39D128F}"/>
            </c:ext>
          </c:extLst>
        </c:ser>
        <c:ser>
          <c:idx val="2"/>
          <c:order val="2"/>
          <c:tx>
            <c:strRef>
              <c:f>データシート!$A$29</c:f>
              <c:strCache>
                <c:ptCount val="1"/>
                <c:pt idx="0">
                  <c:v>母子父子寡婦福祉資金貸付事業会計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0.09</c:v>
                </c:pt>
                <c:pt idx="2">
                  <c:v>#N/A</c:v>
                </c:pt>
                <c:pt idx="3">
                  <c:v>0.14000000000000001</c:v>
                </c:pt>
                <c:pt idx="4">
                  <c:v>#N/A</c:v>
                </c:pt>
                <c:pt idx="5">
                  <c:v>0.18</c:v>
                </c:pt>
                <c:pt idx="6">
                  <c:v>#N/A</c:v>
                </c:pt>
                <c:pt idx="7">
                  <c:v>0.16</c:v>
                </c:pt>
                <c:pt idx="8">
                  <c:v>#N/A</c:v>
                </c:pt>
                <c:pt idx="9">
                  <c:v>0.08</c:v>
                </c:pt>
              </c:numCache>
            </c:numRef>
          </c:val>
          <c:extLst xmlns:c16r2="http://schemas.microsoft.com/office/drawing/2015/06/chart">
            <c:ext xmlns:c16="http://schemas.microsoft.com/office/drawing/2014/chart" uri="{C3380CC4-5D6E-409C-BE32-E72D297353CC}">
              <c16:uniqueId val="{00000002-7A0F-4095-A07F-F5ECA39D128F}"/>
            </c:ext>
          </c:extLst>
        </c:ser>
        <c:ser>
          <c:idx val="3"/>
          <c:order val="3"/>
          <c:tx>
            <c:strRef>
              <c:f>データシート!$A$30</c:f>
              <c:strCache>
                <c:ptCount val="1"/>
                <c:pt idx="0">
                  <c:v>土地区画整理会計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0.15</c:v>
                </c:pt>
                <c:pt idx="2">
                  <c:v>#N/A</c:v>
                </c:pt>
                <c:pt idx="3">
                  <c:v>0.13</c:v>
                </c:pt>
                <c:pt idx="4">
                  <c:v>#N/A</c:v>
                </c:pt>
                <c:pt idx="5">
                  <c:v>0.15</c:v>
                </c:pt>
                <c:pt idx="6">
                  <c:v>#N/A</c:v>
                </c:pt>
                <c:pt idx="7">
                  <c:v>0.12</c:v>
                </c:pt>
                <c:pt idx="8">
                  <c:v>#N/A</c:v>
                </c:pt>
                <c:pt idx="9">
                  <c:v>0.14000000000000001</c:v>
                </c:pt>
              </c:numCache>
            </c:numRef>
          </c:val>
          <c:extLst xmlns:c16r2="http://schemas.microsoft.com/office/drawing/2015/06/chart">
            <c:ext xmlns:c16="http://schemas.microsoft.com/office/drawing/2014/chart" uri="{C3380CC4-5D6E-409C-BE32-E72D297353CC}">
              <c16:uniqueId val="{00000003-7A0F-4095-A07F-F5ECA39D128F}"/>
            </c:ext>
          </c:extLst>
        </c:ser>
        <c:ser>
          <c:idx val="4"/>
          <c:order val="4"/>
          <c:tx>
            <c:strRef>
              <c:f>データシート!$A$31</c:f>
              <c:strCache>
                <c:ptCount val="1"/>
                <c:pt idx="0">
                  <c:v>農業集落排水事業会計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0.53</c:v>
                </c:pt>
                <c:pt idx="2">
                  <c:v>#N/A</c:v>
                </c:pt>
                <c:pt idx="3">
                  <c:v>0.62</c:v>
                </c:pt>
                <c:pt idx="4">
                  <c:v>#N/A</c:v>
                </c:pt>
                <c:pt idx="5">
                  <c:v>0.73</c:v>
                </c:pt>
                <c:pt idx="6">
                  <c:v>#N/A</c:v>
                </c:pt>
                <c:pt idx="7">
                  <c:v>0.82</c:v>
                </c:pt>
                <c:pt idx="8">
                  <c:v>#N/A</c:v>
                </c:pt>
                <c:pt idx="9">
                  <c:v>0.86</c:v>
                </c:pt>
              </c:numCache>
            </c:numRef>
          </c:val>
          <c:extLst xmlns:c16r2="http://schemas.microsoft.com/office/drawing/2015/06/chart">
            <c:ext xmlns:c16="http://schemas.microsoft.com/office/drawing/2014/chart" uri="{C3380CC4-5D6E-409C-BE32-E72D297353CC}">
              <c16:uniqueId val="{00000004-7A0F-4095-A07F-F5ECA39D128F}"/>
            </c:ext>
          </c:extLst>
        </c:ser>
        <c:ser>
          <c:idx val="5"/>
          <c:order val="5"/>
          <c:tx>
            <c:strRef>
              <c:f>データシート!$A$32</c:f>
              <c:strCache>
                <c:ptCount val="1"/>
                <c:pt idx="0">
                  <c:v>介護保険事業会計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0.73</c:v>
                </c:pt>
                <c:pt idx="2">
                  <c:v>#N/A</c:v>
                </c:pt>
                <c:pt idx="3">
                  <c:v>0.89</c:v>
                </c:pt>
                <c:pt idx="4">
                  <c:v>#N/A</c:v>
                </c:pt>
                <c:pt idx="5">
                  <c:v>0.64</c:v>
                </c:pt>
                <c:pt idx="6">
                  <c:v>#N/A</c:v>
                </c:pt>
                <c:pt idx="7">
                  <c:v>1.46</c:v>
                </c:pt>
                <c:pt idx="8">
                  <c:v>#N/A</c:v>
                </c:pt>
                <c:pt idx="9">
                  <c:v>0.87</c:v>
                </c:pt>
              </c:numCache>
            </c:numRef>
          </c:val>
          <c:extLst xmlns:c16r2="http://schemas.microsoft.com/office/drawing/2015/06/chart">
            <c:ext xmlns:c16="http://schemas.microsoft.com/office/drawing/2014/chart" uri="{C3380CC4-5D6E-409C-BE32-E72D297353CC}">
              <c16:uniqueId val="{00000005-7A0F-4095-A07F-F5ECA39D128F}"/>
            </c:ext>
          </c:extLst>
        </c:ser>
        <c:ser>
          <c:idx val="6"/>
          <c:order val="6"/>
          <c:tx>
            <c:strRef>
              <c:f>データシート!$A$33</c:f>
              <c:strCache>
                <c:ptCount val="1"/>
                <c:pt idx="0">
                  <c:v>国民健康保険事業会計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0.32</c:v>
                </c:pt>
                <c:pt idx="2">
                  <c:v>#N/A</c:v>
                </c:pt>
                <c:pt idx="3">
                  <c:v>0</c:v>
                </c:pt>
                <c:pt idx="4">
                  <c:v>#N/A</c:v>
                </c:pt>
                <c:pt idx="5">
                  <c:v>0.7</c:v>
                </c:pt>
                <c:pt idx="6">
                  <c:v>#N/A</c:v>
                </c:pt>
                <c:pt idx="7">
                  <c:v>1.52</c:v>
                </c:pt>
                <c:pt idx="8">
                  <c:v>#N/A</c:v>
                </c:pt>
                <c:pt idx="9">
                  <c:v>2</c:v>
                </c:pt>
              </c:numCache>
            </c:numRef>
          </c:val>
          <c:extLst xmlns:c16r2="http://schemas.microsoft.com/office/drawing/2015/06/chart">
            <c:ext xmlns:c16="http://schemas.microsoft.com/office/drawing/2014/chart" uri="{C3380CC4-5D6E-409C-BE32-E72D297353CC}">
              <c16:uniqueId val="{00000006-7A0F-4095-A07F-F5ECA39D128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2.0099999999999998</c:v>
                </c:pt>
                <c:pt idx="2">
                  <c:v>#N/A</c:v>
                </c:pt>
                <c:pt idx="3">
                  <c:v>2.57</c:v>
                </c:pt>
                <c:pt idx="4">
                  <c:v>#N/A</c:v>
                </c:pt>
                <c:pt idx="5">
                  <c:v>1.97</c:v>
                </c:pt>
                <c:pt idx="6">
                  <c:v>#N/A</c:v>
                </c:pt>
                <c:pt idx="7">
                  <c:v>2.0099999999999998</c:v>
                </c:pt>
                <c:pt idx="8">
                  <c:v>#N/A</c:v>
                </c:pt>
                <c:pt idx="9">
                  <c:v>2.09</c:v>
                </c:pt>
              </c:numCache>
            </c:numRef>
          </c:val>
          <c:extLst xmlns:c16r2="http://schemas.microsoft.com/office/drawing/2015/06/chart">
            <c:ext xmlns:c16="http://schemas.microsoft.com/office/drawing/2014/chart" uri="{C3380CC4-5D6E-409C-BE32-E72D297353CC}">
              <c16:uniqueId val="{00000007-7A0F-4095-A07F-F5ECA39D128F}"/>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3.76</c:v>
                </c:pt>
                <c:pt idx="2">
                  <c:v>#N/A</c:v>
                </c:pt>
                <c:pt idx="3">
                  <c:v>4.42</c:v>
                </c:pt>
                <c:pt idx="4">
                  <c:v>#N/A</c:v>
                </c:pt>
                <c:pt idx="5">
                  <c:v>4.87</c:v>
                </c:pt>
                <c:pt idx="6">
                  <c:v>#N/A</c:v>
                </c:pt>
                <c:pt idx="7">
                  <c:v>5.28</c:v>
                </c:pt>
                <c:pt idx="8">
                  <c:v>#N/A</c:v>
                </c:pt>
                <c:pt idx="9">
                  <c:v>5.25</c:v>
                </c:pt>
              </c:numCache>
            </c:numRef>
          </c:val>
          <c:extLst xmlns:c16r2="http://schemas.microsoft.com/office/drawing/2015/06/chart">
            <c:ext xmlns:c16="http://schemas.microsoft.com/office/drawing/2014/chart" uri="{C3380CC4-5D6E-409C-BE32-E72D297353CC}">
              <c16:uniqueId val="{00000008-7A0F-4095-A07F-F5ECA39D128F}"/>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9.15</c:v>
                </c:pt>
                <c:pt idx="2">
                  <c:v>#N/A</c:v>
                </c:pt>
                <c:pt idx="3">
                  <c:v>10.24</c:v>
                </c:pt>
                <c:pt idx="4">
                  <c:v>#N/A</c:v>
                </c:pt>
                <c:pt idx="5">
                  <c:v>11.92</c:v>
                </c:pt>
                <c:pt idx="6">
                  <c:v>#N/A</c:v>
                </c:pt>
                <c:pt idx="7">
                  <c:v>13.62</c:v>
                </c:pt>
                <c:pt idx="8">
                  <c:v>#N/A</c:v>
                </c:pt>
                <c:pt idx="9">
                  <c:v>14.95</c:v>
                </c:pt>
              </c:numCache>
            </c:numRef>
          </c:val>
          <c:extLst xmlns:c16r2="http://schemas.microsoft.com/office/drawing/2015/06/chart">
            <c:ext xmlns:c16="http://schemas.microsoft.com/office/drawing/2014/chart" uri="{C3380CC4-5D6E-409C-BE32-E72D297353CC}">
              <c16:uniqueId val="{00000009-7A0F-4095-A07F-F5ECA39D128F}"/>
            </c:ext>
          </c:extLst>
        </c:ser>
        <c:dLbls>
          <c:showLegendKey val="0"/>
          <c:showVal val="0"/>
          <c:showCatName val="0"/>
          <c:showSerName val="0"/>
          <c:showPercent val="0"/>
          <c:showBubbleSize val="0"/>
        </c:dLbls>
        <c:gapWidth val="150"/>
        <c:overlap val="100"/>
        <c:axId val="180164864"/>
        <c:axId val="180170752"/>
      </c:barChart>
      <c:catAx>
        <c:axId val="18016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0170752"/>
        <c:crosses val="autoZero"/>
        <c:auto val="1"/>
        <c:lblAlgn val="ctr"/>
        <c:lblOffset val="100"/>
        <c:tickLblSkip val="1"/>
        <c:tickMarkSkip val="1"/>
        <c:noMultiLvlLbl val="0"/>
      </c:catAx>
      <c:valAx>
        <c:axId val="180170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0164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12619</c:v>
                </c:pt>
                <c:pt idx="5">
                  <c:v>13246</c:v>
                </c:pt>
                <c:pt idx="8">
                  <c:v>12706</c:v>
                </c:pt>
                <c:pt idx="11">
                  <c:v>12510</c:v>
                </c:pt>
                <c:pt idx="14">
                  <c:v>12559</c:v>
                </c:pt>
              </c:numCache>
            </c:numRef>
          </c:val>
          <c:extLst xmlns:c16r2="http://schemas.microsoft.com/office/drawing/2015/06/chart">
            <c:ext xmlns:c16="http://schemas.microsoft.com/office/drawing/2014/chart" uri="{C3380CC4-5D6E-409C-BE32-E72D297353CC}">
              <c16:uniqueId val="{00000000-79FE-4C8B-820C-65FDBB531E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9FE-4C8B-820C-65FDBB531E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15</c:v>
                </c:pt>
                <c:pt idx="3">
                  <c:v>12</c:v>
                </c:pt>
                <c:pt idx="6">
                  <c:v>9</c:v>
                </c:pt>
                <c:pt idx="9">
                  <c:v>9</c:v>
                </c:pt>
                <c:pt idx="12">
                  <c:v>7</c:v>
                </c:pt>
              </c:numCache>
            </c:numRef>
          </c:val>
          <c:extLst xmlns:c16r2="http://schemas.microsoft.com/office/drawing/2015/06/chart">
            <c:ext xmlns:c16="http://schemas.microsoft.com/office/drawing/2014/chart" uri="{C3380CC4-5D6E-409C-BE32-E72D297353CC}">
              <c16:uniqueId val="{00000002-79FE-4C8B-820C-65FDBB531E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79FE-4C8B-820C-65FDBB531E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4830</c:v>
                </c:pt>
                <c:pt idx="3">
                  <c:v>4317</c:v>
                </c:pt>
                <c:pt idx="6">
                  <c:v>4256</c:v>
                </c:pt>
                <c:pt idx="9">
                  <c:v>4153</c:v>
                </c:pt>
                <c:pt idx="12">
                  <c:v>3640</c:v>
                </c:pt>
              </c:numCache>
            </c:numRef>
          </c:val>
          <c:extLst xmlns:c16r2="http://schemas.microsoft.com/office/drawing/2015/06/chart">
            <c:ext xmlns:c16="http://schemas.microsoft.com/office/drawing/2014/chart" uri="{C3380CC4-5D6E-409C-BE32-E72D297353CC}">
              <c16:uniqueId val="{00000004-79FE-4C8B-820C-65FDBB531E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9FE-4C8B-820C-65FDBB531E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9FE-4C8B-820C-65FDBB531E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15432</c:v>
                </c:pt>
                <c:pt idx="3">
                  <c:v>15580</c:v>
                </c:pt>
                <c:pt idx="6">
                  <c:v>15276</c:v>
                </c:pt>
                <c:pt idx="9">
                  <c:v>14276</c:v>
                </c:pt>
                <c:pt idx="12">
                  <c:v>14443</c:v>
                </c:pt>
              </c:numCache>
            </c:numRef>
          </c:val>
          <c:extLst xmlns:c16r2="http://schemas.microsoft.com/office/drawing/2015/06/chart">
            <c:ext xmlns:c16="http://schemas.microsoft.com/office/drawing/2014/chart" uri="{C3380CC4-5D6E-409C-BE32-E72D297353CC}">
              <c16:uniqueId val="{00000007-79FE-4C8B-820C-65FDBB531E88}"/>
            </c:ext>
          </c:extLst>
        </c:ser>
        <c:dLbls>
          <c:showLegendKey val="0"/>
          <c:showVal val="0"/>
          <c:showCatName val="0"/>
          <c:showSerName val="0"/>
          <c:showPercent val="0"/>
          <c:showBubbleSize val="0"/>
        </c:dLbls>
        <c:gapWidth val="100"/>
        <c:overlap val="100"/>
        <c:axId val="183625216"/>
        <c:axId val="183627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7658</c:v>
                </c:pt>
                <c:pt idx="2">
                  <c:v>#N/A</c:v>
                </c:pt>
                <c:pt idx="3">
                  <c:v>#N/A</c:v>
                </c:pt>
                <c:pt idx="4">
                  <c:v>6663</c:v>
                </c:pt>
                <c:pt idx="5">
                  <c:v>#N/A</c:v>
                </c:pt>
                <c:pt idx="6">
                  <c:v>#N/A</c:v>
                </c:pt>
                <c:pt idx="7">
                  <c:v>6835</c:v>
                </c:pt>
                <c:pt idx="8">
                  <c:v>#N/A</c:v>
                </c:pt>
                <c:pt idx="9">
                  <c:v>#N/A</c:v>
                </c:pt>
                <c:pt idx="10">
                  <c:v>5928</c:v>
                </c:pt>
                <c:pt idx="11">
                  <c:v>#N/A</c:v>
                </c:pt>
                <c:pt idx="12">
                  <c:v>#N/A</c:v>
                </c:pt>
                <c:pt idx="13">
                  <c:v>5531</c:v>
                </c:pt>
                <c:pt idx="14">
                  <c:v>#N/A</c:v>
                </c:pt>
              </c:numCache>
            </c:numRef>
          </c:val>
          <c:smooth val="0"/>
          <c:extLst xmlns:c16r2="http://schemas.microsoft.com/office/drawing/2015/06/chart">
            <c:ext xmlns:c16="http://schemas.microsoft.com/office/drawing/2014/chart" uri="{C3380CC4-5D6E-409C-BE32-E72D297353CC}">
              <c16:uniqueId val="{00000008-79FE-4C8B-820C-65FDBB531E88}"/>
            </c:ext>
          </c:extLst>
        </c:ser>
        <c:dLbls>
          <c:showLegendKey val="0"/>
          <c:showVal val="0"/>
          <c:showCatName val="0"/>
          <c:showSerName val="0"/>
          <c:showPercent val="0"/>
          <c:showBubbleSize val="0"/>
        </c:dLbls>
        <c:marker val="1"/>
        <c:smooth val="0"/>
        <c:axId val="183625216"/>
        <c:axId val="183627136"/>
      </c:lineChart>
      <c:catAx>
        <c:axId val="183625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3627136"/>
        <c:crosses val="autoZero"/>
        <c:auto val="1"/>
        <c:lblAlgn val="ctr"/>
        <c:lblOffset val="100"/>
        <c:tickLblSkip val="1"/>
        <c:tickMarkSkip val="1"/>
        <c:noMultiLvlLbl val="0"/>
      </c:catAx>
      <c:valAx>
        <c:axId val="183627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3625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131525</c:v>
                </c:pt>
                <c:pt idx="5">
                  <c:v>130857</c:v>
                </c:pt>
                <c:pt idx="8">
                  <c:v>133256</c:v>
                </c:pt>
                <c:pt idx="11">
                  <c:v>133313</c:v>
                </c:pt>
                <c:pt idx="14">
                  <c:v>130243</c:v>
                </c:pt>
              </c:numCache>
            </c:numRef>
          </c:val>
          <c:extLst xmlns:c16r2="http://schemas.microsoft.com/office/drawing/2015/06/chart">
            <c:ext xmlns:c16="http://schemas.microsoft.com/office/drawing/2014/chart" uri="{C3380CC4-5D6E-409C-BE32-E72D297353CC}">
              <c16:uniqueId val="{00000000-94EE-4F5B-86F6-D0E4C87A5C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3775</c:v>
                </c:pt>
                <c:pt idx="5">
                  <c:v>5078</c:v>
                </c:pt>
                <c:pt idx="8">
                  <c:v>4909</c:v>
                </c:pt>
                <c:pt idx="11">
                  <c:v>5581</c:v>
                </c:pt>
                <c:pt idx="14">
                  <c:v>5355</c:v>
                </c:pt>
              </c:numCache>
            </c:numRef>
          </c:val>
          <c:extLst xmlns:c16r2="http://schemas.microsoft.com/office/drawing/2015/06/chart">
            <c:ext xmlns:c16="http://schemas.microsoft.com/office/drawing/2014/chart" uri="{C3380CC4-5D6E-409C-BE32-E72D297353CC}">
              <c16:uniqueId val="{00000001-94EE-4F5B-86F6-D0E4C87A5C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29246</c:v>
                </c:pt>
                <c:pt idx="5">
                  <c:v>29307</c:v>
                </c:pt>
                <c:pt idx="8">
                  <c:v>25557</c:v>
                </c:pt>
                <c:pt idx="11">
                  <c:v>22858</c:v>
                </c:pt>
                <c:pt idx="14">
                  <c:v>22032</c:v>
                </c:pt>
              </c:numCache>
            </c:numRef>
          </c:val>
          <c:extLst xmlns:c16r2="http://schemas.microsoft.com/office/drawing/2015/06/chart">
            <c:ext xmlns:c16="http://schemas.microsoft.com/office/drawing/2014/chart" uri="{C3380CC4-5D6E-409C-BE32-E72D297353CC}">
              <c16:uniqueId val="{00000002-94EE-4F5B-86F6-D0E4C87A5C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4EE-4F5B-86F6-D0E4C87A5C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4EE-4F5B-86F6-D0E4C87A5C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172</c:v>
                </c:pt>
                <c:pt idx="3">
                  <c:v>108</c:v>
                </c:pt>
                <c:pt idx="6">
                  <c:v>44</c:v>
                </c:pt>
                <c:pt idx="9">
                  <c:v>0</c:v>
                </c:pt>
                <c:pt idx="12">
                  <c:v>0</c:v>
                </c:pt>
              </c:numCache>
            </c:numRef>
          </c:val>
          <c:extLst xmlns:c16r2="http://schemas.microsoft.com/office/drawing/2015/06/chart">
            <c:ext xmlns:c16="http://schemas.microsoft.com/office/drawing/2014/chart" uri="{C3380CC4-5D6E-409C-BE32-E72D297353CC}">
              <c16:uniqueId val="{00000005-94EE-4F5B-86F6-D0E4C87A5C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23502</c:v>
                </c:pt>
                <c:pt idx="3">
                  <c:v>21573</c:v>
                </c:pt>
                <c:pt idx="6">
                  <c:v>20023</c:v>
                </c:pt>
                <c:pt idx="9">
                  <c:v>19937</c:v>
                </c:pt>
                <c:pt idx="12">
                  <c:v>18762</c:v>
                </c:pt>
              </c:numCache>
            </c:numRef>
          </c:val>
          <c:extLst xmlns:c16r2="http://schemas.microsoft.com/office/drawing/2015/06/chart">
            <c:ext xmlns:c16="http://schemas.microsoft.com/office/drawing/2014/chart" uri="{C3380CC4-5D6E-409C-BE32-E72D297353CC}">
              <c16:uniqueId val="{00000006-94EE-4F5B-86F6-D0E4C87A5C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94EE-4F5B-86F6-D0E4C87A5C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57189</c:v>
                </c:pt>
                <c:pt idx="3">
                  <c:v>55423</c:v>
                </c:pt>
                <c:pt idx="6">
                  <c:v>53698</c:v>
                </c:pt>
                <c:pt idx="9">
                  <c:v>50526</c:v>
                </c:pt>
                <c:pt idx="12">
                  <c:v>46834</c:v>
                </c:pt>
              </c:numCache>
            </c:numRef>
          </c:val>
          <c:extLst xmlns:c16r2="http://schemas.microsoft.com/office/drawing/2015/06/chart">
            <c:ext xmlns:c16="http://schemas.microsoft.com/office/drawing/2014/chart" uri="{C3380CC4-5D6E-409C-BE32-E72D297353CC}">
              <c16:uniqueId val="{00000008-94EE-4F5B-86F6-D0E4C87A5C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154</c:v>
                </c:pt>
                <c:pt idx="3">
                  <c:v>141</c:v>
                </c:pt>
                <c:pt idx="6">
                  <c:v>130</c:v>
                </c:pt>
                <c:pt idx="9">
                  <c:v>122</c:v>
                </c:pt>
                <c:pt idx="12">
                  <c:v>113</c:v>
                </c:pt>
              </c:numCache>
            </c:numRef>
          </c:val>
          <c:extLst xmlns:c16r2="http://schemas.microsoft.com/office/drawing/2015/06/chart">
            <c:ext xmlns:c16="http://schemas.microsoft.com/office/drawing/2014/chart" uri="{C3380CC4-5D6E-409C-BE32-E72D297353CC}">
              <c16:uniqueId val="{00000009-94EE-4F5B-86F6-D0E4C87A5C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140103</c:v>
                </c:pt>
                <c:pt idx="3">
                  <c:v>144514</c:v>
                </c:pt>
                <c:pt idx="6">
                  <c:v>145602</c:v>
                </c:pt>
                <c:pt idx="9">
                  <c:v>143700</c:v>
                </c:pt>
                <c:pt idx="12">
                  <c:v>142191</c:v>
                </c:pt>
              </c:numCache>
            </c:numRef>
          </c:val>
          <c:extLst xmlns:c16r2="http://schemas.microsoft.com/office/drawing/2015/06/chart">
            <c:ext xmlns:c16="http://schemas.microsoft.com/office/drawing/2014/chart" uri="{C3380CC4-5D6E-409C-BE32-E72D297353CC}">
              <c16:uniqueId val="{0000000A-94EE-4F5B-86F6-D0E4C87A5C45}"/>
            </c:ext>
          </c:extLst>
        </c:ser>
        <c:dLbls>
          <c:showLegendKey val="0"/>
          <c:showVal val="0"/>
          <c:showCatName val="0"/>
          <c:showSerName val="0"/>
          <c:showPercent val="0"/>
          <c:showBubbleSize val="0"/>
        </c:dLbls>
        <c:gapWidth val="100"/>
        <c:overlap val="100"/>
        <c:axId val="184050048"/>
        <c:axId val="1840519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56574</c:v>
                </c:pt>
                <c:pt idx="2">
                  <c:v>#N/A</c:v>
                </c:pt>
                <c:pt idx="3">
                  <c:v>#N/A</c:v>
                </c:pt>
                <c:pt idx="4">
                  <c:v>56516</c:v>
                </c:pt>
                <c:pt idx="5">
                  <c:v>#N/A</c:v>
                </c:pt>
                <c:pt idx="6">
                  <c:v>#N/A</c:v>
                </c:pt>
                <c:pt idx="7">
                  <c:v>55776</c:v>
                </c:pt>
                <c:pt idx="8">
                  <c:v>#N/A</c:v>
                </c:pt>
                <c:pt idx="9">
                  <c:v>#N/A</c:v>
                </c:pt>
                <c:pt idx="10">
                  <c:v>52534</c:v>
                </c:pt>
                <c:pt idx="11">
                  <c:v>#N/A</c:v>
                </c:pt>
                <c:pt idx="12">
                  <c:v>#N/A</c:v>
                </c:pt>
                <c:pt idx="13">
                  <c:v>50270</c:v>
                </c:pt>
                <c:pt idx="14">
                  <c:v>#N/A</c:v>
                </c:pt>
              </c:numCache>
            </c:numRef>
          </c:val>
          <c:smooth val="0"/>
          <c:extLst xmlns:c16r2="http://schemas.microsoft.com/office/drawing/2015/06/chart">
            <c:ext xmlns:c16="http://schemas.microsoft.com/office/drawing/2014/chart" uri="{C3380CC4-5D6E-409C-BE32-E72D297353CC}">
              <c16:uniqueId val="{0000000B-94EE-4F5B-86F6-D0E4C87A5C45}"/>
            </c:ext>
          </c:extLst>
        </c:ser>
        <c:dLbls>
          <c:showLegendKey val="0"/>
          <c:showVal val="0"/>
          <c:showCatName val="0"/>
          <c:showSerName val="0"/>
          <c:showPercent val="0"/>
          <c:showBubbleSize val="0"/>
        </c:dLbls>
        <c:marker val="1"/>
        <c:smooth val="0"/>
        <c:axId val="184050048"/>
        <c:axId val="184051968"/>
      </c:lineChart>
      <c:catAx>
        <c:axId val="184050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4051968"/>
        <c:crosses val="autoZero"/>
        <c:auto val="1"/>
        <c:lblAlgn val="ctr"/>
        <c:lblOffset val="100"/>
        <c:tickLblSkip val="1"/>
        <c:tickMarkSkip val="1"/>
        <c:noMultiLvlLbl val="0"/>
      </c:catAx>
      <c:valAx>
        <c:axId val="1840519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4050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7471</c:v>
                </c:pt>
                <c:pt idx="1">
                  <c:v>6199</c:v>
                </c:pt>
                <c:pt idx="2">
                  <c:v>4996</c:v>
                </c:pt>
              </c:numCache>
            </c:numRef>
          </c:val>
          <c:extLst xmlns:c16r2="http://schemas.microsoft.com/office/drawing/2015/06/chart">
            <c:ext xmlns:c16="http://schemas.microsoft.com/office/drawing/2014/chart" uri="{C3380CC4-5D6E-409C-BE32-E72D297353CC}">
              <c16:uniqueId val="{00000000-C999-4F34-A39B-3935D2E7233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8218</c:v>
                </c:pt>
                <c:pt idx="1">
                  <c:v>7153</c:v>
                </c:pt>
                <c:pt idx="2">
                  <c:v>6044</c:v>
                </c:pt>
              </c:numCache>
            </c:numRef>
          </c:val>
          <c:extLst xmlns:c16r2="http://schemas.microsoft.com/office/drawing/2015/06/chart">
            <c:ext xmlns:c16="http://schemas.microsoft.com/office/drawing/2014/chart" uri="{C3380CC4-5D6E-409C-BE32-E72D297353CC}">
              <c16:uniqueId val="{00000001-C999-4F34-A39B-3935D2E7233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10930</c:v>
                </c:pt>
                <c:pt idx="1">
                  <c:v>9719</c:v>
                </c:pt>
                <c:pt idx="2">
                  <c:v>9411</c:v>
                </c:pt>
              </c:numCache>
            </c:numRef>
          </c:val>
          <c:extLst xmlns:c16r2="http://schemas.microsoft.com/office/drawing/2015/06/chart">
            <c:ext xmlns:c16="http://schemas.microsoft.com/office/drawing/2014/chart" uri="{C3380CC4-5D6E-409C-BE32-E72D297353CC}">
              <c16:uniqueId val="{00000002-C999-4F34-A39B-3935D2E7233B}"/>
            </c:ext>
          </c:extLst>
        </c:ser>
        <c:dLbls>
          <c:showLegendKey val="0"/>
          <c:showVal val="0"/>
          <c:showCatName val="0"/>
          <c:showSerName val="0"/>
          <c:showPercent val="0"/>
          <c:showBubbleSize val="0"/>
        </c:dLbls>
        <c:gapWidth val="120"/>
        <c:overlap val="100"/>
        <c:axId val="183811456"/>
        <c:axId val="183440512"/>
      </c:barChart>
      <c:catAx>
        <c:axId val="183811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83440512"/>
        <c:crosses val="autoZero"/>
        <c:auto val="1"/>
        <c:lblAlgn val="ctr"/>
        <c:lblOffset val="100"/>
        <c:tickLblSkip val="1"/>
        <c:tickMarkSkip val="1"/>
        <c:noMultiLvlLbl val="0"/>
      </c:catAx>
      <c:valAx>
        <c:axId val="18344051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83811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BC8-44A2-B1E3-7EA390168C16}"/>
                </c:ext>
                <c:ext xmlns:c15="http://schemas.microsoft.com/office/drawing/2012/chart" uri="{CE6537A1-D6FC-4f65-9D91-7224C49458BB}">
                  <c15:dlblFieldTable>
                    <c15:dlblFTEntry>
                      <c15:txfldGUID>{4BE9786B-1D0A-420F-8798-CB29244E25B7}</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BC8-44A2-B1E3-7EA390168C16}"/>
                </c:ext>
                <c:ext xmlns:c15="http://schemas.microsoft.com/office/drawing/2012/chart" uri="{CE6537A1-D6FC-4f65-9D91-7224C49458BB}">
                  <c15:dlblFieldTable>
                    <c15:dlblFTEntry>
                      <c15:txfldGUID>{66929726-37B8-4258-81B6-56C4F66DCBC3}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BC8-44A2-B1E3-7EA390168C16}"/>
                </c:ext>
                <c:ext xmlns:c15="http://schemas.microsoft.com/office/drawing/2012/chart" uri="{CE6537A1-D6FC-4f65-9D91-7224C49458BB}">
                  <c15:dlblFieldTable>
                    <c15:dlblFTEntry>
                      <c15:txfldGUID>{17E1E83E-3E13-4CF5-AAA3-B07500FACA98}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BC8-44A2-B1E3-7EA390168C16}"/>
                </c:ext>
                <c:ext xmlns:c15="http://schemas.microsoft.com/office/drawing/2012/chart" uri="{CE6537A1-D6FC-4f65-9D91-7224C49458BB}">
                  <c15:dlblFieldTable>
                    <c15:dlblFTEntry>
                      <c15:txfldGUID>{64D9732C-FEE1-4ACA-B954-AF039BD17DF0}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BC8-44A2-B1E3-7EA390168C16}"/>
                </c:ext>
                <c:ext xmlns:c15="http://schemas.microsoft.com/office/drawing/2012/chart" uri="{CE6537A1-D6FC-4f65-9D91-7224C49458BB}">
                  <c15:dlblFieldTable>
                    <c15:dlblFTEntry>
                      <c15:txfldGUID>{153BBC33-E860-4D4D-8AED-3331C7CD26DA}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BC8-44A2-B1E3-7EA390168C16}"/>
                </c:ext>
                <c:ext xmlns:c15="http://schemas.microsoft.com/office/drawing/2012/chart" uri="{CE6537A1-D6FC-4f65-9D91-7224C49458BB}">
                  <c15:dlblFieldTable>
                    <c15:dlblFTEntry>
                      <c15:txfldGUID>{88605D7D-C442-45F3-9085-3D7275E32107}</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BC8-44A2-B1E3-7EA390168C16}"/>
                </c:ext>
                <c:ext xmlns:c15="http://schemas.microsoft.com/office/drawing/2012/chart" uri="{CE6537A1-D6FC-4f65-9D91-7224C49458BB}">
                  <c15:layout/>
                  <c15:dlblFieldTable>
                    <c15:dlblFTEntry>
                      <c15:txfldGUID>{90A7DDD8-C462-40C0-914A-9B792E24AEEF}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BC8-44A2-B1E3-7EA390168C16}"/>
                </c:ext>
                <c:ext xmlns:c15="http://schemas.microsoft.com/office/drawing/2012/chart" uri="{CE6537A1-D6FC-4f65-9D91-7224C49458BB}">
                  <c15:layout/>
                  <c15:dlblFieldTable>
                    <c15:dlblFTEntry>
                      <c15:txfldGUID>{28E4C92B-E99B-4934-85A3-7A228FC4FBFF}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BC8-44A2-B1E3-7EA390168C16}"/>
                </c:ext>
                <c:ext xmlns:c15="http://schemas.microsoft.com/office/drawing/2012/chart" uri="{CE6537A1-D6FC-4f65-9D91-7224C49458BB}">
                  <c15:dlblFieldTable>
                    <c15:dlblFTEntry>
                      <c15:txfldGUID>{2D3A1B10-E798-4A74-9EBA-502CE3F85117}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52.5</c:v>
                </c:pt>
                <c:pt idx="24">
                  <c:v>51.5</c:v>
                </c:pt>
              </c:numCache>
            </c:numRef>
          </c:xVal>
          <c:yVal>
            <c:numRef>
              <c:f>公会計指標分析・財政指標組合せ分析表!$BP$51:$DC$51</c:f>
              <c:numCache>
                <c:formatCode>#,##0.0;"▲ "#,##0.0</c:formatCode>
                <c:ptCount val="40"/>
                <c:pt idx="16">
                  <c:v>91.2</c:v>
                </c:pt>
                <c:pt idx="24">
                  <c:v>87</c:v>
                </c:pt>
              </c:numCache>
            </c:numRef>
          </c:yVal>
          <c:smooth val="0"/>
          <c:extLst xmlns:c16r2="http://schemas.microsoft.com/office/drawing/2015/06/chart">
            <c:ext xmlns:c16="http://schemas.microsoft.com/office/drawing/2014/chart" uri="{C3380CC4-5D6E-409C-BE32-E72D297353CC}">
              <c16:uniqueId val="{00000009-BBC8-44A2-B1E3-7EA390168C1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BC8-44A2-B1E3-7EA390168C16}"/>
                </c:ext>
                <c:ext xmlns:c15="http://schemas.microsoft.com/office/drawing/2012/chart" uri="{CE6537A1-D6FC-4f65-9D91-7224C49458BB}">
                  <c15:dlblFieldTable>
                    <c15:dlblFTEntry>
                      <c15:txfldGUID>{F329CBB7-BE66-45F8-93F5-A334FD9A3753}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BC8-44A2-B1E3-7EA390168C16}"/>
                </c:ext>
                <c:ext xmlns:c15="http://schemas.microsoft.com/office/drawing/2012/chart" uri="{CE6537A1-D6FC-4f65-9D91-7224C49458BB}">
                  <c15:dlblFieldTable>
                    <c15:dlblFTEntry>
                      <c15:txfldGUID>{4EFD3E7E-EF29-4B88-98CE-52E6C044B290}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BC8-44A2-B1E3-7EA390168C16}"/>
                </c:ext>
                <c:ext xmlns:c15="http://schemas.microsoft.com/office/drawing/2012/chart" uri="{CE6537A1-D6FC-4f65-9D91-7224C49458BB}">
                  <c15:dlblFieldTable>
                    <c15:dlblFTEntry>
                      <c15:txfldGUID>{9766C3F2-FB52-4623-B3BF-028D8481AE73}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BC8-44A2-B1E3-7EA390168C16}"/>
                </c:ext>
                <c:ext xmlns:c15="http://schemas.microsoft.com/office/drawing/2012/chart" uri="{CE6537A1-D6FC-4f65-9D91-7224C49458BB}">
                  <c15:dlblFieldTable>
                    <c15:dlblFTEntry>
                      <c15:txfldGUID>{B2FCEF4B-9E5C-47D3-8CED-52028122D7A2}</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BC8-44A2-B1E3-7EA390168C16}"/>
                </c:ext>
                <c:ext xmlns:c15="http://schemas.microsoft.com/office/drawing/2012/chart" uri="{CE6537A1-D6FC-4f65-9D91-7224C49458BB}">
                  <c15:dlblFieldTable>
                    <c15:dlblFTEntry>
                      <c15:txfldGUID>{D9B46123-877B-4A89-89E1-D584441F7E82}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BC8-44A2-B1E3-7EA390168C16}"/>
                </c:ext>
                <c:ext xmlns:c15="http://schemas.microsoft.com/office/drawing/2012/chart" uri="{CE6537A1-D6FC-4f65-9D91-7224C49458BB}">
                  <c15:dlblFieldTable>
                    <c15:dlblFTEntry>
                      <c15:txfldGUID>{9DB2CD82-411B-461A-8E62-4E0609BF5104}</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BC8-44A2-B1E3-7EA390168C16}"/>
                </c:ext>
                <c:ext xmlns:c15="http://schemas.microsoft.com/office/drawing/2012/chart" uri="{CE6537A1-D6FC-4f65-9D91-7224C49458BB}">
                  <c15:layout/>
                  <c15:dlblFieldTable>
                    <c15:dlblFTEntry>
                      <c15:txfldGUID>{065D8A0B-9266-453A-BB4C-2BBA7E4A9443}</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BC8-44A2-B1E3-7EA390168C16}"/>
                </c:ext>
                <c:ext xmlns:c15="http://schemas.microsoft.com/office/drawing/2012/chart" uri="{CE6537A1-D6FC-4f65-9D91-7224C49458BB}">
                  <c15:layout/>
                  <c15:dlblFieldTable>
                    <c15:dlblFTEntry>
                      <c15:txfldGUID>{CDC14899-BB25-49F4-B133-6B3AFA6A6661}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BC8-44A2-B1E3-7EA390168C16}"/>
                </c:ext>
                <c:ext xmlns:c15="http://schemas.microsoft.com/office/drawing/2012/chart" uri="{CE6537A1-D6FC-4f65-9D91-7224C49458BB}">
                  <c15:dlblFieldTable>
                    <c15:dlblFTEntry>
                      <c15:txfldGUID>{14B3E555-07FB-409A-A4E3-F956FC248ACA}</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60.2</c:v>
                </c:pt>
                <c:pt idx="24">
                  <c:v>59.3</c:v>
                </c:pt>
              </c:numCache>
            </c:numRef>
          </c:xVal>
          <c:yVal>
            <c:numRef>
              <c:f>公会計指標分析・財政指標組合せ分析表!$BP$55:$DC$55</c:f>
              <c:numCache>
                <c:formatCode>#,##0.0;"▲ "#,##0.0</c:formatCode>
                <c:ptCount val="40"/>
                <c:pt idx="16">
                  <c:v>41.4</c:v>
                </c:pt>
                <c:pt idx="24">
                  <c:v>38.9</c:v>
                </c:pt>
              </c:numCache>
            </c:numRef>
          </c:yVal>
          <c:smooth val="0"/>
          <c:extLst xmlns:c16r2="http://schemas.microsoft.com/office/drawing/2015/06/chart">
            <c:ext xmlns:c16="http://schemas.microsoft.com/office/drawing/2014/chart" uri="{C3380CC4-5D6E-409C-BE32-E72D297353CC}">
              <c16:uniqueId val="{00000013-BBC8-44A2-B1E3-7EA390168C16}"/>
            </c:ext>
          </c:extLst>
        </c:ser>
        <c:dLbls>
          <c:showLegendKey val="0"/>
          <c:showVal val="1"/>
          <c:showCatName val="0"/>
          <c:showSerName val="0"/>
          <c:showPercent val="0"/>
          <c:showBubbleSize val="0"/>
        </c:dLbls>
        <c:axId val="184850688"/>
        <c:axId val="184869248"/>
      </c:scatterChart>
      <c:valAx>
        <c:axId val="184850688"/>
        <c:scaling>
          <c:orientation val="minMax"/>
          <c:max val="61"/>
          <c:min val="50.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869248"/>
        <c:crosses val="autoZero"/>
        <c:crossBetween val="midCat"/>
      </c:valAx>
      <c:valAx>
        <c:axId val="184869248"/>
        <c:scaling>
          <c:orientation val="minMax"/>
          <c:max val="100"/>
          <c:min val="3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85068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7F9-4C20-BB99-9142CB8B52D7}"/>
                </c:ext>
                <c:ext xmlns:c15="http://schemas.microsoft.com/office/drawing/2012/chart" uri="{CE6537A1-D6FC-4f65-9D91-7224C49458BB}">
                  <c15:layout/>
                  <c15:dlblFieldTable>
                    <c15:dlblFTEntry>
                      <c15:txfldGUID>{45EB744E-E400-48FB-9440-1AAF93294F23}</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7F9-4C20-BB99-9142CB8B52D7}"/>
                </c:ext>
                <c:ext xmlns:c15="http://schemas.microsoft.com/office/drawing/2012/chart" uri="{CE6537A1-D6FC-4f65-9D91-7224C49458BB}">
                  <c15:dlblFieldTable>
                    <c15:dlblFTEntry>
                      <c15:txfldGUID>{72A12149-37D6-42C3-829A-DCB631ED01A0}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7F9-4C20-BB99-9142CB8B52D7}"/>
                </c:ext>
                <c:ext xmlns:c15="http://schemas.microsoft.com/office/drawing/2012/chart" uri="{CE6537A1-D6FC-4f65-9D91-7224C49458BB}">
                  <c15:dlblFieldTable>
                    <c15:dlblFTEntry>
                      <c15:txfldGUID>{BBA98B28-5533-4AA2-918C-639E9D2E2E1F}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7F9-4C20-BB99-9142CB8B52D7}"/>
                </c:ext>
                <c:ext xmlns:c15="http://schemas.microsoft.com/office/drawing/2012/chart" uri="{CE6537A1-D6FC-4f65-9D91-7224C49458BB}">
                  <c15:dlblFieldTable>
                    <c15:dlblFTEntry>
                      <c15:txfldGUID>{9133A41D-4799-4F10-AC31-8024BE84A560}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7F9-4C20-BB99-9142CB8B52D7}"/>
                </c:ext>
                <c:ext xmlns:c15="http://schemas.microsoft.com/office/drawing/2012/chart" uri="{CE6537A1-D6FC-4f65-9D91-7224C49458BB}">
                  <c15:dlblFieldTable>
                    <c15:dlblFTEntry>
                      <c15:txfldGUID>{3FDC679B-39B2-45F9-BAB9-D8646C1ADD3B}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7F9-4C20-BB99-9142CB8B52D7}"/>
                </c:ext>
                <c:ext xmlns:c15="http://schemas.microsoft.com/office/drawing/2012/chart" uri="{CE6537A1-D6FC-4f65-9D91-7224C49458BB}">
                  <c15:layout/>
                  <c15:dlblFieldTable>
                    <c15:dlblFTEntry>
                      <c15:txfldGUID>{A1F4C9E9-4DCD-483C-9F79-9BB14923D8E4}</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7F9-4C20-BB99-9142CB8B52D7}"/>
                </c:ext>
                <c:ext xmlns:c15="http://schemas.microsoft.com/office/drawing/2012/chart" uri="{CE6537A1-D6FC-4f65-9D91-7224C49458BB}">
                  <c15:layout/>
                  <c15:dlblFieldTable>
                    <c15:dlblFTEntry>
                      <c15:txfldGUID>{45C4FCDC-4FED-4EBB-B27A-D483DEFBC64E}</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7F9-4C20-BB99-9142CB8B52D7}"/>
                </c:ext>
                <c:ext xmlns:c15="http://schemas.microsoft.com/office/drawing/2012/chart" uri="{CE6537A1-D6FC-4f65-9D91-7224C49458BB}">
                  <c15:layout/>
                  <c15:dlblFieldTable>
                    <c15:dlblFTEntry>
                      <c15:txfldGUID>{43D03DFA-F5D4-4521-ADA2-FC7F6A1818D0}</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7F9-4C20-BB99-9142CB8B52D7}"/>
                </c:ext>
                <c:ext xmlns:c15="http://schemas.microsoft.com/office/drawing/2012/chart" uri="{CE6537A1-D6FC-4f65-9D91-7224C49458BB}">
                  <c15:layout/>
                  <c15:dlblFieldTable>
                    <c15:dlblFTEntry>
                      <c15:txfldGUID>{6620DB55-B8E8-465F-ADAB-ADEED21AEE89}</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12.4</c:v>
                </c:pt>
                <c:pt idx="8">
                  <c:v>11.8</c:v>
                </c:pt>
                <c:pt idx="16">
                  <c:v>11.5</c:v>
                </c:pt>
                <c:pt idx="24">
                  <c:v>10.6</c:v>
                </c:pt>
                <c:pt idx="32">
                  <c:v>10.199999999999999</c:v>
                </c:pt>
              </c:numCache>
            </c:numRef>
          </c:xVal>
          <c:yVal>
            <c:numRef>
              <c:f>公会計指標分析・財政指標組合せ分析表!$BP$73:$DC$73</c:f>
              <c:numCache>
                <c:formatCode>#,##0.0;"▲ "#,##0.0</c:formatCode>
                <c:ptCount val="40"/>
                <c:pt idx="0">
                  <c:v>91.8</c:v>
                </c:pt>
                <c:pt idx="8">
                  <c:v>92.8</c:v>
                </c:pt>
                <c:pt idx="16">
                  <c:v>91.2</c:v>
                </c:pt>
                <c:pt idx="24">
                  <c:v>87</c:v>
                </c:pt>
                <c:pt idx="32">
                  <c:v>83.6</c:v>
                </c:pt>
              </c:numCache>
            </c:numRef>
          </c:yVal>
          <c:smooth val="0"/>
          <c:extLst xmlns:c16r2="http://schemas.microsoft.com/office/drawing/2015/06/chart">
            <c:ext xmlns:c16="http://schemas.microsoft.com/office/drawing/2014/chart" uri="{C3380CC4-5D6E-409C-BE32-E72D297353CC}">
              <c16:uniqueId val="{00000009-27F9-4C20-BB99-9142CB8B52D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7F9-4C20-BB99-9142CB8B52D7}"/>
                </c:ext>
                <c:ext xmlns:c15="http://schemas.microsoft.com/office/drawing/2012/chart" uri="{CE6537A1-D6FC-4f65-9D91-7224C49458BB}">
                  <c15:layout/>
                  <c15:dlblFieldTable>
                    <c15:dlblFTEntry>
                      <c15:txfldGUID>{B8C913D3-083D-4432-9884-0F25E76F711C}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7F9-4C20-BB99-9142CB8B52D7}"/>
                </c:ext>
                <c:ext xmlns:c15="http://schemas.microsoft.com/office/drawing/2012/chart" uri="{CE6537A1-D6FC-4f65-9D91-7224C49458BB}">
                  <c15:dlblFieldTable>
                    <c15:dlblFTEntry>
                      <c15:txfldGUID>{F475B904-DA4C-4AD4-A44A-4332DCEB3211}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7F9-4C20-BB99-9142CB8B52D7}"/>
                </c:ext>
                <c:ext xmlns:c15="http://schemas.microsoft.com/office/drawing/2012/chart" uri="{CE6537A1-D6FC-4f65-9D91-7224C49458BB}">
                  <c15:dlblFieldTable>
                    <c15:dlblFTEntry>
                      <c15:txfldGUID>{F94B7E18-D83B-4354-9F86-6DC72F38C138}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7F9-4C20-BB99-9142CB8B52D7}"/>
                </c:ext>
                <c:ext xmlns:c15="http://schemas.microsoft.com/office/drawing/2012/chart" uri="{CE6537A1-D6FC-4f65-9D91-7224C49458BB}">
                  <c15:dlblFieldTable>
                    <c15:dlblFTEntry>
                      <c15:txfldGUID>{29308F3A-DC99-4E8C-8469-EF619B51BBCC}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7F9-4C20-BB99-9142CB8B52D7}"/>
                </c:ext>
                <c:ext xmlns:c15="http://schemas.microsoft.com/office/drawing/2012/chart" uri="{CE6537A1-D6FC-4f65-9D91-7224C49458BB}">
                  <c15:dlblFieldTable>
                    <c15:dlblFTEntry>
                      <c15:txfldGUID>{79C5E944-87DE-46C8-B2C2-08C7EDE0DB95}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7F9-4C20-BB99-9142CB8B52D7}"/>
                </c:ext>
                <c:ext xmlns:c15="http://schemas.microsoft.com/office/drawing/2012/chart" uri="{CE6537A1-D6FC-4f65-9D91-7224C49458BB}">
                  <c15:layout/>
                  <c15:dlblFieldTable>
                    <c15:dlblFTEntry>
                      <c15:txfldGUID>{18875F6F-069E-445B-BB50-65D8BDF95B5A}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7F9-4C20-BB99-9142CB8B52D7}"/>
                </c:ext>
                <c:ext xmlns:c15="http://schemas.microsoft.com/office/drawing/2012/chart" uri="{CE6537A1-D6FC-4f65-9D91-7224C49458BB}">
                  <c15:layout/>
                  <c15:dlblFieldTable>
                    <c15:dlblFTEntry>
                      <c15:txfldGUID>{378584F0-35CB-4E05-93CC-B139ADB0F102}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7F9-4C20-BB99-9142CB8B52D7}"/>
                </c:ext>
                <c:ext xmlns:c15="http://schemas.microsoft.com/office/drawing/2012/chart" uri="{CE6537A1-D6FC-4f65-9D91-7224C49458BB}">
                  <c15:layout/>
                  <c15:dlblFieldTable>
                    <c15:dlblFTEntry>
                      <c15:txfldGUID>{70938A01-6E55-4966-829A-A8EED7D44AE2}</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7F9-4C20-BB99-9142CB8B52D7}"/>
                </c:ext>
                <c:ext xmlns:c15="http://schemas.microsoft.com/office/drawing/2012/chart" uri="{CE6537A1-D6FC-4f65-9D91-7224C49458BB}">
                  <c15:layout/>
                  <c15:dlblFieldTable>
                    <c15:dlblFTEntry>
                      <c15:txfldGUID>{6E376D61-9464-4B3E-8638-47E9D6C7AFE1}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c:v>
                </c:pt>
                <c:pt idx="8">
                  <c:v>7.3</c:v>
                </c:pt>
                <c:pt idx="16">
                  <c:v>6.7</c:v>
                </c:pt>
                <c:pt idx="24">
                  <c:v>6.4</c:v>
                </c:pt>
                <c:pt idx="32">
                  <c:v>6.1</c:v>
                </c:pt>
              </c:numCache>
            </c:numRef>
          </c:xVal>
          <c:yVal>
            <c:numRef>
              <c:f>公会計指標分析・財政指標組合せ分析表!$BP$77:$DC$77</c:f>
              <c:numCache>
                <c:formatCode>#,##0.0;"▲ "#,##0.0</c:formatCode>
                <c:ptCount val="40"/>
                <c:pt idx="0">
                  <c:v>54.4</c:v>
                </c:pt>
                <c:pt idx="8">
                  <c:v>47</c:v>
                </c:pt>
                <c:pt idx="16">
                  <c:v>41.4</c:v>
                </c:pt>
                <c:pt idx="24">
                  <c:v>38.9</c:v>
                </c:pt>
                <c:pt idx="32">
                  <c:v>37.6</c:v>
                </c:pt>
              </c:numCache>
            </c:numRef>
          </c:yVal>
          <c:smooth val="0"/>
          <c:extLst xmlns:c16r2="http://schemas.microsoft.com/office/drawing/2015/06/chart">
            <c:ext xmlns:c16="http://schemas.microsoft.com/office/drawing/2014/chart" uri="{C3380CC4-5D6E-409C-BE32-E72D297353CC}">
              <c16:uniqueId val="{00000013-27F9-4C20-BB99-9142CB8B52D7}"/>
            </c:ext>
          </c:extLst>
        </c:ser>
        <c:dLbls>
          <c:showLegendKey val="0"/>
          <c:showVal val="1"/>
          <c:showCatName val="0"/>
          <c:showSerName val="0"/>
          <c:showPercent val="0"/>
          <c:showBubbleSize val="0"/>
        </c:dLbls>
        <c:axId val="184969088"/>
        <c:axId val="184983552"/>
      </c:scatterChart>
      <c:valAx>
        <c:axId val="184969088"/>
        <c:scaling>
          <c:orientation val="minMax"/>
          <c:max val="13"/>
          <c:min val="5.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4983552"/>
        <c:crosses val="autoZero"/>
        <c:crossBetween val="midCat"/>
      </c:valAx>
      <c:valAx>
        <c:axId val="184983552"/>
        <c:scaling>
          <c:orientation val="minMax"/>
          <c:max val="102"/>
          <c:min val="3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496908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過去に発行した地方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償還終了や利率固定期間終了による利率見直しにより利率が下がった結果減少している。今後は、臨時財政対策債にかかる元利償還金の増加が見込まれるものの、過去に発行したごみ処理施設整備事業などの大型の投資的経費にかか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債の償還が順次終了するほか、大規模事業の償還年数の調整による償還額の平準化や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債発行の抑制に努めることなどにより、元利償還金は減少していく見込みである。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○公営企業債の元利償還金に対する繰入金</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債発行抑制による下水道事業会計などの公営企業債の元利償還金の減少に伴い、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一般会計からの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繰入金は減少傾向にある。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今後も大規模事業の実施</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にあたっては、元利償還金が一時期に集中しないよう</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調整を行うなど、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債発行の抑制に継続的に取り組むとともに、長期の償還年数の選択による公債費の平準化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○一般会計等に係る地方債の現在高</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庁舎建設事業本工事の終了など、普通建設事業に伴う</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発行の減少や、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ごみ処理施設整備事業</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など過去の大規模事業の償還が終了したことにより、一般会計等の</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残高は減少した。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発行の抑制による下水道事業会計等の公営企業債残高の減少に伴い、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一般会計からの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繰入見込額が減少した。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定員適正化計画の着実な実施による職員数の減により、退職手当負担見込額が減少した。</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○今後の対応</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地方債発行額の抑制や繰上償還等により地方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債残高</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縮減</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、充当可能基金である財政調整基金および減債基金の取崩しを抑制しながら基金残高を確保することにより、比率の改善に努める。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年度末の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全体の残高は、前年度末と比較して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公共施設等の改修等のため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た一方で、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今後想定される公共施設等の老朽化対策のため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積み立てを行い、前年度末と比較し＋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百万円となったが、財政調整基金は、豪雨災害対応や除排雪関係経費の増などにより△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百万円、減債基金は、収支不足の補てんおよび合併特例債償還などで△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・財政調整基金および減債基金については、「新・県都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改革プラン」において、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年度末において財政調整基金と減債基金の残高合計を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億円とすることと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しており、</a:t>
          </a:r>
          <a:r>
            <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年度以降についても、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大規模災害等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不測の事態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への備えとして、２基金合計で一般会計予算規模の５％程度である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億円を維持するよう努め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ていく</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・特定目的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金は、「新・県都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改革プラン」において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億円積み立てること</a:t>
          </a:r>
          <a:r>
            <a:rPr kumimoji="1" lang="ja-JP" altLang="en-US" sz="1300">
              <a:solidFill>
                <a:srgbClr val="FF0000"/>
              </a:solidFill>
              <a:effectLst/>
              <a:latin typeface="ＭＳ Ｐゴシック" panose="020B0600070205080204" pitchFamily="50" charset="-128"/>
              <a:ea typeface="ＭＳ Ｐゴシック" panose="020B0600070205080204" pitchFamily="50" charset="-128"/>
              <a:cs typeface="+mn-cs"/>
            </a:rPr>
            <a:t>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しているとともに、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年度からの４年間を計画期間とする「第３期・県都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改革プラン」において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は、公共交通の活性化を図るための新たな基金の創設や、それぞれの基金の残高や今後の事業計画の見通しを基に、設置目的に応じた必要額の確保等を図ることとしている。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・公共施設等整備基金：公共施設等の整備等に要する経費に充てる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・地域振興基金：高齢化社会に対応した健康で生きがいのある福祉のまちづくりの推進および民間団体の行う在宅福祉の向上、健康づくり等の事業の支援に要する資金に充てる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・緑あふれるまちづくり基金：市民の連携の強化および地域振興のための事業に要する経費に充てる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の改修等を行うため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百万円を取り崩した一方、今後も増加が見込まれる老朽化対策の財源として活用するため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・緑あふれるまちづくり基金：「緑あふれる新県都プラン（合併特例法に基づく市町村建設計画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に位置付けたソフト事業に充当するため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百万円を取り崩すとともに、運用益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596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・一般廃棄物処理施設整備基金：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秋田市廃棄物の処理および再利用に関する条例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に規定された家庭ごみ処理手数料相当額の１／２の額である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百万円を、将来の廃棄物処理施設の整備等に備え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積み立て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225</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百万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・公共施設等整備基金：今後も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老朽化した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の改修等は増加すると見込まれるため、「新・県都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改革プラン」において、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年度末までに累計額で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億円を積み立てることとし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、また「第３期・県都</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改革プラン」においては、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年度までにさらに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億円を積み立てることとしている。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・緑あふれるまちづくり基金：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合併特例債を原資とした基金であり、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年度に策定された「緑あふれる新県都プラン」に位置付けたソフト事業に活用してきたが、当該市債は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年度に償還を終えることから、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年度までに全額を取り崩し、廃止する予定である。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秋田市廃棄物減量等推進審議会において、一般廃棄物処理施設整備基金の増額の必要性が提言されており、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地域振興基金の一部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として積み立てている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家庭ごみ処理手数料相当</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額分の活用を一元化するため、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年度までに一般廃棄物処理施設整備基金に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移管することとしている。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地方財政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法に規定された前年度実質収支の１／２を下回らない額および運用益として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百万円を積み立てた一方、収支不足の補てんのほか、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月および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８月に発生した豪雨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災害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対応</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除排雪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関係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経費の増大により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1,932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・健全な財政運営のため、財政調整基金・減債基金の合計で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の維持に努める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・過去の実績に照らし、豪雪時の対応のため、最低限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億円を下回らないよう維持してきたが、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年度は豪雨対応として８億円余りを取り崩していることなどから、大規模災害等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不測の事態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への備えとして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一般会計予算規模の５％程度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一定の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目安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としており、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年３月作成の秋田市中・長期財政見通しにおいても、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２基金の合計は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後においても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概ね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億円程度を維持できると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見通している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・運用益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百万円を積み立てた一方で、収支不足の補てんとして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百万円、合併特例債の償還のため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612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百万円を取り崩したことにより、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百万円の減となった。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の方針）</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mn-lt"/>
              <a:ea typeface="+mn-ea"/>
              <a:cs typeface="+mn-cs"/>
            </a:rPr>
            <a:t>・合併特例債償還分の取崩しが今後も続き、残高が減少することに加え、金利上昇等により将来的に財政負担の増大が想定されることから、収支状況を勘案しながら</a:t>
          </a:r>
          <a:r>
            <a:rPr kumimoji="1" lang="ja-JP" altLang="en-US" sz="1300">
              <a:solidFill>
                <a:sysClr val="windowText" lastClr="000000"/>
              </a:solidFill>
              <a:effectLst/>
              <a:latin typeface="+mn-lt"/>
              <a:ea typeface="+mn-ea"/>
              <a:cs typeface="+mn-cs"/>
            </a:rPr>
            <a:t>任意の積立て</a:t>
          </a:r>
          <a:r>
            <a:rPr kumimoji="1" lang="ja-JP" altLang="ja-JP" sz="1300">
              <a:solidFill>
                <a:sysClr val="windowText" lastClr="000000"/>
              </a:solidFill>
              <a:effectLst/>
              <a:latin typeface="+mn-lt"/>
              <a:ea typeface="+mn-ea"/>
              <a:cs typeface="+mn-cs"/>
            </a:rPr>
            <a:t>を検討し</a:t>
          </a:r>
          <a:r>
            <a:rPr kumimoji="1" lang="ja-JP" altLang="en-US" sz="1300">
              <a:solidFill>
                <a:sysClr val="windowText" lastClr="000000"/>
              </a:solidFill>
              <a:effectLst/>
              <a:latin typeface="+mn-lt"/>
              <a:ea typeface="+mn-ea"/>
              <a:cs typeface="+mn-cs"/>
            </a:rPr>
            <a:t>、財政調整基金との合計額</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50</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60</a:t>
          </a:r>
          <a:r>
            <a:rPr kumimoji="1" lang="ja-JP" altLang="en-US" sz="1300">
              <a:solidFill>
                <a:sysClr val="windowText" lastClr="000000"/>
              </a:solidFill>
              <a:effectLst/>
              <a:latin typeface="+mn-lt"/>
              <a:ea typeface="+mn-ea"/>
              <a:cs typeface="+mn-cs"/>
            </a:rPr>
            <a:t>億円の維持に努める</a:t>
          </a:r>
          <a:r>
            <a:rPr kumimoji="1" lang="ja-JP" altLang="ja-JP" sz="1300">
              <a:solidFill>
                <a:sysClr val="windowText" lastClr="000000"/>
              </a:solidFill>
              <a:effectLst/>
              <a:latin typeface="+mn-lt"/>
              <a:ea typeface="+mn-ea"/>
              <a:cs typeface="+mn-cs"/>
            </a:rPr>
            <a:t>。</a:t>
          </a:r>
          <a:endParaRPr lang="ja-JP" altLang="ja-JP" sz="1300">
            <a:solidFill>
              <a:sysClr val="windowText" lastClr="000000"/>
            </a:solidFill>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07135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6211550" y="171450"/>
          <a:ext cx="37401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6227425" y="168275"/>
          <a:ext cx="3705225"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6252825" y="174625"/>
          <a:ext cx="3648075"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3550900" y="171450"/>
          <a:ext cx="252730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3576300" y="168275"/>
          <a:ext cx="248285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3601700" y="174625"/>
          <a:ext cx="2435225"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9591675"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20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876425" y="396875"/>
          <a:ext cx="1266825"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143250" y="396875"/>
          <a:ext cx="14478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591050" y="415925"/>
          <a:ext cx="19272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518275" y="415925"/>
          <a:ext cx="12033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785100" y="428625"/>
          <a:ext cx="606425"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591050" y="1038225"/>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581775" y="1038225"/>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0550525" y="365125"/>
          <a:ext cx="14478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801350" y="428625"/>
          <a:ext cx="1266825"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801350" y="542925"/>
          <a:ext cx="1266825"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801350" y="885825"/>
          <a:ext cx="13843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623550" y="517525"/>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6775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6775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7219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642600" y="885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7219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642600" y="1266825"/>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31900" y="3578225"/>
          <a:ext cx="403225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19464" y="3853117"/>
          <a:ext cx="164747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840612" y="3836446"/>
          <a:ext cx="45630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2133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2133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6611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6611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2359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2359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31900" y="4181475"/>
          <a:ext cx="403225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521325"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521325"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5880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・有形固定資産減価償却率は、類似団体平均よりやや低い水準にあり、前年度に比べ低下している。これは、庁舎や消防施設などで建替を行ったことによるものである。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・今後、秋田市公共施設等総合管理計画を踏まえた個別施設計画に基づき、計画的な維持保全や効率的な施設運営に努め、施設の維持管理を適切に進める予定である。</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03325"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31900" y="6340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37581"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31900" y="598064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37581"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31900" y="562080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37581"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31900" y="52609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37581"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31900" y="4901142"/>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37581"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31900" y="4541308"/>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37581"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31900" y="4181475"/>
          <a:ext cx="40322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37581"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31900" y="4181475"/>
          <a:ext cx="403225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162772</xdr:rowOff>
    </xdr:from>
    <xdr:to>
      <xdr:col>23</xdr:col>
      <xdr:colOff>85090</xdr:colOff>
      <xdr:row>34</xdr:row>
      <xdr:rowOff>100965</xdr:rowOff>
    </xdr:to>
    <xdr:cxnSp macro="">
      <xdr:nvCxnSpPr>
        <xdr:cNvPr id="64" name="直線コネクタ 63"/>
        <xdr:cNvCxnSpPr/>
      </xdr:nvCxnSpPr>
      <xdr:spPr>
        <a:xfrm flipV="1">
          <a:off x="4551045" y="4620472"/>
          <a:ext cx="1270" cy="1309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65" name="有形固定資産減価償却率最小値テキスト"/>
        <xdr:cNvSpPr txBox="1"/>
      </xdr:nvSpPr>
      <xdr:spPr>
        <a:xfrm>
          <a:off x="460375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66" name="直線コネクタ 65"/>
        <xdr:cNvCxnSpPr/>
      </xdr:nvCxnSpPr>
      <xdr:spPr>
        <a:xfrm>
          <a:off x="446405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109449</xdr:rowOff>
    </xdr:from>
    <xdr:ext cx="405111" cy="259045"/>
    <xdr:sp macro="" textlink="">
      <xdr:nvSpPr>
        <xdr:cNvPr id="67" name="有形固定資産減価償却率最大値テキスト"/>
        <xdr:cNvSpPr txBox="1"/>
      </xdr:nvSpPr>
      <xdr:spPr>
        <a:xfrm>
          <a:off x="4603750" y="4395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162772</xdr:rowOff>
    </xdr:from>
    <xdr:to>
      <xdr:col>23</xdr:col>
      <xdr:colOff>174625</xdr:colOff>
      <xdr:row>26</xdr:row>
      <xdr:rowOff>162772</xdr:rowOff>
    </xdr:to>
    <xdr:cxnSp macro="">
      <xdr:nvCxnSpPr>
        <xdr:cNvPr id="68" name="直線コネクタ 67"/>
        <xdr:cNvCxnSpPr/>
      </xdr:nvCxnSpPr>
      <xdr:spPr>
        <a:xfrm>
          <a:off x="4464050" y="4620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45102</xdr:rowOff>
    </xdr:from>
    <xdr:ext cx="405111" cy="259045"/>
    <xdr:sp macro="" textlink="">
      <xdr:nvSpPr>
        <xdr:cNvPr id="69" name="有形固定資産減価償却率平均値テキスト"/>
        <xdr:cNvSpPr txBox="1"/>
      </xdr:nvSpPr>
      <xdr:spPr>
        <a:xfrm>
          <a:off x="4603750" y="51886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66675</xdr:rowOff>
    </xdr:from>
    <xdr:to>
      <xdr:col>23</xdr:col>
      <xdr:colOff>136525</xdr:colOff>
      <xdr:row>30</xdr:row>
      <xdr:rowOff>168275</xdr:rowOff>
    </xdr:to>
    <xdr:sp macro="" textlink="">
      <xdr:nvSpPr>
        <xdr:cNvPr id="70" name="フローチャート: 判断 69"/>
        <xdr:cNvSpPr/>
      </xdr:nvSpPr>
      <xdr:spPr>
        <a:xfrm>
          <a:off x="450215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1" name="フローチャート: 判断 70"/>
        <xdr:cNvSpPr/>
      </xdr:nvSpPr>
      <xdr:spPr>
        <a:xfrm>
          <a:off x="3829050" y="523536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2" name="フローチャート: 判断 71"/>
        <xdr:cNvSpPr/>
      </xdr:nvSpPr>
      <xdr:spPr>
        <a:xfrm>
          <a:off x="3105150" y="520297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384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7115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29876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2637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39875"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29633</xdr:rowOff>
    </xdr:from>
    <xdr:to>
      <xdr:col>19</xdr:col>
      <xdr:colOff>187325</xdr:colOff>
      <xdr:row>32</xdr:row>
      <xdr:rowOff>131233</xdr:rowOff>
    </xdr:to>
    <xdr:sp macro="" textlink="">
      <xdr:nvSpPr>
        <xdr:cNvPr id="78" name="楕円 77"/>
        <xdr:cNvSpPr/>
      </xdr:nvSpPr>
      <xdr:spPr>
        <a:xfrm>
          <a:off x="3829050" y="551603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165100</xdr:rowOff>
    </xdr:from>
    <xdr:to>
      <xdr:col>15</xdr:col>
      <xdr:colOff>187325</xdr:colOff>
      <xdr:row>32</xdr:row>
      <xdr:rowOff>95250</xdr:rowOff>
    </xdr:to>
    <xdr:sp macro="" textlink="">
      <xdr:nvSpPr>
        <xdr:cNvPr id="79" name="楕円 78"/>
        <xdr:cNvSpPr/>
      </xdr:nvSpPr>
      <xdr:spPr>
        <a:xfrm>
          <a:off x="3105150" y="548005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44450</xdr:rowOff>
    </xdr:from>
    <xdr:to>
      <xdr:col>19</xdr:col>
      <xdr:colOff>136525</xdr:colOff>
      <xdr:row>32</xdr:row>
      <xdr:rowOff>80433</xdr:rowOff>
    </xdr:to>
    <xdr:cxnSp macro="">
      <xdr:nvCxnSpPr>
        <xdr:cNvPr id="80" name="直線コネクタ 79"/>
        <xdr:cNvCxnSpPr/>
      </xdr:nvCxnSpPr>
      <xdr:spPr>
        <a:xfrm>
          <a:off x="3155950" y="5530850"/>
          <a:ext cx="7239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81" name="n_1aveValue有形固定資産減価償却率"/>
        <xdr:cNvSpPr txBox="1"/>
      </xdr:nvSpPr>
      <xdr:spPr>
        <a:xfrm>
          <a:off x="3674119" y="501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2" name="n_2aveValue有形固定資産減価償却率"/>
        <xdr:cNvSpPr txBox="1"/>
      </xdr:nvSpPr>
      <xdr:spPr>
        <a:xfrm>
          <a:off x="2962919" y="49782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122360</xdr:rowOff>
    </xdr:from>
    <xdr:ext cx="405111" cy="259045"/>
    <xdr:sp macro="" textlink="">
      <xdr:nvSpPr>
        <xdr:cNvPr id="83" name="n_1mainValue有形固定資産減価償却率"/>
        <xdr:cNvSpPr txBox="1"/>
      </xdr:nvSpPr>
      <xdr:spPr>
        <a:xfrm>
          <a:off x="3674119" y="560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86377</xdr:rowOff>
    </xdr:from>
    <xdr:ext cx="405111" cy="259045"/>
    <xdr:sp macro="" textlink="">
      <xdr:nvSpPr>
        <xdr:cNvPr id="84" name="n_2mainValue有形固定資産減価償却率"/>
        <xdr:cNvSpPr txBox="1"/>
      </xdr:nvSpPr>
      <xdr:spPr>
        <a:xfrm>
          <a:off x="2962919"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0769600" y="3578225"/>
          <a:ext cx="4022725"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xdr:cNvSpPr/>
      </xdr:nvSpPr>
      <xdr:spPr>
        <a:xfrm>
          <a:off x="11650576" y="3853117"/>
          <a:ext cx="1251122"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xdr:cNvSpPr/>
      </xdr:nvSpPr>
      <xdr:spPr>
        <a:xfrm>
          <a:off x="13235388" y="3836446"/>
          <a:ext cx="7326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47510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47510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6198850"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6198850"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7764125" y="3657600"/>
          <a:ext cx="14478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7764125" y="3800475"/>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769600" y="4181475"/>
          <a:ext cx="4022725"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049500" y="4181475"/>
          <a:ext cx="4524375"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049500" y="4244975"/>
          <a:ext cx="43434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125700" y="4473575"/>
          <a:ext cx="43307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等に係る公営企業債等繰入見込額や地方債現在高などの減少により、将来負担額は減少傾向にあるものの、退職者数の増加による退職手当の増により、類似団体と比較して人件費が高い水準にあることなどから、債務償還可能年数も類似団体と比較してやや長くなっ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・年度により退職手当の増減はあるものの、定員適正化の取組を着実に進めており、今後、人件費は減少する見通しであり、債務償還可能年数も短くなっていくと見込んでいる。</a:t>
          </a:r>
        </a:p>
        <a:p>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7315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769600" y="6340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0769600" y="598064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41705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0769600" y="562080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xdr:cNvSpPr txBox="1"/>
      </xdr:nvSpPr>
      <xdr:spPr>
        <a:xfrm>
          <a:off x="1041705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0769600" y="52609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xdr:cNvSpPr txBox="1"/>
      </xdr:nvSpPr>
      <xdr:spPr>
        <a:xfrm>
          <a:off x="1041705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0769600" y="4901142"/>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xdr:cNvSpPr txBox="1"/>
      </xdr:nvSpPr>
      <xdr:spPr>
        <a:xfrm>
          <a:off x="1041705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0769600" y="4541308"/>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xdr:cNvSpPr txBox="1"/>
      </xdr:nvSpPr>
      <xdr:spPr>
        <a:xfrm>
          <a:off x="1036575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0769600" y="4181475"/>
          <a:ext cx="402272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xdr:cNvSpPr txBox="1"/>
      </xdr:nvSpPr>
      <xdr:spPr>
        <a:xfrm>
          <a:off x="1036575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xdr:cNvSpPr/>
      </xdr:nvSpPr>
      <xdr:spPr>
        <a:xfrm>
          <a:off x="10769600" y="4181475"/>
          <a:ext cx="4022725"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25</xdr:row>
      <xdr:rowOff>171097</xdr:rowOff>
    </xdr:from>
    <xdr:to>
      <xdr:col>76</xdr:col>
      <xdr:colOff>21589</xdr:colOff>
      <xdr:row>34</xdr:row>
      <xdr:rowOff>151342</xdr:rowOff>
    </xdr:to>
    <xdr:cxnSp macro="">
      <xdr:nvCxnSpPr>
        <xdr:cNvPr id="113" name="直線コネクタ 112"/>
        <xdr:cNvCxnSpPr/>
      </xdr:nvCxnSpPr>
      <xdr:spPr>
        <a:xfrm flipV="1">
          <a:off x="14079220" y="4457347"/>
          <a:ext cx="1269" cy="1523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xdr:cNvSpPr txBox="1"/>
      </xdr:nvSpPr>
      <xdr:spPr>
        <a:xfrm>
          <a:off x="14131925"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001750" y="598064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117774</xdr:rowOff>
    </xdr:from>
    <xdr:ext cx="405111" cy="259045"/>
    <xdr:sp macro="" textlink="">
      <xdr:nvSpPr>
        <xdr:cNvPr id="116" name="債務償還可能年数最大値テキスト"/>
        <xdr:cNvSpPr txBox="1"/>
      </xdr:nvSpPr>
      <xdr:spPr>
        <a:xfrm>
          <a:off x="14131925" y="4232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25</xdr:row>
      <xdr:rowOff>171097</xdr:rowOff>
    </xdr:from>
    <xdr:to>
      <xdr:col>76</xdr:col>
      <xdr:colOff>111125</xdr:colOff>
      <xdr:row>25</xdr:row>
      <xdr:rowOff>171097</xdr:rowOff>
    </xdr:to>
    <xdr:cxnSp macro="">
      <xdr:nvCxnSpPr>
        <xdr:cNvPr id="117" name="直線コネクタ 116"/>
        <xdr:cNvCxnSpPr/>
      </xdr:nvCxnSpPr>
      <xdr:spPr>
        <a:xfrm>
          <a:off x="14001750" y="445734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156580</xdr:rowOff>
    </xdr:from>
    <xdr:ext cx="340478" cy="259045"/>
    <xdr:sp macro="" textlink="">
      <xdr:nvSpPr>
        <xdr:cNvPr id="118" name="債務償還可能年数平均値テキスト"/>
        <xdr:cNvSpPr txBox="1"/>
      </xdr:nvSpPr>
      <xdr:spPr>
        <a:xfrm>
          <a:off x="14131925" y="512863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6703</xdr:rowOff>
    </xdr:from>
    <xdr:to>
      <xdr:col>76</xdr:col>
      <xdr:colOff>73025</xdr:colOff>
      <xdr:row>30</xdr:row>
      <xdr:rowOff>108303</xdr:rowOff>
    </xdr:to>
    <xdr:sp macro="" textlink="">
      <xdr:nvSpPr>
        <xdr:cNvPr id="119" name="フローチャート: 判断 118"/>
        <xdr:cNvSpPr/>
      </xdr:nvSpPr>
      <xdr:spPr>
        <a:xfrm>
          <a:off x="14039850" y="515020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xdr:cNvSpPr txBox="1"/>
      </xdr:nvSpPr>
      <xdr:spPr>
        <a:xfrm>
          <a:off x="13912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xdr:cNvSpPr txBox="1"/>
      </xdr:nvSpPr>
      <xdr:spPr>
        <a:xfrm>
          <a:off x="132397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xdr:cNvSpPr txBox="1"/>
      </xdr:nvSpPr>
      <xdr:spPr>
        <a:xfrm>
          <a:off x="125158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xdr:cNvSpPr txBox="1"/>
      </xdr:nvSpPr>
      <xdr:spPr>
        <a:xfrm>
          <a:off x="117919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xdr:cNvSpPr txBox="1"/>
      </xdr:nvSpPr>
      <xdr:spPr>
        <a:xfrm>
          <a:off x="1106805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10230</xdr:rowOff>
    </xdr:from>
    <xdr:to>
      <xdr:col>76</xdr:col>
      <xdr:colOff>73025</xdr:colOff>
      <xdr:row>29</xdr:row>
      <xdr:rowOff>111830</xdr:rowOff>
    </xdr:to>
    <xdr:sp macro="" textlink="">
      <xdr:nvSpPr>
        <xdr:cNvPr id="125" name="楕円 124"/>
        <xdr:cNvSpPr/>
      </xdr:nvSpPr>
      <xdr:spPr>
        <a:xfrm>
          <a:off x="14039850" y="49822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33107</xdr:rowOff>
    </xdr:from>
    <xdr:ext cx="340478" cy="259045"/>
    <xdr:sp macro="" textlink="">
      <xdr:nvSpPr>
        <xdr:cNvPr id="126" name="債務償還可能年数該当値テキスト"/>
        <xdr:cNvSpPr txBox="1"/>
      </xdr:nvSpPr>
      <xdr:spPr>
        <a:xfrm>
          <a:off x="14131925" y="48337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xdr:cNvSpPr/>
      </xdr:nvSpPr>
      <xdr:spPr>
        <a:xfrm>
          <a:off x="1231900" y="7181850"/>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xdr:cNvSpPr/>
      </xdr:nvSpPr>
      <xdr:spPr>
        <a:xfrm>
          <a:off x="1231900" y="10944225"/>
          <a:ext cx="5610225"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xdr:cNvSpPr txBox="1"/>
      </xdr:nvSpPr>
      <xdr:spPr>
        <a:xfrm>
          <a:off x="89535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xdr:cNvSpPr txBox="1"/>
      </xdr:nvSpPr>
      <xdr:spPr>
        <a:xfrm>
          <a:off x="666115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xdr:cNvSpPr txBox="1"/>
      </xdr:nvSpPr>
      <xdr:spPr>
        <a:xfrm>
          <a:off x="89535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xdr:cNvSpPr txBox="1"/>
      </xdr:nvSpPr>
      <xdr:spPr>
        <a:xfrm>
          <a:off x="666115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823075" y="1714500"/>
          <a:ext cx="3492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49416"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23900"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49416"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23900"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4941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23900"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4941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23900"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85296"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16764</xdr:rowOff>
    </xdr:from>
    <xdr:to>
      <xdr:col>24</xdr:col>
      <xdr:colOff>62865</xdr:colOff>
      <xdr:row>42</xdr:row>
      <xdr:rowOff>5334</xdr:rowOff>
    </xdr:to>
    <xdr:cxnSp macro="">
      <xdr:nvCxnSpPr>
        <xdr:cNvPr id="54" name="直線コネクタ 53"/>
        <xdr:cNvCxnSpPr/>
      </xdr:nvCxnSpPr>
      <xdr:spPr>
        <a:xfrm flipV="1">
          <a:off x="4406265" y="5846064"/>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9161</xdr:rowOff>
    </xdr:from>
    <xdr:ext cx="405111" cy="259045"/>
    <xdr:sp macro="" textlink="">
      <xdr:nvSpPr>
        <xdr:cNvPr id="55" name="【道路】&#10;有形固定資産減価償却率最小値テキスト"/>
        <xdr:cNvSpPr txBox="1"/>
      </xdr:nvSpPr>
      <xdr:spPr>
        <a:xfrm>
          <a:off x="4445000" y="7210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xdr:rowOff>
    </xdr:from>
    <xdr:to>
      <xdr:col>24</xdr:col>
      <xdr:colOff>152400</xdr:colOff>
      <xdr:row>42</xdr:row>
      <xdr:rowOff>5334</xdr:rowOff>
    </xdr:to>
    <xdr:cxnSp macro="">
      <xdr:nvCxnSpPr>
        <xdr:cNvPr id="56" name="直線コネクタ 55"/>
        <xdr:cNvCxnSpPr/>
      </xdr:nvCxnSpPr>
      <xdr:spPr>
        <a:xfrm>
          <a:off x="4327525" y="720623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134891</xdr:rowOff>
    </xdr:from>
    <xdr:ext cx="405111" cy="259045"/>
    <xdr:sp macro="" textlink="">
      <xdr:nvSpPr>
        <xdr:cNvPr id="57" name="【道路】&#10;有形固定資産減価償却率最大値テキスト"/>
        <xdr:cNvSpPr txBox="1"/>
      </xdr:nvSpPr>
      <xdr:spPr>
        <a:xfrm>
          <a:off x="4445000" y="5621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16764</xdr:rowOff>
    </xdr:from>
    <xdr:to>
      <xdr:col>24</xdr:col>
      <xdr:colOff>152400</xdr:colOff>
      <xdr:row>34</xdr:row>
      <xdr:rowOff>16764</xdr:rowOff>
    </xdr:to>
    <xdr:cxnSp macro="">
      <xdr:nvCxnSpPr>
        <xdr:cNvPr id="58" name="直線コネクタ 57"/>
        <xdr:cNvCxnSpPr/>
      </xdr:nvCxnSpPr>
      <xdr:spPr>
        <a:xfrm>
          <a:off x="4327525" y="584606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113555</xdr:rowOff>
    </xdr:from>
    <xdr:ext cx="405111" cy="259045"/>
    <xdr:sp macro="" textlink="">
      <xdr:nvSpPr>
        <xdr:cNvPr id="59" name="【道路】&#10;有形固定資産減価償却率平均値テキスト"/>
        <xdr:cNvSpPr txBox="1"/>
      </xdr:nvSpPr>
      <xdr:spPr>
        <a:xfrm>
          <a:off x="4445000" y="66286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135128</xdr:rowOff>
    </xdr:from>
    <xdr:to>
      <xdr:col>24</xdr:col>
      <xdr:colOff>114300</xdr:colOff>
      <xdr:row>39</xdr:row>
      <xdr:rowOff>65278</xdr:rowOff>
    </xdr:to>
    <xdr:sp macro="" textlink="">
      <xdr:nvSpPr>
        <xdr:cNvPr id="60" name="フローチャート: 判断 59"/>
        <xdr:cNvSpPr/>
      </xdr:nvSpPr>
      <xdr:spPr>
        <a:xfrm>
          <a:off x="43561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167132</xdr:rowOff>
    </xdr:from>
    <xdr:to>
      <xdr:col>20</xdr:col>
      <xdr:colOff>38100</xdr:colOff>
      <xdr:row>39</xdr:row>
      <xdr:rowOff>97282</xdr:rowOff>
    </xdr:to>
    <xdr:sp macro="" textlink="">
      <xdr:nvSpPr>
        <xdr:cNvPr id="61" name="フローチャート: 判断 60"/>
        <xdr:cNvSpPr/>
      </xdr:nvSpPr>
      <xdr:spPr>
        <a:xfrm>
          <a:off x="3565525" y="6682232"/>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87122</xdr:rowOff>
    </xdr:from>
    <xdr:to>
      <xdr:col>15</xdr:col>
      <xdr:colOff>101600</xdr:colOff>
      <xdr:row>39</xdr:row>
      <xdr:rowOff>17272</xdr:rowOff>
    </xdr:to>
    <xdr:sp macro="" textlink="">
      <xdr:nvSpPr>
        <xdr:cNvPr id="62" name="フローチャート: 判断 61"/>
        <xdr:cNvSpPr/>
      </xdr:nvSpPr>
      <xdr:spPr>
        <a:xfrm>
          <a:off x="2714625"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98552</xdr:rowOff>
    </xdr:from>
    <xdr:to>
      <xdr:col>20</xdr:col>
      <xdr:colOff>38100</xdr:colOff>
      <xdr:row>41</xdr:row>
      <xdr:rowOff>28702</xdr:rowOff>
    </xdr:to>
    <xdr:sp macro="" textlink="">
      <xdr:nvSpPr>
        <xdr:cNvPr id="68" name="楕円 67"/>
        <xdr:cNvSpPr/>
      </xdr:nvSpPr>
      <xdr:spPr>
        <a:xfrm>
          <a:off x="3565525" y="695655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130556</xdr:rowOff>
    </xdr:from>
    <xdr:to>
      <xdr:col>15</xdr:col>
      <xdr:colOff>101600</xdr:colOff>
      <xdr:row>41</xdr:row>
      <xdr:rowOff>60706</xdr:rowOff>
    </xdr:to>
    <xdr:sp macro="" textlink="">
      <xdr:nvSpPr>
        <xdr:cNvPr id="69" name="楕円 68"/>
        <xdr:cNvSpPr/>
      </xdr:nvSpPr>
      <xdr:spPr>
        <a:xfrm>
          <a:off x="2714625" y="698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149352</xdr:rowOff>
    </xdr:from>
    <xdr:to>
      <xdr:col>19</xdr:col>
      <xdr:colOff>177800</xdr:colOff>
      <xdr:row>41</xdr:row>
      <xdr:rowOff>9906</xdr:rowOff>
    </xdr:to>
    <xdr:cxnSp macro="">
      <xdr:nvCxnSpPr>
        <xdr:cNvPr id="70" name="直線コネクタ 69"/>
        <xdr:cNvCxnSpPr/>
      </xdr:nvCxnSpPr>
      <xdr:spPr>
        <a:xfrm flipV="1">
          <a:off x="2765425" y="7007352"/>
          <a:ext cx="8509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113809</xdr:rowOff>
    </xdr:from>
    <xdr:ext cx="405111" cy="259045"/>
    <xdr:sp macro="" textlink="">
      <xdr:nvSpPr>
        <xdr:cNvPr id="71" name="n_1aveValue【道路】&#10;有形固定資産減価償却率"/>
        <xdr:cNvSpPr txBox="1"/>
      </xdr:nvSpPr>
      <xdr:spPr>
        <a:xfrm>
          <a:off x="3410594" y="6457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33799</xdr:rowOff>
    </xdr:from>
    <xdr:ext cx="405111" cy="259045"/>
    <xdr:sp macro="" textlink="">
      <xdr:nvSpPr>
        <xdr:cNvPr id="72" name="n_2aveValue【道路】&#10;有形固定資産減価償却率"/>
        <xdr:cNvSpPr txBox="1"/>
      </xdr:nvSpPr>
      <xdr:spPr>
        <a:xfrm>
          <a:off x="2572394" y="637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19829</xdr:rowOff>
    </xdr:from>
    <xdr:ext cx="405111" cy="259045"/>
    <xdr:sp macro="" textlink="">
      <xdr:nvSpPr>
        <xdr:cNvPr id="73" name="n_1mainValue【道路】&#10;有形固定資産減価償却率"/>
        <xdr:cNvSpPr txBox="1"/>
      </xdr:nvSpPr>
      <xdr:spPr>
        <a:xfrm>
          <a:off x="3410594" y="704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51833</xdr:rowOff>
    </xdr:from>
    <xdr:ext cx="405111" cy="259045"/>
    <xdr:sp macro="" textlink="">
      <xdr:nvSpPr>
        <xdr:cNvPr id="74" name="n_2mainValue【道路】&#10;有形固定資産減価償却率"/>
        <xdr:cNvSpPr txBox="1"/>
      </xdr:nvSpPr>
      <xdr:spPr>
        <a:xfrm>
          <a:off x="2572394" y="708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24205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280150" y="729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58320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280150" y="696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xdr:cNvSpPr txBox="1"/>
      </xdr:nvSpPr>
      <xdr:spPr>
        <a:xfrm>
          <a:off x="58320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280150" y="664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xdr:cNvSpPr txBox="1"/>
      </xdr:nvSpPr>
      <xdr:spPr>
        <a:xfrm>
          <a:off x="58320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280150" y="631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xdr:cNvSpPr txBox="1"/>
      </xdr:nvSpPr>
      <xdr:spPr>
        <a:xfrm>
          <a:off x="58320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280150" y="598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5777426"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280150" y="566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96" name="テキスト ボックス 95"/>
        <xdr:cNvSpPr txBox="1"/>
      </xdr:nvSpPr>
      <xdr:spPr>
        <a:xfrm>
          <a:off x="5777426"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5777426"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81207</xdr:rowOff>
    </xdr:from>
    <xdr:to>
      <xdr:col>54</xdr:col>
      <xdr:colOff>189865</xdr:colOff>
      <xdr:row>42</xdr:row>
      <xdr:rowOff>55952</xdr:rowOff>
    </xdr:to>
    <xdr:cxnSp macro="">
      <xdr:nvCxnSpPr>
        <xdr:cNvPr id="100" name="直線コネクタ 99"/>
        <xdr:cNvCxnSpPr/>
      </xdr:nvCxnSpPr>
      <xdr:spPr>
        <a:xfrm flipV="1">
          <a:off x="9952990" y="5739057"/>
          <a:ext cx="0" cy="151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59779</xdr:rowOff>
    </xdr:from>
    <xdr:ext cx="469744" cy="259045"/>
    <xdr:sp macro="" textlink="">
      <xdr:nvSpPr>
        <xdr:cNvPr id="101" name="【道路】&#10;一人当たり延長最小値テキスト"/>
        <xdr:cNvSpPr txBox="1"/>
      </xdr:nvSpPr>
      <xdr:spPr>
        <a:xfrm>
          <a:off x="9991725" y="726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55952</xdr:rowOff>
    </xdr:from>
    <xdr:to>
      <xdr:col>55</xdr:col>
      <xdr:colOff>88900</xdr:colOff>
      <xdr:row>42</xdr:row>
      <xdr:rowOff>55952</xdr:rowOff>
    </xdr:to>
    <xdr:cxnSp macro="">
      <xdr:nvCxnSpPr>
        <xdr:cNvPr id="102" name="直線コネクタ 101"/>
        <xdr:cNvCxnSpPr/>
      </xdr:nvCxnSpPr>
      <xdr:spPr>
        <a:xfrm>
          <a:off x="9874250" y="725685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27884</xdr:rowOff>
    </xdr:from>
    <xdr:ext cx="534377" cy="259045"/>
    <xdr:sp macro="" textlink="">
      <xdr:nvSpPr>
        <xdr:cNvPr id="103" name="【道路】&#10;一人当たり延長最大値テキスト"/>
        <xdr:cNvSpPr txBox="1"/>
      </xdr:nvSpPr>
      <xdr:spPr>
        <a:xfrm>
          <a:off x="9991725" y="5514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81207</xdr:rowOff>
    </xdr:from>
    <xdr:to>
      <xdr:col>55</xdr:col>
      <xdr:colOff>88900</xdr:colOff>
      <xdr:row>33</xdr:row>
      <xdr:rowOff>81207</xdr:rowOff>
    </xdr:to>
    <xdr:cxnSp macro="">
      <xdr:nvCxnSpPr>
        <xdr:cNvPr id="104" name="直線コネクタ 103"/>
        <xdr:cNvCxnSpPr/>
      </xdr:nvCxnSpPr>
      <xdr:spPr>
        <a:xfrm>
          <a:off x="9874250" y="573905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88736</xdr:rowOff>
    </xdr:from>
    <xdr:ext cx="469744" cy="259045"/>
    <xdr:sp macro="" textlink="">
      <xdr:nvSpPr>
        <xdr:cNvPr id="105" name="【道路】&#10;一人当たり延長平均値テキスト"/>
        <xdr:cNvSpPr txBox="1"/>
      </xdr:nvSpPr>
      <xdr:spPr>
        <a:xfrm>
          <a:off x="9991725" y="66038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110309</xdr:rowOff>
    </xdr:from>
    <xdr:to>
      <xdr:col>55</xdr:col>
      <xdr:colOff>50800</xdr:colOff>
      <xdr:row>39</xdr:row>
      <xdr:rowOff>40459</xdr:rowOff>
    </xdr:to>
    <xdr:sp macro="" textlink="">
      <xdr:nvSpPr>
        <xdr:cNvPr id="106" name="フローチャート: 判断 105"/>
        <xdr:cNvSpPr/>
      </xdr:nvSpPr>
      <xdr:spPr>
        <a:xfrm>
          <a:off x="9912350" y="662540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124787</xdr:rowOff>
    </xdr:from>
    <xdr:to>
      <xdr:col>50</xdr:col>
      <xdr:colOff>165100</xdr:colOff>
      <xdr:row>39</xdr:row>
      <xdr:rowOff>54937</xdr:rowOff>
    </xdr:to>
    <xdr:sp macro="" textlink="">
      <xdr:nvSpPr>
        <xdr:cNvPr id="107" name="フローチャート: 判断 106"/>
        <xdr:cNvSpPr/>
      </xdr:nvSpPr>
      <xdr:spPr>
        <a:xfrm>
          <a:off x="9112250" y="663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101056</xdr:rowOff>
    </xdr:from>
    <xdr:to>
      <xdr:col>46</xdr:col>
      <xdr:colOff>38100</xdr:colOff>
      <xdr:row>39</xdr:row>
      <xdr:rowOff>31206</xdr:rowOff>
    </xdr:to>
    <xdr:sp macro="" textlink="">
      <xdr:nvSpPr>
        <xdr:cNvPr id="108" name="フローチャート: 判断 107"/>
        <xdr:cNvSpPr/>
      </xdr:nvSpPr>
      <xdr:spPr>
        <a:xfrm>
          <a:off x="8270875" y="661615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59799</xdr:rowOff>
    </xdr:from>
    <xdr:to>
      <xdr:col>50</xdr:col>
      <xdr:colOff>165100</xdr:colOff>
      <xdr:row>38</xdr:row>
      <xdr:rowOff>161399</xdr:rowOff>
    </xdr:to>
    <xdr:sp macro="" textlink="">
      <xdr:nvSpPr>
        <xdr:cNvPr id="114" name="楕円 113"/>
        <xdr:cNvSpPr/>
      </xdr:nvSpPr>
      <xdr:spPr>
        <a:xfrm>
          <a:off x="9112250" y="6574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62412</xdr:rowOff>
    </xdr:from>
    <xdr:to>
      <xdr:col>46</xdr:col>
      <xdr:colOff>38100</xdr:colOff>
      <xdr:row>38</xdr:row>
      <xdr:rowOff>164012</xdr:rowOff>
    </xdr:to>
    <xdr:sp macro="" textlink="">
      <xdr:nvSpPr>
        <xdr:cNvPr id="115" name="楕円 114"/>
        <xdr:cNvSpPr/>
      </xdr:nvSpPr>
      <xdr:spPr>
        <a:xfrm>
          <a:off x="8270875" y="65775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110599</xdr:rowOff>
    </xdr:from>
    <xdr:to>
      <xdr:col>50</xdr:col>
      <xdr:colOff>114300</xdr:colOff>
      <xdr:row>38</xdr:row>
      <xdr:rowOff>113212</xdr:rowOff>
    </xdr:to>
    <xdr:cxnSp macro="">
      <xdr:nvCxnSpPr>
        <xdr:cNvPr id="116" name="直線コネクタ 115"/>
        <xdr:cNvCxnSpPr/>
      </xdr:nvCxnSpPr>
      <xdr:spPr>
        <a:xfrm flipV="1">
          <a:off x="8321675" y="6625699"/>
          <a:ext cx="841375"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46064</xdr:rowOff>
    </xdr:from>
    <xdr:ext cx="469744" cy="259045"/>
    <xdr:sp macro="" textlink="">
      <xdr:nvSpPr>
        <xdr:cNvPr id="117" name="n_1aveValue【道路】&#10;一人当たり延長"/>
        <xdr:cNvSpPr txBox="1"/>
      </xdr:nvSpPr>
      <xdr:spPr>
        <a:xfrm>
          <a:off x="8925002" y="673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22333</xdr:rowOff>
    </xdr:from>
    <xdr:ext cx="469744" cy="259045"/>
    <xdr:sp macro="" textlink="">
      <xdr:nvSpPr>
        <xdr:cNvPr id="118" name="n_2aveValue【道路】&#10;一人当たり延長"/>
        <xdr:cNvSpPr txBox="1"/>
      </xdr:nvSpPr>
      <xdr:spPr>
        <a:xfrm>
          <a:off x="8096327" y="670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6476</xdr:rowOff>
    </xdr:from>
    <xdr:ext cx="469744" cy="259045"/>
    <xdr:sp macro="" textlink="">
      <xdr:nvSpPr>
        <xdr:cNvPr id="119" name="n_1mainValue【道路】&#10;一人当たり延長"/>
        <xdr:cNvSpPr txBox="1"/>
      </xdr:nvSpPr>
      <xdr:spPr>
        <a:xfrm>
          <a:off x="8925002" y="63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9088</xdr:rowOff>
    </xdr:from>
    <xdr:ext cx="469744" cy="259045"/>
    <xdr:sp macro="" textlink="">
      <xdr:nvSpPr>
        <xdr:cNvPr id="120" name="n_2mainValue【道路】&#10;一人当たり延長"/>
        <xdr:cNvSpPr txBox="1"/>
      </xdr:nvSpPr>
      <xdr:spPr>
        <a:xfrm>
          <a:off x="8096327" y="6352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239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2" name="テキスト ボックス 131"/>
        <xdr:cNvSpPr txBox="1"/>
      </xdr:nvSpPr>
      <xdr:spPr>
        <a:xfrm>
          <a:off x="40401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239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4941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239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4941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239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4941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239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4941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橋りょう・トンネ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160020</xdr:rowOff>
    </xdr:from>
    <xdr:to>
      <xdr:col>24</xdr:col>
      <xdr:colOff>62865</xdr:colOff>
      <xdr:row>63</xdr:row>
      <xdr:rowOff>34290</xdr:rowOff>
    </xdr:to>
    <xdr:cxnSp macro="">
      <xdr:nvCxnSpPr>
        <xdr:cNvPr id="144" name="直線コネクタ 143"/>
        <xdr:cNvCxnSpPr/>
      </xdr:nvCxnSpPr>
      <xdr:spPr>
        <a:xfrm flipV="1">
          <a:off x="4406265" y="976122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38117</xdr:rowOff>
    </xdr:from>
    <xdr:ext cx="405111" cy="259045"/>
    <xdr:sp macro="" textlink="">
      <xdr:nvSpPr>
        <xdr:cNvPr id="145" name="【橋りょう・トンネル】&#10;有形固定資産減価償却率最小値テキスト"/>
        <xdr:cNvSpPr txBox="1"/>
      </xdr:nvSpPr>
      <xdr:spPr>
        <a:xfrm>
          <a:off x="4445000" y="10839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34290</xdr:rowOff>
    </xdr:from>
    <xdr:to>
      <xdr:col>24</xdr:col>
      <xdr:colOff>152400</xdr:colOff>
      <xdr:row>63</xdr:row>
      <xdr:rowOff>34290</xdr:rowOff>
    </xdr:to>
    <xdr:cxnSp macro="">
      <xdr:nvCxnSpPr>
        <xdr:cNvPr id="146" name="直線コネクタ 145"/>
        <xdr:cNvCxnSpPr/>
      </xdr:nvCxnSpPr>
      <xdr:spPr>
        <a:xfrm>
          <a:off x="4327525" y="108356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106697</xdr:rowOff>
    </xdr:from>
    <xdr:ext cx="405111" cy="259045"/>
    <xdr:sp macro="" textlink="">
      <xdr:nvSpPr>
        <xdr:cNvPr id="147" name="【橋りょう・トンネル】&#10;有形固定資産減価償却率最大値テキスト"/>
        <xdr:cNvSpPr txBox="1"/>
      </xdr:nvSpPr>
      <xdr:spPr>
        <a:xfrm>
          <a:off x="44450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160020</xdr:rowOff>
    </xdr:from>
    <xdr:to>
      <xdr:col>24</xdr:col>
      <xdr:colOff>152400</xdr:colOff>
      <xdr:row>56</xdr:row>
      <xdr:rowOff>160020</xdr:rowOff>
    </xdr:to>
    <xdr:cxnSp macro="">
      <xdr:nvCxnSpPr>
        <xdr:cNvPr id="148" name="直線コネクタ 147"/>
        <xdr:cNvCxnSpPr/>
      </xdr:nvCxnSpPr>
      <xdr:spPr>
        <a:xfrm>
          <a:off x="4327525" y="97612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158132</xdr:rowOff>
    </xdr:from>
    <xdr:ext cx="405111" cy="259045"/>
    <xdr:sp macro="" textlink="">
      <xdr:nvSpPr>
        <xdr:cNvPr id="149" name="【橋りょう・トンネル】&#10;有形固定資産減価償却率平均値テキスト"/>
        <xdr:cNvSpPr txBox="1"/>
      </xdr:nvSpPr>
      <xdr:spPr>
        <a:xfrm>
          <a:off x="4445000" y="993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8255</xdr:rowOff>
    </xdr:from>
    <xdr:to>
      <xdr:col>24</xdr:col>
      <xdr:colOff>114300</xdr:colOff>
      <xdr:row>58</xdr:row>
      <xdr:rowOff>109855</xdr:rowOff>
    </xdr:to>
    <xdr:sp macro="" textlink="">
      <xdr:nvSpPr>
        <xdr:cNvPr id="150" name="フローチャート: 判断 149"/>
        <xdr:cNvSpPr/>
      </xdr:nvSpPr>
      <xdr:spPr>
        <a:xfrm>
          <a:off x="4356100" y="99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160655</xdr:rowOff>
    </xdr:from>
    <xdr:to>
      <xdr:col>20</xdr:col>
      <xdr:colOff>38100</xdr:colOff>
      <xdr:row>58</xdr:row>
      <xdr:rowOff>90805</xdr:rowOff>
    </xdr:to>
    <xdr:sp macro="" textlink="">
      <xdr:nvSpPr>
        <xdr:cNvPr id="151" name="フローチャート: 判断 150"/>
        <xdr:cNvSpPr/>
      </xdr:nvSpPr>
      <xdr:spPr>
        <a:xfrm>
          <a:off x="3565525" y="993330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52070</xdr:rowOff>
    </xdr:from>
    <xdr:to>
      <xdr:col>15</xdr:col>
      <xdr:colOff>101600</xdr:colOff>
      <xdr:row>58</xdr:row>
      <xdr:rowOff>153670</xdr:rowOff>
    </xdr:to>
    <xdr:sp macro="" textlink="">
      <xdr:nvSpPr>
        <xdr:cNvPr id="152" name="フローチャート: 判断 151"/>
        <xdr:cNvSpPr/>
      </xdr:nvSpPr>
      <xdr:spPr>
        <a:xfrm>
          <a:off x="2714625"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86360</xdr:rowOff>
    </xdr:from>
    <xdr:to>
      <xdr:col>20</xdr:col>
      <xdr:colOff>38100</xdr:colOff>
      <xdr:row>59</xdr:row>
      <xdr:rowOff>16510</xdr:rowOff>
    </xdr:to>
    <xdr:sp macro="" textlink="">
      <xdr:nvSpPr>
        <xdr:cNvPr id="158" name="楕円 157"/>
        <xdr:cNvSpPr/>
      </xdr:nvSpPr>
      <xdr:spPr>
        <a:xfrm>
          <a:off x="3565525" y="100304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95885</xdr:rowOff>
    </xdr:from>
    <xdr:to>
      <xdr:col>15</xdr:col>
      <xdr:colOff>101600</xdr:colOff>
      <xdr:row>59</xdr:row>
      <xdr:rowOff>26035</xdr:rowOff>
    </xdr:to>
    <xdr:sp macro="" textlink="">
      <xdr:nvSpPr>
        <xdr:cNvPr id="159" name="楕円 158"/>
        <xdr:cNvSpPr/>
      </xdr:nvSpPr>
      <xdr:spPr>
        <a:xfrm>
          <a:off x="2714625"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137160</xdr:rowOff>
    </xdr:from>
    <xdr:to>
      <xdr:col>19</xdr:col>
      <xdr:colOff>177800</xdr:colOff>
      <xdr:row>58</xdr:row>
      <xdr:rowOff>146685</xdr:rowOff>
    </xdr:to>
    <xdr:cxnSp macro="">
      <xdr:nvCxnSpPr>
        <xdr:cNvPr id="160" name="直線コネクタ 159"/>
        <xdr:cNvCxnSpPr/>
      </xdr:nvCxnSpPr>
      <xdr:spPr>
        <a:xfrm flipV="1">
          <a:off x="2765425" y="10081260"/>
          <a:ext cx="8509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107332</xdr:rowOff>
    </xdr:from>
    <xdr:ext cx="405111" cy="259045"/>
    <xdr:sp macro="" textlink="">
      <xdr:nvSpPr>
        <xdr:cNvPr id="161" name="n_1aveValue【橋りょう・トンネル】&#10;有形固定資産減価償却率"/>
        <xdr:cNvSpPr txBox="1"/>
      </xdr:nvSpPr>
      <xdr:spPr>
        <a:xfrm>
          <a:off x="3410594" y="970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62" name="n_2aveValue【橋りょう・トンネル】&#10;有形固定資産減価償却率"/>
        <xdr:cNvSpPr txBox="1"/>
      </xdr:nvSpPr>
      <xdr:spPr>
        <a:xfrm>
          <a:off x="257239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7637</xdr:rowOff>
    </xdr:from>
    <xdr:ext cx="405111" cy="259045"/>
    <xdr:sp macro="" textlink="">
      <xdr:nvSpPr>
        <xdr:cNvPr id="163" name="n_1mainValue【橋りょう・トンネル】&#10;有形固定資産減価償却率"/>
        <xdr:cNvSpPr txBox="1"/>
      </xdr:nvSpPr>
      <xdr:spPr>
        <a:xfrm>
          <a:off x="3410594" y="1012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17162</xdr:rowOff>
    </xdr:from>
    <xdr:ext cx="405111" cy="259045"/>
    <xdr:sp macro="" textlink="">
      <xdr:nvSpPr>
        <xdr:cNvPr id="164" name="n_2mainValue【橋りょう・トンネル】&#10;有形固定資産減価償却率"/>
        <xdr:cNvSpPr txBox="1"/>
      </xdr:nvSpPr>
      <xdr:spPr>
        <a:xfrm>
          <a:off x="257239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76" name="テキスト ボックス 175"/>
        <xdr:cNvSpPr txBox="1"/>
      </xdr:nvSpPr>
      <xdr:spPr>
        <a:xfrm>
          <a:off x="6040889"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xdr:cNvSpPr txBox="1"/>
      </xdr:nvSpPr>
      <xdr:spPr>
        <a:xfrm>
          <a:off x="5713306"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xdr:cNvSpPr txBox="1"/>
      </xdr:nvSpPr>
      <xdr:spPr>
        <a:xfrm>
          <a:off x="5713306"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xdr:cNvSpPr txBox="1"/>
      </xdr:nvSpPr>
      <xdr:spPr>
        <a:xfrm>
          <a:off x="5713306"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xdr:cNvSpPr txBox="1"/>
      </xdr:nvSpPr>
      <xdr:spPr>
        <a:xfrm>
          <a:off x="5713306"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79315</xdr:rowOff>
    </xdr:from>
    <xdr:to>
      <xdr:col>54</xdr:col>
      <xdr:colOff>189865</xdr:colOff>
      <xdr:row>63</xdr:row>
      <xdr:rowOff>168108</xdr:rowOff>
    </xdr:to>
    <xdr:cxnSp macro="">
      <xdr:nvCxnSpPr>
        <xdr:cNvPr id="186" name="直線コネクタ 185"/>
        <xdr:cNvCxnSpPr/>
      </xdr:nvCxnSpPr>
      <xdr:spPr>
        <a:xfrm flipV="1">
          <a:off x="9952990" y="9680515"/>
          <a:ext cx="0" cy="128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485</xdr:rowOff>
    </xdr:from>
    <xdr:ext cx="378565" cy="259045"/>
    <xdr:sp macro="" textlink="">
      <xdr:nvSpPr>
        <xdr:cNvPr id="187" name="【橋りょう・トンネル】&#10;一人当たり有形固定資産（償却資産）額最小値テキスト"/>
        <xdr:cNvSpPr txBox="1"/>
      </xdr:nvSpPr>
      <xdr:spPr>
        <a:xfrm>
          <a:off x="9991725" y="10973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168108</xdr:rowOff>
    </xdr:from>
    <xdr:to>
      <xdr:col>55</xdr:col>
      <xdr:colOff>88900</xdr:colOff>
      <xdr:row>63</xdr:row>
      <xdr:rowOff>168108</xdr:rowOff>
    </xdr:to>
    <xdr:cxnSp macro="">
      <xdr:nvCxnSpPr>
        <xdr:cNvPr id="188" name="直線コネクタ 187"/>
        <xdr:cNvCxnSpPr/>
      </xdr:nvCxnSpPr>
      <xdr:spPr>
        <a:xfrm>
          <a:off x="9874250" y="1096945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25992</xdr:rowOff>
    </xdr:from>
    <xdr:ext cx="599010" cy="259045"/>
    <xdr:sp macro="" textlink="">
      <xdr:nvSpPr>
        <xdr:cNvPr id="189" name="【橋りょう・トンネル】&#10;一人当たり有形固定資産（償却資産）額最大値テキスト"/>
        <xdr:cNvSpPr txBox="1"/>
      </xdr:nvSpPr>
      <xdr:spPr>
        <a:xfrm>
          <a:off x="9991725" y="9455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79315</xdr:rowOff>
    </xdr:from>
    <xdr:to>
      <xdr:col>55</xdr:col>
      <xdr:colOff>88900</xdr:colOff>
      <xdr:row>56</xdr:row>
      <xdr:rowOff>79315</xdr:rowOff>
    </xdr:to>
    <xdr:cxnSp macro="">
      <xdr:nvCxnSpPr>
        <xdr:cNvPr id="190" name="直線コネクタ 189"/>
        <xdr:cNvCxnSpPr/>
      </xdr:nvCxnSpPr>
      <xdr:spPr>
        <a:xfrm>
          <a:off x="9874250" y="96805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159734</xdr:rowOff>
    </xdr:from>
    <xdr:ext cx="534377" cy="259045"/>
    <xdr:sp macro="" textlink="">
      <xdr:nvSpPr>
        <xdr:cNvPr id="191" name="【橋りょう・トンネル】&#10;一人当たり有形固定資産（償却資産）額平均値テキスト"/>
        <xdr:cNvSpPr txBox="1"/>
      </xdr:nvSpPr>
      <xdr:spPr>
        <a:xfrm>
          <a:off x="9991725" y="10446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9857</xdr:rowOff>
    </xdr:from>
    <xdr:to>
      <xdr:col>55</xdr:col>
      <xdr:colOff>50800</xdr:colOff>
      <xdr:row>61</xdr:row>
      <xdr:rowOff>111457</xdr:rowOff>
    </xdr:to>
    <xdr:sp macro="" textlink="">
      <xdr:nvSpPr>
        <xdr:cNvPr id="192" name="フローチャート: 判断 191"/>
        <xdr:cNvSpPr/>
      </xdr:nvSpPr>
      <xdr:spPr>
        <a:xfrm>
          <a:off x="9912350" y="1046830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38523</xdr:rowOff>
    </xdr:from>
    <xdr:to>
      <xdr:col>50</xdr:col>
      <xdr:colOff>165100</xdr:colOff>
      <xdr:row>61</xdr:row>
      <xdr:rowOff>140123</xdr:rowOff>
    </xdr:to>
    <xdr:sp macro="" textlink="">
      <xdr:nvSpPr>
        <xdr:cNvPr id="193" name="フローチャート: 判断 192"/>
        <xdr:cNvSpPr/>
      </xdr:nvSpPr>
      <xdr:spPr>
        <a:xfrm>
          <a:off x="9112250" y="1049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20843</xdr:rowOff>
    </xdr:from>
    <xdr:to>
      <xdr:col>46</xdr:col>
      <xdr:colOff>38100</xdr:colOff>
      <xdr:row>61</xdr:row>
      <xdr:rowOff>122443</xdr:rowOff>
    </xdr:to>
    <xdr:sp macro="" textlink="">
      <xdr:nvSpPr>
        <xdr:cNvPr id="194" name="フローチャート: 判断 193"/>
        <xdr:cNvSpPr/>
      </xdr:nvSpPr>
      <xdr:spPr>
        <a:xfrm>
          <a:off x="8270875" y="10479293"/>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5" name="テキスト ボックス 194"/>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6" name="テキスト ボックス 195"/>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7" name="テキスト ボックス 196"/>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8" name="テキスト ボックス 197"/>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9" name="テキスト ボックス 198"/>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18983</xdr:rowOff>
    </xdr:from>
    <xdr:to>
      <xdr:col>50</xdr:col>
      <xdr:colOff>165100</xdr:colOff>
      <xdr:row>60</xdr:row>
      <xdr:rowOff>120583</xdr:rowOff>
    </xdr:to>
    <xdr:sp macro="" textlink="">
      <xdr:nvSpPr>
        <xdr:cNvPr id="200" name="楕円 199"/>
        <xdr:cNvSpPr/>
      </xdr:nvSpPr>
      <xdr:spPr>
        <a:xfrm>
          <a:off x="9112250" y="1030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60903</xdr:rowOff>
    </xdr:from>
    <xdr:to>
      <xdr:col>46</xdr:col>
      <xdr:colOff>38100</xdr:colOff>
      <xdr:row>60</xdr:row>
      <xdr:rowOff>162503</xdr:rowOff>
    </xdr:to>
    <xdr:sp macro="" textlink="">
      <xdr:nvSpPr>
        <xdr:cNvPr id="201" name="楕円 200"/>
        <xdr:cNvSpPr/>
      </xdr:nvSpPr>
      <xdr:spPr>
        <a:xfrm>
          <a:off x="8270875" y="1034790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69783</xdr:rowOff>
    </xdr:from>
    <xdr:to>
      <xdr:col>50</xdr:col>
      <xdr:colOff>114300</xdr:colOff>
      <xdr:row>60</xdr:row>
      <xdr:rowOff>111703</xdr:rowOff>
    </xdr:to>
    <xdr:cxnSp macro="">
      <xdr:nvCxnSpPr>
        <xdr:cNvPr id="202" name="直線コネクタ 201"/>
        <xdr:cNvCxnSpPr/>
      </xdr:nvCxnSpPr>
      <xdr:spPr>
        <a:xfrm flipV="1">
          <a:off x="8321675" y="10356783"/>
          <a:ext cx="841375" cy="4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131250</xdr:rowOff>
    </xdr:from>
    <xdr:ext cx="534377" cy="259045"/>
    <xdr:sp macro="" textlink="">
      <xdr:nvSpPr>
        <xdr:cNvPr id="203" name="n_1aveValue【橋りょう・トンネル】&#10;一人当たり有形固定資産（償却資産）額"/>
        <xdr:cNvSpPr txBox="1"/>
      </xdr:nvSpPr>
      <xdr:spPr>
        <a:xfrm>
          <a:off x="8892686" y="1058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113570</xdr:rowOff>
    </xdr:from>
    <xdr:ext cx="534377" cy="259045"/>
    <xdr:sp macro="" textlink="">
      <xdr:nvSpPr>
        <xdr:cNvPr id="204" name="n_2aveValue【橋りょう・トンネル】&#10;一人当たり有形固定資産（償却資産）額"/>
        <xdr:cNvSpPr txBox="1"/>
      </xdr:nvSpPr>
      <xdr:spPr>
        <a:xfrm>
          <a:off x="8064011" y="1057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137110</xdr:rowOff>
    </xdr:from>
    <xdr:ext cx="599010" cy="259045"/>
    <xdr:sp macro="" textlink="">
      <xdr:nvSpPr>
        <xdr:cNvPr id="205" name="n_1mainValue【橋りょう・トンネル】&#10;一人当たり有形固定資産（償却資産）額"/>
        <xdr:cNvSpPr txBox="1"/>
      </xdr:nvSpPr>
      <xdr:spPr>
        <a:xfrm>
          <a:off x="8869895" y="100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7580</xdr:rowOff>
    </xdr:from>
    <xdr:ext cx="599010" cy="259045"/>
    <xdr:sp macro="" textlink="">
      <xdr:nvSpPr>
        <xdr:cNvPr id="206" name="n_2mainValue【橋りょう・トンネル】&#10;一人当たり有形固定資産（償却資産）額"/>
        <xdr:cNvSpPr txBox="1"/>
      </xdr:nvSpPr>
      <xdr:spPr>
        <a:xfrm>
          <a:off x="8031695" y="10123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xdr:cNvSpPr txBox="1"/>
      </xdr:nvSpPr>
      <xdr:spPr>
        <a:xfrm>
          <a:off x="349416"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xdr:cNvCxnSpPr/>
      </xdr:nvCxnSpPr>
      <xdr:spPr>
        <a:xfrm>
          <a:off x="7239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xdr:cNvSpPr txBox="1"/>
      </xdr:nvSpPr>
      <xdr:spPr>
        <a:xfrm>
          <a:off x="34941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xdr:cNvCxnSpPr/>
      </xdr:nvCxnSpPr>
      <xdr:spPr>
        <a:xfrm>
          <a:off x="7239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xdr:cNvSpPr txBox="1"/>
      </xdr:nvSpPr>
      <xdr:spPr>
        <a:xfrm>
          <a:off x="34941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xdr:cNvCxnSpPr/>
      </xdr:nvCxnSpPr>
      <xdr:spPr>
        <a:xfrm>
          <a:off x="7239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xdr:cNvSpPr txBox="1"/>
      </xdr:nvSpPr>
      <xdr:spPr>
        <a:xfrm>
          <a:off x="34941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xdr:cNvCxnSpPr/>
      </xdr:nvCxnSpPr>
      <xdr:spPr>
        <a:xfrm>
          <a:off x="7239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xdr:cNvSpPr txBox="1"/>
      </xdr:nvSpPr>
      <xdr:spPr>
        <a:xfrm>
          <a:off x="34941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xdr:cNvCxnSpPr/>
      </xdr:nvCxnSpPr>
      <xdr:spPr>
        <a:xfrm>
          <a:off x="7239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xdr:cNvSpPr txBox="1"/>
      </xdr:nvSpPr>
      <xdr:spPr>
        <a:xfrm>
          <a:off x="349416"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xdr:cNvSpPr txBox="1"/>
      </xdr:nvSpPr>
      <xdr:spPr>
        <a:xfrm>
          <a:off x="349416"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87</xdr:row>
      <xdr:rowOff>3811</xdr:rowOff>
    </xdr:to>
    <xdr:cxnSp macro="">
      <xdr:nvCxnSpPr>
        <xdr:cNvPr id="231" name="直線コネクタ 230"/>
        <xdr:cNvCxnSpPr/>
      </xdr:nvCxnSpPr>
      <xdr:spPr>
        <a:xfrm flipV="1">
          <a:off x="4406265" y="13331189"/>
          <a:ext cx="0" cy="158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7638</xdr:rowOff>
    </xdr:from>
    <xdr:ext cx="405111" cy="259045"/>
    <xdr:sp macro="" textlink="">
      <xdr:nvSpPr>
        <xdr:cNvPr id="232" name="【公営住宅】&#10;有形固定資産減価償却率最小値テキスト"/>
        <xdr:cNvSpPr txBox="1"/>
      </xdr:nvSpPr>
      <xdr:spPr>
        <a:xfrm>
          <a:off x="4445000" y="1492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3811</xdr:rowOff>
    </xdr:from>
    <xdr:to>
      <xdr:col>24</xdr:col>
      <xdr:colOff>152400</xdr:colOff>
      <xdr:row>87</xdr:row>
      <xdr:rowOff>3811</xdr:rowOff>
    </xdr:to>
    <xdr:cxnSp macro="">
      <xdr:nvCxnSpPr>
        <xdr:cNvPr id="233" name="直線コネクタ 232"/>
        <xdr:cNvCxnSpPr/>
      </xdr:nvCxnSpPr>
      <xdr:spPr>
        <a:xfrm>
          <a:off x="4327525" y="149199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34" name="【公営住宅】&#10;有形固定資産減価償却率最大値テキスト"/>
        <xdr:cNvSpPr txBox="1"/>
      </xdr:nvSpPr>
      <xdr:spPr>
        <a:xfrm>
          <a:off x="4445000" y="13106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35" name="直線コネクタ 234"/>
        <xdr:cNvCxnSpPr/>
      </xdr:nvCxnSpPr>
      <xdr:spPr>
        <a:xfrm>
          <a:off x="4327525" y="133311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34307</xdr:rowOff>
    </xdr:from>
    <xdr:ext cx="405111" cy="259045"/>
    <xdr:sp macro="" textlink="">
      <xdr:nvSpPr>
        <xdr:cNvPr id="236" name="【公営住宅】&#10;有形固定資産減価償却率平均値テキスト"/>
        <xdr:cNvSpPr txBox="1"/>
      </xdr:nvSpPr>
      <xdr:spPr>
        <a:xfrm>
          <a:off x="4445000" y="1392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37" name="フローチャート: 判断 236"/>
        <xdr:cNvSpPr/>
      </xdr:nvSpPr>
      <xdr:spPr>
        <a:xfrm>
          <a:off x="43561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38" name="フローチャート: 判断 237"/>
        <xdr:cNvSpPr/>
      </xdr:nvSpPr>
      <xdr:spPr>
        <a:xfrm>
          <a:off x="3565525" y="139928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139700</xdr:rowOff>
    </xdr:from>
    <xdr:to>
      <xdr:col>15</xdr:col>
      <xdr:colOff>101600</xdr:colOff>
      <xdr:row>82</xdr:row>
      <xdr:rowOff>69850</xdr:rowOff>
    </xdr:to>
    <xdr:sp macro="" textlink="">
      <xdr:nvSpPr>
        <xdr:cNvPr id="239" name="フローチャート: 判断 238"/>
        <xdr:cNvSpPr/>
      </xdr:nvSpPr>
      <xdr:spPr>
        <a:xfrm>
          <a:off x="2714625"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0" name="テキスト ボックス 239"/>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162561</xdr:rowOff>
    </xdr:from>
    <xdr:to>
      <xdr:col>20</xdr:col>
      <xdr:colOff>38100</xdr:colOff>
      <xdr:row>84</xdr:row>
      <xdr:rowOff>92711</xdr:rowOff>
    </xdr:to>
    <xdr:sp macro="" textlink="">
      <xdr:nvSpPr>
        <xdr:cNvPr id="245" name="楕円 244"/>
        <xdr:cNvSpPr/>
      </xdr:nvSpPr>
      <xdr:spPr>
        <a:xfrm>
          <a:off x="3565525" y="1439291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44450</xdr:rowOff>
    </xdr:from>
    <xdr:to>
      <xdr:col>15</xdr:col>
      <xdr:colOff>101600</xdr:colOff>
      <xdr:row>84</xdr:row>
      <xdr:rowOff>146050</xdr:rowOff>
    </xdr:to>
    <xdr:sp macro="" textlink="">
      <xdr:nvSpPr>
        <xdr:cNvPr id="246" name="楕円 245"/>
        <xdr:cNvSpPr/>
      </xdr:nvSpPr>
      <xdr:spPr>
        <a:xfrm>
          <a:off x="2714625" y="1444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41911</xdr:rowOff>
    </xdr:from>
    <xdr:to>
      <xdr:col>19</xdr:col>
      <xdr:colOff>177800</xdr:colOff>
      <xdr:row>84</xdr:row>
      <xdr:rowOff>95250</xdr:rowOff>
    </xdr:to>
    <xdr:cxnSp macro="">
      <xdr:nvCxnSpPr>
        <xdr:cNvPr id="247" name="直線コネクタ 246"/>
        <xdr:cNvCxnSpPr/>
      </xdr:nvCxnSpPr>
      <xdr:spPr>
        <a:xfrm flipV="1">
          <a:off x="2765425" y="14443711"/>
          <a:ext cx="8509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248" name="n_1aveValue【公営住宅】&#10;有形固定資産減価償却率"/>
        <xdr:cNvSpPr txBox="1"/>
      </xdr:nvSpPr>
      <xdr:spPr>
        <a:xfrm>
          <a:off x="341059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86377</xdr:rowOff>
    </xdr:from>
    <xdr:ext cx="405111" cy="259045"/>
    <xdr:sp macro="" textlink="">
      <xdr:nvSpPr>
        <xdr:cNvPr id="249" name="n_2aveValue【公営住宅】&#10;有形固定資産減価償却率"/>
        <xdr:cNvSpPr txBox="1"/>
      </xdr:nvSpPr>
      <xdr:spPr>
        <a:xfrm>
          <a:off x="257239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83838</xdr:rowOff>
    </xdr:from>
    <xdr:ext cx="405111" cy="259045"/>
    <xdr:sp macro="" textlink="">
      <xdr:nvSpPr>
        <xdr:cNvPr id="250" name="n_1mainValue【公営住宅】&#10;有形固定資産減価償却率"/>
        <xdr:cNvSpPr txBox="1"/>
      </xdr:nvSpPr>
      <xdr:spPr>
        <a:xfrm>
          <a:off x="3410594" y="1448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137177</xdr:rowOff>
    </xdr:from>
    <xdr:ext cx="405111" cy="259045"/>
    <xdr:sp macro="" textlink="">
      <xdr:nvSpPr>
        <xdr:cNvPr id="251" name="n_2mainValue【公営住宅】&#10;有形固定資産減価償却率"/>
        <xdr:cNvSpPr txBox="1"/>
      </xdr:nvSpPr>
      <xdr:spPr>
        <a:xfrm>
          <a:off x="2572394" y="1453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2" name="直線コネクタ 261"/>
        <xdr:cNvCxnSpPr/>
      </xdr:nvCxnSpPr>
      <xdr:spPr>
        <a:xfrm>
          <a:off x="6280150" y="1478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3" name="テキスト ボックス 262"/>
        <xdr:cNvSpPr txBox="1"/>
      </xdr:nvSpPr>
      <xdr:spPr>
        <a:xfrm>
          <a:off x="58320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4" name="直線コネクタ 263"/>
        <xdr:cNvCxnSpPr/>
      </xdr:nvCxnSpPr>
      <xdr:spPr>
        <a:xfrm>
          <a:off x="6280150" y="1432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5" name="テキスト ボックス 264"/>
        <xdr:cNvSpPr txBox="1"/>
      </xdr:nvSpPr>
      <xdr:spPr>
        <a:xfrm>
          <a:off x="58320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6" name="直線コネクタ 265"/>
        <xdr:cNvCxnSpPr/>
      </xdr:nvCxnSpPr>
      <xdr:spPr>
        <a:xfrm>
          <a:off x="6280150" y="1386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67" name="テキスト ボックス 266"/>
        <xdr:cNvSpPr txBox="1"/>
      </xdr:nvSpPr>
      <xdr:spPr>
        <a:xfrm>
          <a:off x="58320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68" name="直線コネクタ 267"/>
        <xdr:cNvCxnSpPr/>
      </xdr:nvCxnSpPr>
      <xdr:spPr>
        <a:xfrm>
          <a:off x="6280150" y="1341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9" name="テキスト ボックス 268"/>
        <xdr:cNvSpPr txBox="1"/>
      </xdr:nvSpPr>
      <xdr:spPr>
        <a:xfrm>
          <a:off x="58320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公営住宅】&#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77876</xdr:rowOff>
    </xdr:from>
    <xdr:to>
      <xdr:col>54</xdr:col>
      <xdr:colOff>189865</xdr:colOff>
      <xdr:row>86</xdr:row>
      <xdr:rowOff>33528</xdr:rowOff>
    </xdr:to>
    <xdr:cxnSp macro="">
      <xdr:nvCxnSpPr>
        <xdr:cNvPr id="273" name="直線コネクタ 272"/>
        <xdr:cNvCxnSpPr/>
      </xdr:nvCxnSpPr>
      <xdr:spPr>
        <a:xfrm flipV="1">
          <a:off x="9952990" y="13279526"/>
          <a:ext cx="0"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74" name="【公営住宅】&#10;一人当たり面積最小値テキスト"/>
        <xdr:cNvSpPr txBox="1"/>
      </xdr:nvSpPr>
      <xdr:spPr>
        <a:xfrm>
          <a:off x="9991725"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75" name="直線コネクタ 274"/>
        <xdr:cNvCxnSpPr/>
      </xdr:nvCxnSpPr>
      <xdr:spPr>
        <a:xfrm>
          <a:off x="9874250" y="147782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24553</xdr:rowOff>
    </xdr:from>
    <xdr:ext cx="469744" cy="259045"/>
    <xdr:sp macro="" textlink="">
      <xdr:nvSpPr>
        <xdr:cNvPr id="276" name="【公営住宅】&#10;一人当たり面積最大値テキスト"/>
        <xdr:cNvSpPr txBox="1"/>
      </xdr:nvSpPr>
      <xdr:spPr>
        <a:xfrm>
          <a:off x="9991725" y="1305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77876</xdr:rowOff>
    </xdr:from>
    <xdr:to>
      <xdr:col>55</xdr:col>
      <xdr:colOff>88900</xdr:colOff>
      <xdr:row>77</xdr:row>
      <xdr:rowOff>77876</xdr:rowOff>
    </xdr:to>
    <xdr:cxnSp macro="">
      <xdr:nvCxnSpPr>
        <xdr:cNvPr id="277" name="直線コネクタ 276"/>
        <xdr:cNvCxnSpPr/>
      </xdr:nvCxnSpPr>
      <xdr:spPr>
        <a:xfrm>
          <a:off x="9874250" y="1327952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18763</xdr:rowOff>
    </xdr:from>
    <xdr:ext cx="469744" cy="259045"/>
    <xdr:sp macro="" textlink="">
      <xdr:nvSpPr>
        <xdr:cNvPr id="278" name="【公営住宅】&#10;一人当たり面積平均値テキスト"/>
        <xdr:cNvSpPr txBox="1"/>
      </xdr:nvSpPr>
      <xdr:spPr>
        <a:xfrm>
          <a:off x="9991725" y="14077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40336</xdr:rowOff>
    </xdr:from>
    <xdr:to>
      <xdr:col>55</xdr:col>
      <xdr:colOff>50800</xdr:colOff>
      <xdr:row>82</xdr:row>
      <xdr:rowOff>141936</xdr:rowOff>
    </xdr:to>
    <xdr:sp macro="" textlink="">
      <xdr:nvSpPr>
        <xdr:cNvPr id="279" name="フローチャート: 判断 278"/>
        <xdr:cNvSpPr/>
      </xdr:nvSpPr>
      <xdr:spPr>
        <a:xfrm>
          <a:off x="9912350" y="14099236"/>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46737</xdr:rowOff>
    </xdr:from>
    <xdr:to>
      <xdr:col>50</xdr:col>
      <xdr:colOff>165100</xdr:colOff>
      <xdr:row>82</xdr:row>
      <xdr:rowOff>148337</xdr:rowOff>
    </xdr:to>
    <xdr:sp macro="" textlink="">
      <xdr:nvSpPr>
        <xdr:cNvPr id="280" name="フローチャート: 判断 279"/>
        <xdr:cNvSpPr/>
      </xdr:nvSpPr>
      <xdr:spPr>
        <a:xfrm>
          <a:off x="9112250" y="1410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61367</xdr:rowOff>
    </xdr:from>
    <xdr:to>
      <xdr:col>46</xdr:col>
      <xdr:colOff>38100</xdr:colOff>
      <xdr:row>82</xdr:row>
      <xdr:rowOff>162967</xdr:rowOff>
    </xdr:to>
    <xdr:sp macro="" textlink="">
      <xdr:nvSpPr>
        <xdr:cNvPr id="281" name="フローチャート: 判断 280"/>
        <xdr:cNvSpPr/>
      </xdr:nvSpPr>
      <xdr:spPr>
        <a:xfrm>
          <a:off x="8270875" y="1412026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2" name="テキスト ボックス 281"/>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3" name="テキスト ボックス 282"/>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4" name="テキスト ボックス 283"/>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5" name="テキスト ボックス 284"/>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6" name="テキスト ボックス 285"/>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6045</xdr:rowOff>
    </xdr:from>
    <xdr:to>
      <xdr:col>50</xdr:col>
      <xdr:colOff>165100</xdr:colOff>
      <xdr:row>83</xdr:row>
      <xdr:rowOff>107645</xdr:rowOff>
    </xdr:to>
    <xdr:sp macro="" textlink="">
      <xdr:nvSpPr>
        <xdr:cNvPr id="287" name="楕円 286"/>
        <xdr:cNvSpPr/>
      </xdr:nvSpPr>
      <xdr:spPr>
        <a:xfrm>
          <a:off x="9112250" y="1423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9703</xdr:rowOff>
    </xdr:from>
    <xdr:to>
      <xdr:col>46</xdr:col>
      <xdr:colOff>38100</xdr:colOff>
      <xdr:row>83</xdr:row>
      <xdr:rowOff>111303</xdr:rowOff>
    </xdr:to>
    <xdr:sp macro="" textlink="">
      <xdr:nvSpPr>
        <xdr:cNvPr id="288" name="楕円 287"/>
        <xdr:cNvSpPr/>
      </xdr:nvSpPr>
      <xdr:spPr>
        <a:xfrm>
          <a:off x="8270875" y="1424005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56845</xdr:rowOff>
    </xdr:from>
    <xdr:to>
      <xdr:col>50</xdr:col>
      <xdr:colOff>114300</xdr:colOff>
      <xdr:row>83</xdr:row>
      <xdr:rowOff>60503</xdr:rowOff>
    </xdr:to>
    <xdr:cxnSp macro="">
      <xdr:nvCxnSpPr>
        <xdr:cNvPr id="289" name="直線コネクタ 288"/>
        <xdr:cNvCxnSpPr/>
      </xdr:nvCxnSpPr>
      <xdr:spPr>
        <a:xfrm flipV="1">
          <a:off x="8321675" y="14287195"/>
          <a:ext cx="841375"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164864</xdr:rowOff>
    </xdr:from>
    <xdr:ext cx="469744" cy="259045"/>
    <xdr:sp macro="" textlink="">
      <xdr:nvSpPr>
        <xdr:cNvPr id="290" name="n_1aveValue【公営住宅】&#10;一人当たり面積"/>
        <xdr:cNvSpPr txBox="1"/>
      </xdr:nvSpPr>
      <xdr:spPr>
        <a:xfrm>
          <a:off x="8925002" y="1388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8044</xdr:rowOff>
    </xdr:from>
    <xdr:ext cx="469744" cy="259045"/>
    <xdr:sp macro="" textlink="">
      <xdr:nvSpPr>
        <xdr:cNvPr id="291" name="n_2aveValue【公営住宅】&#10;一人当たり面積"/>
        <xdr:cNvSpPr txBox="1"/>
      </xdr:nvSpPr>
      <xdr:spPr>
        <a:xfrm>
          <a:off x="8096327" y="1389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98772</xdr:rowOff>
    </xdr:from>
    <xdr:ext cx="469744" cy="259045"/>
    <xdr:sp macro="" textlink="">
      <xdr:nvSpPr>
        <xdr:cNvPr id="292" name="n_1mainValue【公営住宅】&#10;一人当たり面積"/>
        <xdr:cNvSpPr txBox="1"/>
      </xdr:nvSpPr>
      <xdr:spPr>
        <a:xfrm>
          <a:off x="8925002" y="14329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102430</xdr:rowOff>
    </xdr:from>
    <xdr:ext cx="469744" cy="259045"/>
    <xdr:sp macro="" textlink="">
      <xdr:nvSpPr>
        <xdr:cNvPr id="293" name="n_2mainValue【公営住宅】&#10;一人当たり面積"/>
        <xdr:cNvSpPr txBox="1"/>
      </xdr:nvSpPr>
      <xdr:spPr>
        <a:xfrm>
          <a:off x="8096327" y="1433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23900" y="16764000"/>
          <a:ext cx="44958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2" name="正方形/長方形 301"/>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03" name="正方形/長方形 302"/>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04" name="正方形/長方形 303"/>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05" name="正方形/長方形 304"/>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06" name="正方形/長方形 305"/>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07" name="正方形/長方形 306"/>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08" name="正方形/長方形 307"/>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09" name="正方形/長方形 308"/>
        <xdr:cNvSpPr/>
      </xdr:nvSpPr>
      <xdr:spPr>
        <a:xfrm>
          <a:off x="6280150" y="16764000"/>
          <a:ext cx="448627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0" name="正方形/長方形 309"/>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1" name="正方形/長方形 310"/>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2" name="正方形/長方形 311"/>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3" name="正方形/長方形 312"/>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4" name="正方形/長方形 313"/>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5" name="正方形/長方形 314"/>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6" name="正方形/長方形 315"/>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7" name="正方形/長方形 316"/>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18" name="テキスト ボックス 317"/>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19" name="直線コネクタ 318"/>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0" name="テキスト ボックス 319"/>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21" name="直線コネクタ 320"/>
        <xdr:cNvCxnSpPr/>
      </xdr:nvCxnSpPr>
      <xdr:spPr>
        <a:xfrm>
          <a:off x="11826875" y="716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22" name="テキスト ボックス 321"/>
        <xdr:cNvSpPr txBox="1"/>
      </xdr:nvSpPr>
      <xdr:spPr>
        <a:xfrm>
          <a:off x="11442866"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23" name="直線コネクタ 322"/>
        <xdr:cNvCxnSpPr/>
      </xdr:nvCxnSpPr>
      <xdr:spPr>
        <a:xfrm>
          <a:off x="11826875" y="670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24" name="テキスト ボックス 323"/>
        <xdr:cNvSpPr txBox="1"/>
      </xdr:nvSpPr>
      <xdr:spPr>
        <a:xfrm>
          <a:off x="11442866"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25" name="直線コネクタ 324"/>
        <xdr:cNvCxnSpPr/>
      </xdr:nvCxnSpPr>
      <xdr:spPr>
        <a:xfrm>
          <a:off x="11826875" y="624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26" name="テキスト ボックス 325"/>
        <xdr:cNvSpPr txBox="1"/>
      </xdr:nvSpPr>
      <xdr:spPr>
        <a:xfrm>
          <a:off x="11442866"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27" name="直線コネクタ 326"/>
        <xdr:cNvCxnSpPr/>
      </xdr:nvCxnSpPr>
      <xdr:spPr>
        <a:xfrm>
          <a:off x="11826875" y="579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28" name="テキスト ボックス 327"/>
        <xdr:cNvSpPr txBox="1"/>
      </xdr:nvSpPr>
      <xdr:spPr>
        <a:xfrm>
          <a:off x="11442866"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9" name="直線コネクタ 328"/>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0" name="テキスト ボックス 329"/>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1" name="【認定こども園・幼稚園・保育所】&#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32766</xdr:rowOff>
    </xdr:from>
    <xdr:to>
      <xdr:col>85</xdr:col>
      <xdr:colOff>126364</xdr:colOff>
      <xdr:row>40</xdr:row>
      <xdr:rowOff>51054</xdr:rowOff>
    </xdr:to>
    <xdr:cxnSp macro="">
      <xdr:nvCxnSpPr>
        <xdr:cNvPr id="332" name="直線コネクタ 331"/>
        <xdr:cNvCxnSpPr/>
      </xdr:nvCxnSpPr>
      <xdr:spPr>
        <a:xfrm flipV="1">
          <a:off x="15509239" y="5690616"/>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54881</xdr:rowOff>
    </xdr:from>
    <xdr:ext cx="405111" cy="259045"/>
    <xdr:sp macro="" textlink="">
      <xdr:nvSpPr>
        <xdr:cNvPr id="333" name="【認定こども園・幼稚園・保育所】&#10;有形固定資産減価償却率最小値テキスト"/>
        <xdr:cNvSpPr txBox="1"/>
      </xdr:nvSpPr>
      <xdr:spPr>
        <a:xfrm>
          <a:off x="15547975" y="691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51054</xdr:rowOff>
    </xdr:from>
    <xdr:to>
      <xdr:col>86</xdr:col>
      <xdr:colOff>25400</xdr:colOff>
      <xdr:row>40</xdr:row>
      <xdr:rowOff>51054</xdr:rowOff>
    </xdr:to>
    <xdr:cxnSp macro="">
      <xdr:nvCxnSpPr>
        <xdr:cNvPr id="334" name="直線コネクタ 333"/>
        <xdr:cNvCxnSpPr/>
      </xdr:nvCxnSpPr>
      <xdr:spPr>
        <a:xfrm>
          <a:off x="15420975" y="69090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150893</xdr:rowOff>
    </xdr:from>
    <xdr:ext cx="405111" cy="259045"/>
    <xdr:sp macro="" textlink="">
      <xdr:nvSpPr>
        <xdr:cNvPr id="335" name="【認定こども園・幼稚園・保育所】&#10;有形固定資産減価償却率最大値テキスト"/>
        <xdr:cNvSpPr txBox="1"/>
      </xdr:nvSpPr>
      <xdr:spPr>
        <a:xfrm>
          <a:off x="15547975" y="546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32766</xdr:rowOff>
    </xdr:from>
    <xdr:to>
      <xdr:col>86</xdr:col>
      <xdr:colOff>25400</xdr:colOff>
      <xdr:row>33</xdr:row>
      <xdr:rowOff>32766</xdr:rowOff>
    </xdr:to>
    <xdr:cxnSp macro="">
      <xdr:nvCxnSpPr>
        <xdr:cNvPr id="336" name="直線コネクタ 335"/>
        <xdr:cNvCxnSpPr/>
      </xdr:nvCxnSpPr>
      <xdr:spPr>
        <a:xfrm>
          <a:off x="15420975" y="569061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51833</xdr:rowOff>
    </xdr:from>
    <xdr:ext cx="405111" cy="259045"/>
    <xdr:sp macro="" textlink="">
      <xdr:nvSpPr>
        <xdr:cNvPr id="337" name="【認定こども園・幼稚園・保育所】&#10;有形固定資産減価償却率平均値テキスト"/>
        <xdr:cNvSpPr txBox="1"/>
      </xdr:nvSpPr>
      <xdr:spPr>
        <a:xfrm>
          <a:off x="15547975" y="622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73406</xdr:rowOff>
    </xdr:from>
    <xdr:to>
      <xdr:col>85</xdr:col>
      <xdr:colOff>177800</xdr:colOff>
      <xdr:row>37</xdr:row>
      <xdr:rowOff>3556</xdr:rowOff>
    </xdr:to>
    <xdr:sp macro="" textlink="">
      <xdr:nvSpPr>
        <xdr:cNvPr id="338" name="フローチャート: 判断 337"/>
        <xdr:cNvSpPr/>
      </xdr:nvSpPr>
      <xdr:spPr>
        <a:xfrm>
          <a:off x="15459075"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39116</xdr:rowOff>
    </xdr:from>
    <xdr:to>
      <xdr:col>81</xdr:col>
      <xdr:colOff>101600</xdr:colOff>
      <xdr:row>36</xdr:row>
      <xdr:rowOff>140716</xdr:rowOff>
    </xdr:to>
    <xdr:sp macro="" textlink="">
      <xdr:nvSpPr>
        <xdr:cNvPr id="339" name="フローチャート: 判断 338"/>
        <xdr:cNvSpPr/>
      </xdr:nvSpPr>
      <xdr:spPr>
        <a:xfrm>
          <a:off x="14658975" y="621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148844</xdr:rowOff>
    </xdr:from>
    <xdr:to>
      <xdr:col>76</xdr:col>
      <xdr:colOff>165100</xdr:colOff>
      <xdr:row>36</xdr:row>
      <xdr:rowOff>78994</xdr:rowOff>
    </xdr:to>
    <xdr:sp macro="" textlink="">
      <xdr:nvSpPr>
        <xdr:cNvPr id="340" name="フローチャート: 判断 339"/>
        <xdr:cNvSpPr/>
      </xdr:nvSpPr>
      <xdr:spPr>
        <a:xfrm>
          <a:off x="13817600" y="614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1" name="テキスト ボックス 340"/>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2" name="テキスト ボックス 341"/>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3" name="テキスト ボックス 342"/>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4" name="テキスト ボックス 343"/>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5" name="テキスト ボックス 344"/>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61976</xdr:rowOff>
    </xdr:from>
    <xdr:to>
      <xdr:col>81</xdr:col>
      <xdr:colOff>101600</xdr:colOff>
      <xdr:row>35</xdr:row>
      <xdr:rowOff>163576</xdr:rowOff>
    </xdr:to>
    <xdr:sp macro="" textlink="">
      <xdr:nvSpPr>
        <xdr:cNvPr id="346" name="楕円 345"/>
        <xdr:cNvSpPr/>
      </xdr:nvSpPr>
      <xdr:spPr>
        <a:xfrm>
          <a:off x="14658975" y="606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71120</xdr:rowOff>
    </xdr:from>
    <xdr:to>
      <xdr:col>76</xdr:col>
      <xdr:colOff>165100</xdr:colOff>
      <xdr:row>36</xdr:row>
      <xdr:rowOff>1270</xdr:rowOff>
    </xdr:to>
    <xdr:sp macro="" textlink="">
      <xdr:nvSpPr>
        <xdr:cNvPr id="347" name="楕円 346"/>
        <xdr:cNvSpPr/>
      </xdr:nvSpPr>
      <xdr:spPr>
        <a:xfrm>
          <a:off x="138176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112776</xdr:rowOff>
    </xdr:from>
    <xdr:to>
      <xdr:col>81</xdr:col>
      <xdr:colOff>50800</xdr:colOff>
      <xdr:row>35</xdr:row>
      <xdr:rowOff>121920</xdr:rowOff>
    </xdr:to>
    <xdr:cxnSp macro="">
      <xdr:nvCxnSpPr>
        <xdr:cNvPr id="348" name="直線コネクタ 347"/>
        <xdr:cNvCxnSpPr/>
      </xdr:nvCxnSpPr>
      <xdr:spPr>
        <a:xfrm flipV="1">
          <a:off x="13868400" y="6113526"/>
          <a:ext cx="841375"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131843</xdr:rowOff>
    </xdr:from>
    <xdr:ext cx="405111" cy="259045"/>
    <xdr:sp macro="" textlink="">
      <xdr:nvSpPr>
        <xdr:cNvPr id="349" name="n_1aveValue【認定こども園・幼稚園・保育所】&#10;有形固定資産減価償却率"/>
        <xdr:cNvSpPr txBox="1"/>
      </xdr:nvSpPr>
      <xdr:spPr>
        <a:xfrm>
          <a:off x="14504044" y="6304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70121</xdr:rowOff>
    </xdr:from>
    <xdr:ext cx="405111" cy="259045"/>
    <xdr:sp macro="" textlink="">
      <xdr:nvSpPr>
        <xdr:cNvPr id="350" name="n_2aveValue【認定こども園・幼稚園・保育所】&#10;有形固定資産減価償却率"/>
        <xdr:cNvSpPr txBox="1"/>
      </xdr:nvSpPr>
      <xdr:spPr>
        <a:xfrm>
          <a:off x="13675369" y="6242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8653</xdr:rowOff>
    </xdr:from>
    <xdr:ext cx="405111" cy="259045"/>
    <xdr:sp macro="" textlink="">
      <xdr:nvSpPr>
        <xdr:cNvPr id="351" name="n_1mainValue【認定こども園・幼稚園・保育所】&#10;有形固定資産減価償却率"/>
        <xdr:cNvSpPr txBox="1"/>
      </xdr:nvSpPr>
      <xdr:spPr>
        <a:xfrm>
          <a:off x="14504044" y="583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17797</xdr:rowOff>
    </xdr:from>
    <xdr:ext cx="405111" cy="259045"/>
    <xdr:sp macro="" textlink="">
      <xdr:nvSpPr>
        <xdr:cNvPr id="352" name="n_2mainValue【認定こども園・幼稚園・保育所】&#10;有形固定資産減価償却率"/>
        <xdr:cNvSpPr txBox="1"/>
      </xdr:nvSpPr>
      <xdr:spPr>
        <a:xfrm>
          <a:off x="13675369"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3" name="正方形/長方形 352"/>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4" name="正方形/長方形 353"/>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5" name="正方形/長方形 354"/>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6" name="正方形/長方形 355"/>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7" name="正方形/長方形 356"/>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8" name="正方形/長方形 357"/>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9" name="正方形/長方形 358"/>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0" name="正方形/長方形 359"/>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1" name="テキスト ボックス 360"/>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2" name="直線コネクタ 361"/>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3" name="直線コネクタ 362"/>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4" name="テキスト ボックス 363"/>
        <xdr:cNvSpPr txBox="1"/>
      </xdr:nvSpPr>
      <xdr:spPr>
        <a:xfrm>
          <a:off x="16934996"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5" name="直線コネクタ 364"/>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6" name="テキスト ボックス 365"/>
        <xdr:cNvSpPr txBox="1"/>
      </xdr:nvSpPr>
      <xdr:spPr>
        <a:xfrm>
          <a:off x="16934996"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7" name="直線コネクタ 366"/>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68" name="テキスト ボックス 367"/>
        <xdr:cNvSpPr txBox="1"/>
      </xdr:nvSpPr>
      <xdr:spPr>
        <a:xfrm>
          <a:off x="16934996"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69" name="直線コネクタ 368"/>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0" name="テキスト ボックス 369"/>
        <xdr:cNvSpPr txBox="1"/>
      </xdr:nvSpPr>
      <xdr:spPr>
        <a:xfrm>
          <a:off x="16934996"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1" name="直線コネクタ 370"/>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2" name="テキスト ボックス 371"/>
        <xdr:cNvSpPr txBox="1"/>
      </xdr:nvSpPr>
      <xdr:spPr>
        <a:xfrm>
          <a:off x="16934996"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3" name="直線コネクタ 372"/>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4" name="テキスト ボックス 373"/>
        <xdr:cNvSpPr txBox="1"/>
      </xdr:nvSpPr>
      <xdr:spPr>
        <a:xfrm>
          <a:off x="169349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5" name="【認定こども園・幼稚園・保育所】&#10;一人当たり面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15240</xdr:rowOff>
    </xdr:from>
    <xdr:to>
      <xdr:col>116</xdr:col>
      <xdr:colOff>62864</xdr:colOff>
      <xdr:row>41</xdr:row>
      <xdr:rowOff>163830</xdr:rowOff>
    </xdr:to>
    <xdr:cxnSp macro="">
      <xdr:nvCxnSpPr>
        <xdr:cNvPr id="376" name="直線コネクタ 375"/>
        <xdr:cNvCxnSpPr/>
      </xdr:nvCxnSpPr>
      <xdr:spPr>
        <a:xfrm flipV="1">
          <a:off x="21055964" y="58445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167657</xdr:rowOff>
    </xdr:from>
    <xdr:ext cx="469744" cy="259045"/>
    <xdr:sp macro="" textlink="">
      <xdr:nvSpPr>
        <xdr:cNvPr id="377" name="【認定こども園・幼稚園・保育所】&#10;一人当たり面積最小値テキスト"/>
        <xdr:cNvSpPr txBox="1"/>
      </xdr:nvSpPr>
      <xdr:spPr>
        <a:xfrm>
          <a:off x="21094700"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163830</xdr:rowOff>
    </xdr:from>
    <xdr:to>
      <xdr:col>116</xdr:col>
      <xdr:colOff>152400</xdr:colOff>
      <xdr:row>41</xdr:row>
      <xdr:rowOff>163830</xdr:rowOff>
    </xdr:to>
    <xdr:cxnSp macro="">
      <xdr:nvCxnSpPr>
        <xdr:cNvPr id="378" name="直線コネクタ 377"/>
        <xdr:cNvCxnSpPr/>
      </xdr:nvCxnSpPr>
      <xdr:spPr>
        <a:xfrm>
          <a:off x="20977225" y="71932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133367</xdr:rowOff>
    </xdr:from>
    <xdr:ext cx="469744" cy="259045"/>
    <xdr:sp macro="" textlink="">
      <xdr:nvSpPr>
        <xdr:cNvPr id="379" name="【認定こども園・幼稚園・保育所】&#10;一人当たり面積最大値テキスト"/>
        <xdr:cNvSpPr txBox="1"/>
      </xdr:nvSpPr>
      <xdr:spPr>
        <a:xfrm>
          <a:off x="21094700" y="561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15240</xdr:rowOff>
    </xdr:from>
    <xdr:to>
      <xdr:col>116</xdr:col>
      <xdr:colOff>152400</xdr:colOff>
      <xdr:row>34</xdr:row>
      <xdr:rowOff>15240</xdr:rowOff>
    </xdr:to>
    <xdr:cxnSp macro="">
      <xdr:nvCxnSpPr>
        <xdr:cNvPr id="380" name="直線コネクタ 379"/>
        <xdr:cNvCxnSpPr/>
      </xdr:nvCxnSpPr>
      <xdr:spPr>
        <a:xfrm>
          <a:off x="20977225" y="584454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140987</xdr:rowOff>
    </xdr:from>
    <xdr:ext cx="469744" cy="259045"/>
    <xdr:sp macro="" textlink="">
      <xdr:nvSpPr>
        <xdr:cNvPr id="381" name="【認定こども園・幼稚園・保育所】&#10;一人当たり面積平均値テキスト"/>
        <xdr:cNvSpPr txBox="1"/>
      </xdr:nvSpPr>
      <xdr:spPr>
        <a:xfrm>
          <a:off x="210947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162560</xdr:rowOff>
    </xdr:from>
    <xdr:to>
      <xdr:col>116</xdr:col>
      <xdr:colOff>114300</xdr:colOff>
      <xdr:row>39</xdr:row>
      <xdr:rowOff>92710</xdr:rowOff>
    </xdr:to>
    <xdr:sp macro="" textlink="">
      <xdr:nvSpPr>
        <xdr:cNvPr id="382" name="フローチャート: 判断 381"/>
        <xdr:cNvSpPr/>
      </xdr:nvSpPr>
      <xdr:spPr>
        <a:xfrm>
          <a:off x="210058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21590</xdr:rowOff>
    </xdr:from>
    <xdr:to>
      <xdr:col>112</xdr:col>
      <xdr:colOff>38100</xdr:colOff>
      <xdr:row>39</xdr:row>
      <xdr:rowOff>123190</xdr:rowOff>
    </xdr:to>
    <xdr:sp macro="" textlink="">
      <xdr:nvSpPr>
        <xdr:cNvPr id="383" name="フローチャート: 判断 382"/>
        <xdr:cNvSpPr/>
      </xdr:nvSpPr>
      <xdr:spPr>
        <a:xfrm>
          <a:off x="20215225" y="670814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36830</xdr:rowOff>
    </xdr:from>
    <xdr:to>
      <xdr:col>107</xdr:col>
      <xdr:colOff>101600</xdr:colOff>
      <xdr:row>39</xdr:row>
      <xdr:rowOff>138430</xdr:rowOff>
    </xdr:to>
    <xdr:sp macro="" textlink="">
      <xdr:nvSpPr>
        <xdr:cNvPr id="384" name="フローチャート: 判断 383"/>
        <xdr:cNvSpPr/>
      </xdr:nvSpPr>
      <xdr:spPr>
        <a:xfrm>
          <a:off x="19364325"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5" name="テキスト ボックス 384"/>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6" name="テキスト ボックス 385"/>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7" name="テキスト ボックス 386"/>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8" name="テキスト ボックス 387"/>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9" name="テキスト ボックス 388"/>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29210</xdr:rowOff>
    </xdr:from>
    <xdr:to>
      <xdr:col>112</xdr:col>
      <xdr:colOff>38100</xdr:colOff>
      <xdr:row>41</xdr:row>
      <xdr:rowOff>130810</xdr:rowOff>
    </xdr:to>
    <xdr:sp macro="" textlink="">
      <xdr:nvSpPr>
        <xdr:cNvPr id="390" name="楕円 389"/>
        <xdr:cNvSpPr/>
      </xdr:nvSpPr>
      <xdr:spPr>
        <a:xfrm>
          <a:off x="20215225" y="705866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147320</xdr:rowOff>
    </xdr:from>
    <xdr:to>
      <xdr:col>107</xdr:col>
      <xdr:colOff>101600</xdr:colOff>
      <xdr:row>41</xdr:row>
      <xdr:rowOff>77470</xdr:rowOff>
    </xdr:to>
    <xdr:sp macro="" textlink="">
      <xdr:nvSpPr>
        <xdr:cNvPr id="391" name="楕円 390"/>
        <xdr:cNvSpPr/>
      </xdr:nvSpPr>
      <xdr:spPr>
        <a:xfrm>
          <a:off x="19364325" y="700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26670</xdr:rowOff>
    </xdr:from>
    <xdr:to>
      <xdr:col>111</xdr:col>
      <xdr:colOff>177800</xdr:colOff>
      <xdr:row>41</xdr:row>
      <xdr:rowOff>80010</xdr:rowOff>
    </xdr:to>
    <xdr:cxnSp macro="">
      <xdr:nvCxnSpPr>
        <xdr:cNvPr id="392" name="直線コネクタ 391"/>
        <xdr:cNvCxnSpPr/>
      </xdr:nvCxnSpPr>
      <xdr:spPr>
        <a:xfrm>
          <a:off x="19415125" y="7056120"/>
          <a:ext cx="8509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139717</xdr:rowOff>
    </xdr:from>
    <xdr:ext cx="469744" cy="259045"/>
    <xdr:sp macro="" textlink="">
      <xdr:nvSpPr>
        <xdr:cNvPr id="393" name="n_1aveValue【認定こども園・幼稚園・保育所】&#10;一人当たり面積"/>
        <xdr:cNvSpPr txBox="1"/>
      </xdr:nvSpPr>
      <xdr:spPr>
        <a:xfrm>
          <a:off x="2002797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154957</xdr:rowOff>
    </xdr:from>
    <xdr:ext cx="469744" cy="259045"/>
    <xdr:sp macro="" textlink="">
      <xdr:nvSpPr>
        <xdr:cNvPr id="394" name="n_2aveValue【認定こども園・幼稚園・保育所】&#10;一人当たり面積"/>
        <xdr:cNvSpPr txBox="1"/>
      </xdr:nvSpPr>
      <xdr:spPr>
        <a:xfrm>
          <a:off x="1918977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121937</xdr:rowOff>
    </xdr:from>
    <xdr:ext cx="469744" cy="259045"/>
    <xdr:sp macro="" textlink="">
      <xdr:nvSpPr>
        <xdr:cNvPr id="395" name="n_1mainValue【認定こども園・幼稚園・保育所】&#10;一人当たり面積"/>
        <xdr:cNvSpPr txBox="1"/>
      </xdr:nvSpPr>
      <xdr:spPr>
        <a:xfrm>
          <a:off x="20027977" y="71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68597</xdr:rowOff>
    </xdr:from>
    <xdr:ext cx="469744" cy="259045"/>
    <xdr:sp macro="" textlink="">
      <xdr:nvSpPr>
        <xdr:cNvPr id="396" name="n_2mainValue【認定こども園・幼稚園・保育所】&#10;一人当たり面積"/>
        <xdr:cNvSpPr txBox="1"/>
      </xdr:nvSpPr>
      <xdr:spPr>
        <a:xfrm>
          <a:off x="19189777"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7" name="正方形/長方形 396"/>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98" name="正方形/長方形 397"/>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99" name="正方形/長方形 398"/>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0" name="正方形/長方形 399"/>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1" name="正方形/長方形 400"/>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2" name="正方形/長方形 401"/>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3" name="正方形/長方形 402"/>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4" name="正方形/長方形 403"/>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5" name="テキスト ボックス 404"/>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6" name="直線コネクタ 405"/>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7" name="テキスト ボックス 406"/>
        <xdr:cNvSpPr txBox="1"/>
      </xdr:nvSpPr>
      <xdr:spPr>
        <a:xfrm>
          <a:off x="11442866"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08" name="直線コネクタ 407"/>
        <xdr:cNvCxnSpPr/>
      </xdr:nvCxnSpPr>
      <xdr:spPr>
        <a:xfrm>
          <a:off x="11826875"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09" name="テキスト ボックス 408"/>
        <xdr:cNvSpPr txBox="1"/>
      </xdr:nvSpPr>
      <xdr:spPr>
        <a:xfrm>
          <a:off x="11442866"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10" name="直線コネクタ 409"/>
        <xdr:cNvCxnSpPr/>
      </xdr:nvCxnSpPr>
      <xdr:spPr>
        <a:xfrm>
          <a:off x="11826875"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11" name="テキスト ボックス 410"/>
        <xdr:cNvSpPr txBox="1"/>
      </xdr:nvSpPr>
      <xdr:spPr>
        <a:xfrm>
          <a:off x="11442866"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12" name="直線コネクタ 411"/>
        <xdr:cNvCxnSpPr/>
      </xdr:nvCxnSpPr>
      <xdr:spPr>
        <a:xfrm>
          <a:off x="11826875"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13" name="テキスト ボックス 412"/>
        <xdr:cNvSpPr txBox="1"/>
      </xdr:nvSpPr>
      <xdr:spPr>
        <a:xfrm>
          <a:off x="11442866"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14" name="直線コネクタ 413"/>
        <xdr:cNvCxnSpPr/>
      </xdr:nvCxnSpPr>
      <xdr:spPr>
        <a:xfrm>
          <a:off x="11826875"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15" name="テキスト ボックス 414"/>
        <xdr:cNvSpPr txBox="1"/>
      </xdr:nvSpPr>
      <xdr:spPr>
        <a:xfrm>
          <a:off x="11442866"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16" name="直線コネクタ 415"/>
        <xdr:cNvCxnSpPr/>
      </xdr:nvCxnSpPr>
      <xdr:spPr>
        <a:xfrm>
          <a:off x="11826875"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17" name="テキスト ボックス 416"/>
        <xdr:cNvSpPr txBox="1"/>
      </xdr:nvSpPr>
      <xdr:spPr>
        <a:xfrm>
          <a:off x="11442866"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9" name="テキスト ボックス 418"/>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63</xdr:row>
      <xdr:rowOff>11430</xdr:rowOff>
    </xdr:to>
    <xdr:cxnSp macro="">
      <xdr:nvCxnSpPr>
        <xdr:cNvPr id="421" name="直線コネクタ 420"/>
        <xdr:cNvCxnSpPr/>
      </xdr:nvCxnSpPr>
      <xdr:spPr>
        <a:xfrm flipV="1">
          <a:off x="15509239" y="947928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15257</xdr:rowOff>
    </xdr:from>
    <xdr:ext cx="405111" cy="259045"/>
    <xdr:sp macro="" textlink="">
      <xdr:nvSpPr>
        <xdr:cNvPr id="422" name="【学校施設】&#10;有形固定資産減価償却率最小値テキスト"/>
        <xdr:cNvSpPr txBox="1"/>
      </xdr:nvSpPr>
      <xdr:spPr>
        <a:xfrm>
          <a:off x="15547975"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xdr:rowOff>
    </xdr:from>
    <xdr:to>
      <xdr:col>86</xdr:col>
      <xdr:colOff>25400</xdr:colOff>
      <xdr:row>63</xdr:row>
      <xdr:rowOff>11430</xdr:rowOff>
    </xdr:to>
    <xdr:cxnSp macro="">
      <xdr:nvCxnSpPr>
        <xdr:cNvPr id="423" name="直線コネクタ 422"/>
        <xdr:cNvCxnSpPr/>
      </xdr:nvCxnSpPr>
      <xdr:spPr>
        <a:xfrm>
          <a:off x="15420975" y="108127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24" name="【学校施設】&#10;有形固定資産減価償却率最大値テキスト"/>
        <xdr:cNvSpPr txBox="1"/>
      </xdr:nvSpPr>
      <xdr:spPr>
        <a:xfrm>
          <a:off x="15547975"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25" name="直線コネクタ 424"/>
        <xdr:cNvCxnSpPr/>
      </xdr:nvCxnSpPr>
      <xdr:spPr>
        <a:xfrm>
          <a:off x="15420975" y="94792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121937</xdr:rowOff>
    </xdr:from>
    <xdr:ext cx="405111" cy="259045"/>
    <xdr:sp macro="" textlink="">
      <xdr:nvSpPr>
        <xdr:cNvPr id="426" name="【学校施設】&#10;有形固定資産減価償却率平均値テキスト"/>
        <xdr:cNvSpPr txBox="1"/>
      </xdr:nvSpPr>
      <xdr:spPr>
        <a:xfrm>
          <a:off x="15547975" y="1006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143510</xdr:rowOff>
    </xdr:from>
    <xdr:to>
      <xdr:col>85</xdr:col>
      <xdr:colOff>177800</xdr:colOff>
      <xdr:row>59</xdr:row>
      <xdr:rowOff>73660</xdr:rowOff>
    </xdr:to>
    <xdr:sp macro="" textlink="">
      <xdr:nvSpPr>
        <xdr:cNvPr id="427" name="フローチャート: 判断 426"/>
        <xdr:cNvSpPr/>
      </xdr:nvSpPr>
      <xdr:spPr>
        <a:xfrm>
          <a:off x="15459075"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135890</xdr:rowOff>
    </xdr:from>
    <xdr:to>
      <xdr:col>81</xdr:col>
      <xdr:colOff>101600</xdr:colOff>
      <xdr:row>59</xdr:row>
      <xdr:rowOff>66040</xdr:rowOff>
    </xdr:to>
    <xdr:sp macro="" textlink="">
      <xdr:nvSpPr>
        <xdr:cNvPr id="428" name="フローチャート: 判断 427"/>
        <xdr:cNvSpPr/>
      </xdr:nvSpPr>
      <xdr:spPr>
        <a:xfrm>
          <a:off x="14658975"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429" name="フローチャート: 判断 428"/>
        <xdr:cNvSpPr/>
      </xdr:nvSpPr>
      <xdr:spPr>
        <a:xfrm>
          <a:off x="138176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97790</xdr:rowOff>
    </xdr:from>
    <xdr:to>
      <xdr:col>81</xdr:col>
      <xdr:colOff>101600</xdr:colOff>
      <xdr:row>60</xdr:row>
      <xdr:rowOff>27940</xdr:rowOff>
    </xdr:to>
    <xdr:sp macro="" textlink="">
      <xdr:nvSpPr>
        <xdr:cNvPr id="435" name="楕円 434"/>
        <xdr:cNvSpPr/>
      </xdr:nvSpPr>
      <xdr:spPr>
        <a:xfrm>
          <a:off x="14658975"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147320</xdr:rowOff>
    </xdr:from>
    <xdr:to>
      <xdr:col>76</xdr:col>
      <xdr:colOff>165100</xdr:colOff>
      <xdr:row>60</xdr:row>
      <xdr:rowOff>77470</xdr:rowOff>
    </xdr:to>
    <xdr:sp macro="" textlink="">
      <xdr:nvSpPr>
        <xdr:cNvPr id="436" name="楕円 435"/>
        <xdr:cNvSpPr/>
      </xdr:nvSpPr>
      <xdr:spPr>
        <a:xfrm>
          <a:off x="13817600" y="1026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148590</xdr:rowOff>
    </xdr:from>
    <xdr:to>
      <xdr:col>81</xdr:col>
      <xdr:colOff>50800</xdr:colOff>
      <xdr:row>60</xdr:row>
      <xdr:rowOff>26670</xdr:rowOff>
    </xdr:to>
    <xdr:cxnSp macro="">
      <xdr:nvCxnSpPr>
        <xdr:cNvPr id="437" name="直線コネクタ 436"/>
        <xdr:cNvCxnSpPr/>
      </xdr:nvCxnSpPr>
      <xdr:spPr>
        <a:xfrm flipV="1">
          <a:off x="13868400" y="10264140"/>
          <a:ext cx="841375"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82567</xdr:rowOff>
    </xdr:from>
    <xdr:ext cx="405111" cy="259045"/>
    <xdr:sp macro="" textlink="">
      <xdr:nvSpPr>
        <xdr:cNvPr id="438" name="n_1aveValue【学校施設】&#10;有形固定資産減価償却率"/>
        <xdr:cNvSpPr txBox="1"/>
      </xdr:nvSpPr>
      <xdr:spPr>
        <a:xfrm>
          <a:off x="145040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439" name="n_2aveValue【学校施設】&#10;有形固定資産減価償却率"/>
        <xdr:cNvSpPr txBox="1"/>
      </xdr:nvSpPr>
      <xdr:spPr>
        <a:xfrm>
          <a:off x="13675369"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19067</xdr:rowOff>
    </xdr:from>
    <xdr:ext cx="405111" cy="259045"/>
    <xdr:sp macro="" textlink="">
      <xdr:nvSpPr>
        <xdr:cNvPr id="440" name="n_1mainValue【学校施設】&#10;有形固定資産減価償却率"/>
        <xdr:cNvSpPr txBox="1"/>
      </xdr:nvSpPr>
      <xdr:spPr>
        <a:xfrm>
          <a:off x="145040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68597</xdr:rowOff>
    </xdr:from>
    <xdr:ext cx="405111" cy="259045"/>
    <xdr:sp macro="" textlink="">
      <xdr:nvSpPr>
        <xdr:cNvPr id="441" name="n_2mainValue【学校施設】&#10;有形固定資産減価償却率"/>
        <xdr:cNvSpPr txBox="1"/>
      </xdr:nvSpPr>
      <xdr:spPr>
        <a:xfrm>
          <a:off x="13675369"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52" name="テキスト ボックス 451"/>
        <xdr:cNvSpPr txBox="1"/>
      </xdr:nvSpPr>
      <xdr:spPr>
        <a:xfrm>
          <a:off x="16934996"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53" name="直線コネクタ 452"/>
        <xdr:cNvCxnSpPr/>
      </xdr:nvCxnSpPr>
      <xdr:spPr>
        <a:xfrm>
          <a:off x="17373600" y="11103428"/>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54" name="テキスト ボックス 453"/>
        <xdr:cNvSpPr txBox="1"/>
      </xdr:nvSpPr>
      <xdr:spPr>
        <a:xfrm>
          <a:off x="16934996"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55" name="直線コネクタ 454"/>
        <xdr:cNvCxnSpPr/>
      </xdr:nvCxnSpPr>
      <xdr:spPr>
        <a:xfrm>
          <a:off x="17373600" y="1077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56" name="テキスト ボックス 455"/>
        <xdr:cNvSpPr txBox="1"/>
      </xdr:nvSpPr>
      <xdr:spPr>
        <a:xfrm>
          <a:off x="16934996"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57" name="直線コネクタ 456"/>
        <xdr:cNvCxnSpPr/>
      </xdr:nvCxnSpPr>
      <xdr:spPr>
        <a:xfrm>
          <a:off x="17373600" y="1045028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58" name="テキスト ボックス 457"/>
        <xdr:cNvSpPr txBox="1"/>
      </xdr:nvSpPr>
      <xdr:spPr>
        <a:xfrm>
          <a:off x="16934996"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59" name="直線コネクタ 458"/>
        <xdr:cNvCxnSpPr/>
      </xdr:nvCxnSpPr>
      <xdr:spPr>
        <a:xfrm>
          <a:off x="17373600" y="10123715"/>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60" name="テキスト ボックス 459"/>
        <xdr:cNvSpPr txBox="1"/>
      </xdr:nvSpPr>
      <xdr:spPr>
        <a:xfrm>
          <a:off x="1693499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61" name="直線コネクタ 460"/>
        <xdr:cNvCxnSpPr/>
      </xdr:nvCxnSpPr>
      <xdr:spPr>
        <a:xfrm>
          <a:off x="17373600" y="979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62" name="テキスト ボックス 461"/>
        <xdr:cNvSpPr txBox="1"/>
      </xdr:nvSpPr>
      <xdr:spPr>
        <a:xfrm>
          <a:off x="16934996"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63" name="直線コネクタ 462"/>
        <xdr:cNvCxnSpPr/>
      </xdr:nvCxnSpPr>
      <xdr:spPr>
        <a:xfrm>
          <a:off x="17373600" y="9470572"/>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64" name="テキスト ボックス 463"/>
        <xdr:cNvSpPr txBox="1"/>
      </xdr:nvSpPr>
      <xdr:spPr>
        <a:xfrm>
          <a:off x="16934996"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5" name="直線コネクタ 464"/>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6" name="テキスト ボックス 465"/>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7" name="【学校施設】&#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21227</xdr:rowOff>
    </xdr:from>
    <xdr:to>
      <xdr:col>116</xdr:col>
      <xdr:colOff>62864</xdr:colOff>
      <xdr:row>63</xdr:row>
      <xdr:rowOff>73478</xdr:rowOff>
    </xdr:to>
    <xdr:cxnSp macro="">
      <xdr:nvCxnSpPr>
        <xdr:cNvPr id="468" name="直線コネクタ 467"/>
        <xdr:cNvCxnSpPr/>
      </xdr:nvCxnSpPr>
      <xdr:spPr>
        <a:xfrm flipV="1">
          <a:off x="21055964" y="9622427"/>
          <a:ext cx="0" cy="1252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469" name="【学校施設】&#10;一人当たり面積最小値テキスト"/>
        <xdr:cNvSpPr txBox="1"/>
      </xdr:nvSpPr>
      <xdr:spPr>
        <a:xfrm>
          <a:off x="210947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470" name="直線コネクタ 469"/>
        <xdr:cNvCxnSpPr/>
      </xdr:nvCxnSpPr>
      <xdr:spPr>
        <a:xfrm>
          <a:off x="20977225" y="108748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139354</xdr:rowOff>
    </xdr:from>
    <xdr:ext cx="469744" cy="259045"/>
    <xdr:sp macro="" textlink="">
      <xdr:nvSpPr>
        <xdr:cNvPr id="471" name="【学校施設】&#10;一人当たり面積最大値テキスト"/>
        <xdr:cNvSpPr txBox="1"/>
      </xdr:nvSpPr>
      <xdr:spPr>
        <a:xfrm>
          <a:off x="21094700" y="9397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21227</xdr:rowOff>
    </xdr:from>
    <xdr:to>
      <xdr:col>116</xdr:col>
      <xdr:colOff>152400</xdr:colOff>
      <xdr:row>56</xdr:row>
      <xdr:rowOff>21227</xdr:rowOff>
    </xdr:to>
    <xdr:cxnSp macro="">
      <xdr:nvCxnSpPr>
        <xdr:cNvPr id="472" name="直線コネクタ 471"/>
        <xdr:cNvCxnSpPr/>
      </xdr:nvCxnSpPr>
      <xdr:spPr>
        <a:xfrm>
          <a:off x="20977225" y="962242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105608</xdr:rowOff>
    </xdr:from>
    <xdr:ext cx="469744" cy="259045"/>
    <xdr:sp macro="" textlink="">
      <xdr:nvSpPr>
        <xdr:cNvPr id="473" name="【学校施設】&#10;一人当たり面積平均値テキスト"/>
        <xdr:cNvSpPr txBox="1"/>
      </xdr:nvSpPr>
      <xdr:spPr>
        <a:xfrm>
          <a:off x="21094700" y="10221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127181</xdr:rowOff>
    </xdr:from>
    <xdr:to>
      <xdr:col>116</xdr:col>
      <xdr:colOff>114300</xdr:colOff>
      <xdr:row>60</xdr:row>
      <xdr:rowOff>57331</xdr:rowOff>
    </xdr:to>
    <xdr:sp macro="" textlink="">
      <xdr:nvSpPr>
        <xdr:cNvPr id="474" name="フローチャート: 判断 473"/>
        <xdr:cNvSpPr/>
      </xdr:nvSpPr>
      <xdr:spPr>
        <a:xfrm>
          <a:off x="210058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55335</xdr:rowOff>
    </xdr:from>
    <xdr:to>
      <xdr:col>112</xdr:col>
      <xdr:colOff>38100</xdr:colOff>
      <xdr:row>59</xdr:row>
      <xdr:rowOff>156935</xdr:rowOff>
    </xdr:to>
    <xdr:sp macro="" textlink="">
      <xdr:nvSpPr>
        <xdr:cNvPr id="475" name="フローチャート: 判断 474"/>
        <xdr:cNvSpPr/>
      </xdr:nvSpPr>
      <xdr:spPr>
        <a:xfrm>
          <a:off x="20215225" y="10170885"/>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27577</xdr:rowOff>
    </xdr:from>
    <xdr:to>
      <xdr:col>107</xdr:col>
      <xdr:colOff>101600</xdr:colOff>
      <xdr:row>60</xdr:row>
      <xdr:rowOff>129177</xdr:rowOff>
    </xdr:to>
    <xdr:sp macro="" textlink="">
      <xdr:nvSpPr>
        <xdr:cNvPr id="476" name="フローチャート: 判断 475"/>
        <xdr:cNvSpPr/>
      </xdr:nvSpPr>
      <xdr:spPr>
        <a:xfrm>
          <a:off x="19364325" y="1031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7" name="テキスト ボックス 476"/>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8" name="テキスト ボックス 477"/>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9" name="テキスト ボックス 478"/>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0" name="テキスト ボックス 479"/>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1" name="テキスト ボックス 480"/>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81462</xdr:rowOff>
    </xdr:from>
    <xdr:to>
      <xdr:col>112</xdr:col>
      <xdr:colOff>38100</xdr:colOff>
      <xdr:row>60</xdr:row>
      <xdr:rowOff>11612</xdr:rowOff>
    </xdr:to>
    <xdr:sp macro="" textlink="">
      <xdr:nvSpPr>
        <xdr:cNvPr id="482" name="楕円 481"/>
        <xdr:cNvSpPr/>
      </xdr:nvSpPr>
      <xdr:spPr>
        <a:xfrm>
          <a:off x="20215225" y="1019701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143510</xdr:rowOff>
    </xdr:from>
    <xdr:to>
      <xdr:col>107</xdr:col>
      <xdr:colOff>101600</xdr:colOff>
      <xdr:row>59</xdr:row>
      <xdr:rowOff>73660</xdr:rowOff>
    </xdr:to>
    <xdr:sp macro="" textlink="">
      <xdr:nvSpPr>
        <xdr:cNvPr id="483" name="楕円 482"/>
        <xdr:cNvSpPr/>
      </xdr:nvSpPr>
      <xdr:spPr>
        <a:xfrm>
          <a:off x="19364325" y="1008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22860</xdr:rowOff>
    </xdr:from>
    <xdr:to>
      <xdr:col>111</xdr:col>
      <xdr:colOff>177800</xdr:colOff>
      <xdr:row>59</xdr:row>
      <xdr:rowOff>132262</xdr:rowOff>
    </xdr:to>
    <xdr:cxnSp macro="">
      <xdr:nvCxnSpPr>
        <xdr:cNvPr id="484" name="直線コネクタ 483"/>
        <xdr:cNvCxnSpPr/>
      </xdr:nvCxnSpPr>
      <xdr:spPr>
        <a:xfrm>
          <a:off x="19415125" y="10138410"/>
          <a:ext cx="850900" cy="109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2012</xdr:rowOff>
    </xdr:from>
    <xdr:ext cx="469744" cy="259045"/>
    <xdr:sp macro="" textlink="">
      <xdr:nvSpPr>
        <xdr:cNvPr id="485" name="n_1aveValue【学校施設】&#10;一人当たり面積"/>
        <xdr:cNvSpPr txBox="1"/>
      </xdr:nvSpPr>
      <xdr:spPr>
        <a:xfrm>
          <a:off x="20027977" y="994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120304</xdr:rowOff>
    </xdr:from>
    <xdr:ext cx="469744" cy="259045"/>
    <xdr:sp macro="" textlink="">
      <xdr:nvSpPr>
        <xdr:cNvPr id="486" name="n_2aveValue【学校施設】&#10;一人当たり面積"/>
        <xdr:cNvSpPr txBox="1"/>
      </xdr:nvSpPr>
      <xdr:spPr>
        <a:xfrm>
          <a:off x="19189777" y="10407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2739</xdr:rowOff>
    </xdr:from>
    <xdr:ext cx="469744" cy="259045"/>
    <xdr:sp macro="" textlink="">
      <xdr:nvSpPr>
        <xdr:cNvPr id="487" name="n_1mainValue【学校施設】&#10;一人当たり面積"/>
        <xdr:cNvSpPr txBox="1"/>
      </xdr:nvSpPr>
      <xdr:spPr>
        <a:xfrm>
          <a:off x="20027977" y="1028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90187</xdr:rowOff>
    </xdr:from>
    <xdr:ext cx="469744" cy="259045"/>
    <xdr:sp macro="" textlink="">
      <xdr:nvSpPr>
        <xdr:cNvPr id="488" name="n_2mainValue【学校施設】&#10;一人当たり面積"/>
        <xdr:cNvSpPr txBox="1"/>
      </xdr:nvSpPr>
      <xdr:spPr>
        <a:xfrm>
          <a:off x="19189777" y="9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9" name="正方形/長方形 488"/>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0" name="正方形/長方形 489"/>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1" name="正方形/長方形 490"/>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2" name="正方形/長方形 491"/>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3" name="正方形/長方形 492"/>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4" name="正方形/長方形 493"/>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5" name="正方形/長方形 494"/>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6" name="正方形/長方形 495"/>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7" name="テキスト ボックス 496"/>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8" name="直線コネクタ 497"/>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9" name="テキスト ボックス 498"/>
        <xdr:cNvSpPr txBox="1"/>
      </xdr:nvSpPr>
      <xdr:spPr>
        <a:xfrm>
          <a:off x="1150698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0" name="直線コネクタ 499"/>
        <xdr:cNvCxnSpPr/>
      </xdr:nvCxnSpPr>
      <xdr:spPr>
        <a:xfrm>
          <a:off x="11826875"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1" name="テキスト ボックス 500"/>
        <xdr:cNvSpPr txBox="1"/>
      </xdr:nvSpPr>
      <xdr:spPr>
        <a:xfrm>
          <a:off x="11442866"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2" name="直線コネクタ 501"/>
        <xdr:cNvCxnSpPr/>
      </xdr:nvCxnSpPr>
      <xdr:spPr>
        <a:xfrm>
          <a:off x="11826875"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3" name="テキスト ボックス 502"/>
        <xdr:cNvSpPr txBox="1"/>
      </xdr:nvSpPr>
      <xdr:spPr>
        <a:xfrm>
          <a:off x="11442866"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4" name="直線コネクタ 503"/>
        <xdr:cNvCxnSpPr/>
      </xdr:nvCxnSpPr>
      <xdr:spPr>
        <a:xfrm>
          <a:off x="11826875"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5" name="テキスト ボックス 504"/>
        <xdr:cNvSpPr txBox="1"/>
      </xdr:nvSpPr>
      <xdr:spPr>
        <a:xfrm>
          <a:off x="11442866"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6" name="直線コネクタ 505"/>
        <xdr:cNvCxnSpPr/>
      </xdr:nvCxnSpPr>
      <xdr:spPr>
        <a:xfrm>
          <a:off x="11826875"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7" name="テキスト ボックス 506"/>
        <xdr:cNvSpPr txBox="1"/>
      </xdr:nvSpPr>
      <xdr:spPr>
        <a:xfrm>
          <a:off x="11442866"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8" name="直線コネクタ 507"/>
        <xdr:cNvCxnSpPr/>
      </xdr:nvCxnSpPr>
      <xdr:spPr>
        <a:xfrm>
          <a:off x="11826875"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9" name="テキスト ボックス 508"/>
        <xdr:cNvSpPr txBox="1"/>
      </xdr:nvSpPr>
      <xdr:spPr>
        <a:xfrm>
          <a:off x="1138827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0" name="直線コネクタ 509"/>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1" name="テキスト ボックス 510"/>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2" name="【児童館】&#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53339</xdr:rowOff>
    </xdr:from>
    <xdr:to>
      <xdr:col>85</xdr:col>
      <xdr:colOff>126364</xdr:colOff>
      <xdr:row>86</xdr:row>
      <xdr:rowOff>30480</xdr:rowOff>
    </xdr:to>
    <xdr:cxnSp macro="">
      <xdr:nvCxnSpPr>
        <xdr:cNvPr id="513" name="直線コネクタ 512"/>
        <xdr:cNvCxnSpPr/>
      </xdr:nvCxnSpPr>
      <xdr:spPr>
        <a:xfrm flipV="1">
          <a:off x="15509239" y="134264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34307</xdr:rowOff>
    </xdr:from>
    <xdr:ext cx="405111" cy="259045"/>
    <xdr:sp macro="" textlink="">
      <xdr:nvSpPr>
        <xdr:cNvPr id="514" name="【児童館】&#10;有形固定資産減価償却率最小値テキスト"/>
        <xdr:cNvSpPr txBox="1"/>
      </xdr:nvSpPr>
      <xdr:spPr>
        <a:xfrm>
          <a:off x="15547975"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30480</xdr:rowOff>
    </xdr:from>
    <xdr:to>
      <xdr:col>86</xdr:col>
      <xdr:colOff>25400</xdr:colOff>
      <xdr:row>86</xdr:row>
      <xdr:rowOff>30480</xdr:rowOff>
    </xdr:to>
    <xdr:cxnSp macro="">
      <xdr:nvCxnSpPr>
        <xdr:cNvPr id="515" name="直線コネクタ 514"/>
        <xdr:cNvCxnSpPr/>
      </xdr:nvCxnSpPr>
      <xdr:spPr>
        <a:xfrm>
          <a:off x="15420975" y="147751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xdr:rowOff>
    </xdr:from>
    <xdr:ext cx="405111" cy="259045"/>
    <xdr:sp macro="" textlink="">
      <xdr:nvSpPr>
        <xdr:cNvPr id="516" name="【児童館】&#10;有形固定資産減価償却率最大値テキスト"/>
        <xdr:cNvSpPr txBox="1"/>
      </xdr:nvSpPr>
      <xdr:spPr>
        <a:xfrm>
          <a:off x="15547975" y="13201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53339</xdr:rowOff>
    </xdr:from>
    <xdr:to>
      <xdr:col>86</xdr:col>
      <xdr:colOff>25400</xdr:colOff>
      <xdr:row>78</xdr:row>
      <xdr:rowOff>53339</xdr:rowOff>
    </xdr:to>
    <xdr:cxnSp macro="">
      <xdr:nvCxnSpPr>
        <xdr:cNvPr id="517" name="直線コネクタ 516"/>
        <xdr:cNvCxnSpPr/>
      </xdr:nvCxnSpPr>
      <xdr:spPr>
        <a:xfrm>
          <a:off x="15420975" y="134264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19066</xdr:rowOff>
    </xdr:from>
    <xdr:ext cx="405111" cy="259045"/>
    <xdr:sp macro="" textlink="">
      <xdr:nvSpPr>
        <xdr:cNvPr id="518" name="【児童館】&#10;有形固定資産減価償却率平均値テキスト"/>
        <xdr:cNvSpPr txBox="1"/>
      </xdr:nvSpPr>
      <xdr:spPr>
        <a:xfrm>
          <a:off x="15547975" y="1407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40639</xdr:rowOff>
    </xdr:from>
    <xdr:to>
      <xdr:col>85</xdr:col>
      <xdr:colOff>177800</xdr:colOff>
      <xdr:row>82</xdr:row>
      <xdr:rowOff>142239</xdr:rowOff>
    </xdr:to>
    <xdr:sp macro="" textlink="">
      <xdr:nvSpPr>
        <xdr:cNvPr id="519" name="フローチャート: 判断 518"/>
        <xdr:cNvSpPr/>
      </xdr:nvSpPr>
      <xdr:spPr>
        <a:xfrm>
          <a:off x="15459075"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13970</xdr:rowOff>
    </xdr:from>
    <xdr:to>
      <xdr:col>81</xdr:col>
      <xdr:colOff>101600</xdr:colOff>
      <xdr:row>82</xdr:row>
      <xdr:rowOff>115570</xdr:rowOff>
    </xdr:to>
    <xdr:sp macro="" textlink="">
      <xdr:nvSpPr>
        <xdr:cNvPr id="520" name="フローチャート: 判断 519"/>
        <xdr:cNvSpPr/>
      </xdr:nvSpPr>
      <xdr:spPr>
        <a:xfrm>
          <a:off x="14658975"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57786</xdr:rowOff>
    </xdr:from>
    <xdr:to>
      <xdr:col>76</xdr:col>
      <xdr:colOff>165100</xdr:colOff>
      <xdr:row>82</xdr:row>
      <xdr:rowOff>159386</xdr:rowOff>
    </xdr:to>
    <xdr:sp macro="" textlink="">
      <xdr:nvSpPr>
        <xdr:cNvPr id="521" name="フローチャート: 判断 520"/>
        <xdr:cNvSpPr/>
      </xdr:nvSpPr>
      <xdr:spPr>
        <a:xfrm>
          <a:off x="138176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2" name="テキスト ボックス 521"/>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3" name="テキスト ボックス 522"/>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4" name="テキスト ボックス 523"/>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5" name="テキスト ボックス 524"/>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6" name="テキスト ボックス 525"/>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120650</xdr:rowOff>
    </xdr:from>
    <xdr:to>
      <xdr:col>81</xdr:col>
      <xdr:colOff>101600</xdr:colOff>
      <xdr:row>82</xdr:row>
      <xdr:rowOff>50800</xdr:rowOff>
    </xdr:to>
    <xdr:sp macro="" textlink="">
      <xdr:nvSpPr>
        <xdr:cNvPr id="527" name="楕円 526"/>
        <xdr:cNvSpPr/>
      </xdr:nvSpPr>
      <xdr:spPr>
        <a:xfrm>
          <a:off x="14658975"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80645</xdr:rowOff>
    </xdr:from>
    <xdr:to>
      <xdr:col>76</xdr:col>
      <xdr:colOff>165100</xdr:colOff>
      <xdr:row>82</xdr:row>
      <xdr:rowOff>10795</xdr:rowOff>
    </xdr:to>
    <xdr:sp macro="" textlink="">
      <xdr:nvSpPr>
        <xdr:cNvPr id="528" name="楕円 527"/>
        <xdr:cNvSpPr/>
      </xdr:nvSpPr>
      <xdr:spPr>
        <a:xfrm>
          <a:off x="13817600" y="1396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131445</xdr:rowOff>
    </xdr:from>
    <xdr:to>
      <xdr:col>81</xdr:col>
      <xdr:colOff>50800</xdr:colOff>
      <xdr:row>82</xdr:row>
      <xdr:rowOff>0</xdr:rowOff>
    </xdr:to>
    <xdr:cxnSp macro="">
      <xdr:nvCxnSpPr>
        <xdr:cNvPr id="529" name="直線コネクタ 528"/>
        <xdr:cNvCxnSpPr/>
      </xdr:nvCxnSpPr>
      <xdr:spPr>
        <a:xfrm>
          <a:off x="13868400" y="14018895"/>
          <a:ext cx="841375"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106697</xdr:rowOff>
    </xdr:from>
    <xdr:ext cx="405111" cy="259045"/>
    <xdr:sp macro="" textlink="">
      <xdr:nvSpPr>
        <xdr:cNvPr id="530" name="n_1aveValue【児童館】&#10;有形固定資産減価償却率"/>
        <xdr:cNvSpPr txBox="1"/>
      </xdr:nvSpPr>
      <xdr:spPr>
        <a:xfrm>
          <a:off x="14504044" y="1416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150513</xdr:rowOff>
    </xdr:from>
    <xdr:ext cx="405111" cy="259045"/>
    <xdr:sp macro="" textlink="">
      <xdr:nvSpPr>
        <xdr:cNvPr id="531" name="n_2aveValue【児童館】&#10;有形固定資産減価償却率"/>
        <xdr:cNvSpPr txBox="1"/>
      </xdr:nvSpPr>
      <xdr:spPr>
        <a:xfrm>
          <a:off x="13675369"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67327</xdr:rowOff>
    </xdr:from>
    <xdr:ext cx="405111" cy="259045"/>
    <xdr:sp macro="" textlink="">
      <xdr:nvSpPr>
        <xdr:cNvPr id="532" name="n_1mainValue【児童館】&#10;有形固定資産減価償却率"/>
        <xdr:cNvSpPr txBox="1"/>
      </xdr:nvSpPr>
      <xdr:spPr>
        <a:xfrm>
          <a:off x="14504044" y="1378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27322</xdr:rowOff>
    </xdr:from>
    <xdr:ext cx="405111" cy="259045"/>
    <xdr:sp macro="" textlink="">
      <xdr:nvSpPr>
        <xdr:cNvPr id="533" name="n_2mainValue【児童館】&#10;有形固定資産減価償却率"/>
        <xdr:cNvSpPr txBox="1"/>
      </xdr:nvSpPr>
      <xdr:spPr>
        <a:xfrm>
          <a:off x="13675369"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4" name="正方形/長方形 533"/>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5" name="正方形/長方形 534"/>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6" name="正方形/長方形 535"/>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7" name="正方形/長方形 536"/>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8" name="正方形/長方形 537"/>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9" name="正方形/長方形 538"/>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0" name="正方形/長方形 539"/>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1" name="正方形/長方形 540"/>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2" name="テキスト ボックス 541"/>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3" name="直線コネクタ 542"/>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4" name="直線コネクタ 543"/>
        <xdr:cNvCxnSpPr/>
      </xdr:nvCxnSpPr>
      <xdr:spPr>
        <a:xfrm>
          <a:off x="17373600" y="1485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5" name="テキスト ボックス 544"/>
        <xdr:cNvSpPr txBox="1"/>
      </xdr:nvSpPr>
      <xdr:spPr>
        <a:xfrm>
          <a:off x="16934996"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6" name="直線コネクタ 545"/>
        <xdr:cNvCxnSpPr/>
      </xdr:nvCxnSpPr>
      <xdr:spPr>
        <a:xfrm>
          <a:off x="17373600" y="1447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47" name="テキスト ボックス 546"/>
        <xdr:cNvSpPr txBox="1"/>
      </xdr:nvSpPr>
      <xdr:spPr>
        <a:xfrm>
          <a:off x="16934996"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48" name="直線コネクタ 547"/>
        <xdr:cNvCxnSpPr/>
      </xdr:nvCxnSpPr>
      <xdr:spPr>
        <a:xfrm>
          <a:off x="17373600" y="1409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49" name="テキスト ボックス 548"/>
        <xdr:cNvSpPr txBox="1"/>
      </xdr:nvSpPr>
      <xdr:spPr>
        <a:xfrm>
          <a:off x="16934996"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0" name="直線コネクタ 549"/>
        <xdr:cNvCxnSpPr/>
      </xdr:nvCxnSpPr>
      <xdr:spPr>
        <a:xfrm>
          <a:off x="17373600" y="1371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1" name="テキスト ボックス 550"/>
        <xdr:cNvSpPr txBox="1"/>
      </xdr:nvSpPr>
      <xdr:spPr>
        <a:xfrm>
          <a:off x="16934996"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2" name="直線コネクタ 551"/>
        <xdr:cNvCxnSpPr/>
      </xdr:nvCxnSpPr>
      <xdr:spPr>
        <a:xfrm>
          <a:off x="17373600" y="1333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3" name="テキスト ボックス 552"/>
        <xdr:cNvSpPr txBox="1"/>
      </xdr:nvSpPr>
      <xdr:spPr>
        <a:xfrm>
          <a:off x="16934996"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4" name="直線コネクタ 553"/>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5" name="テキスト ボックス 554"/>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6" name="【児童館】&#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19050</xdr:rowOff>
    </xdr:from>
    <xdr:to>
      <xdr:col>116</xdr:col>
      <xdr:colOff>62864</xdr:colOff>
      <xdr:row>86</xdr:row>
      <xdr:rowOff>101600</xdr:rowOff>
    </xdr:to>
    <xdr:cxnSp macro="">
      <xdr:nvCxnSpPr>
        <xdr:cNvPr id="557" name="直線コネクタ 556"/>
        <xdr:cNvCxnSpPr/>
      </xdr:nvCxnSpPr>
      <xdr:spPr>
        <a:xfrm flipV="1">
          <a:off x="21055964" y="135636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58" name="【児童館】&#10;一人当たり面積最小値テキスト"/>
        <xdr:cNvSpPr txBox="1"/>
      </xdr:nvSpPr>
      <xdr:spPr>
        <a:xfrm>
          <a:off x="210947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59" name="直線コネクタ 558"/>
        <xdr:cNvCxnSpPr/>
      </xdr:nvCxnSpPr>
      <xdr:spPr>
        <a:xfrm>
          <a:off x="20977225" y="148463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137177</xdr:rowOff>
    </xdr:from>
    <xdr:ext cx="469744" cy="259045"/>
    <xdr:sp macro="" textlink="">
      <xdr:nvSpPr>
        <xdr:cNvPr id="560" name="【児童館】&#10;一人当たり面積最大値テキスト"/>
        <xdr:cNvSpPr txBox="1"/>
      </xdr:nvSpPr>
      <xdr:spPr>
        <a:xfrm>
          <a:off x="21094700" y="1333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19050</xdr:rowOff>
    </xdr:from>
    <xdr:to>
      <xdr:col>116</xdr:col>
      <xdr:colOff>152400</xdr:colOff>
      <xdr:row>79</xdr:row>
      <xdr:rowOff>19050</xdr:rowOff>
    </xdr:to>
    <xdr:cxnSp macro="">
      <xdr:nvCxnSpPr>
        <xdr:cNvPr id="561" name="直線コネクタ 560"/>
        <xdr:cNvCxnSpPr/>
      </xdr:nvCxnSpPr>
      <xdr:spPr>
        <a:xfrm>
          <a:off x="20977225" y="135636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562" name="【児童館】&#10;一人当たり面積平均値テキスト"/>
        <xdr:cNvSpPr txBox="1"/>
      </xdr:nvSpPr>
      <xdr:spPr>
        <a:xfrm>
          <a:off x="210947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563" name="フローチャート: 判断 562"/>
        <xdr:cNvSpPr/>
      </xdr:nvSpPr>
      <xdr:spPr>
        <a:xfrm>
          <a:off x="210058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564" name="フローチャート: 判断 563"/>
        <xdr:cNvSpPr/>
      </xdr:nvSpPr>
      <xdr:spPr>
        <a:xfrm>
          <a:off x="20215225" y="146558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69850</xdr:rowOff>
    </xdr:from>
    <xdr:to>
      <xdr:col>107</xdr:col>
      <xdr:colOff>101600</xdr:colOff>
      <xdr:row>86</xdr:row>
      <xdr:rowOff>0</xdr:rowOff>
    </xdr:to>
    <xdr:sp macro="" textlink="">
      <xdr:nvSpPr>
        <xdr:cNvPr id="565" name="フローチャート: 判断 564"/>
        <xdr:cNvSpPr/>
      </xdr:nvSpPr>
      <xdr:spPr>
        <a:xfrm>
          <a:off x="19364325"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6" name="テキスト ボックス 565"/>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7" name="テキスト ボックス 566"/>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8" name="テキスト ボックス 567"/>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9" name="テキスト ボックス 568"/>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0" name="テキスト ボックス 569"/>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133350</xdr:rowOff>
    </xdr:from>
    <xdr:to>
      <xdr:col>112</xdr:col>
      <xdr:colOff>38100</xdr:colOff>
      <xdr:row>84</xdr:row>
      <xdr:rowOff>63500</xdr:rowOff>
    </xdr:to>
    <xdr:sp macro="" textlink="">
      <xdr:nvSpPr>
        <xdr:cNvPr id="571" name="楕円 570"/>
        <xdr:cNvSpPr/>
      </xdr:nvSpPr>
      <xdr:spPr>
        <a:xfrm>
          <a:off x="20215225" y="143637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12700</xdr:rowOff>
    </xdr:from>
    <xdr:to>
      <xdr:col>107</xdr:col>
      <xdr:colOff>101600</xdr:colOff>
      <xdr:row>84</xdr:row>
      <xdr:rowOff>114300</xdr:rowOff>
    </xdr:to>
    <xdr:sp macro="" textlink="">
      <xdr:nvSpPr>
        <xdr:cNvPr id="572" name="楕円 571"/>
        <xdr:cNvSpPr/>
      </xdr:nvSpPr>
      <xdr:spPr>
        <a:xfrm>
          <a:off x="19364325" y="1441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12700</xdr:rowOff>
    </xdr:from>
    <xdr:to>
      <xdr:col>111</xdr:col>
      <xdr:colOff>177800</xdr:colOff>
      <xdr:row>84</xdr:row>
      <xdr:rowOff>63500</xdr:rowOff>
    </xdr:to>
    <xdr:cxnSp macro="">
      <xdr:nvCxnSpPr>
        <xdr:cNvPr id="573" name="直線コネクタ 572"/>
        <xdr:cNvCxnSpPr/>
      </xdr:nvCxnSpPr>
      <xdr:spPr>
        <a:xfrm flipV="1">
          <a:off x="19415125" y="14414500"/>
          <a:ext cx="8509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574" name="n_1aveValue【児童館】&#10;一人当たり面積"/>
        <xdr:cNvSpPr txBox="1"/>
      </xdr:nvSpPr>
      <xdr:spPr>
        <a:xfrm>
          <a:off x="2002797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575" name="n_2aveValue【児童館】&#10;一人当たり面積"/>
        <xdr:cNvSpPr txBox="1"/>
      </xdr:nvSpPr>
      <xdr:spPr>
        <a:xfrm>
          <a:off x="1918977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80027</xdr:rowOff>
    </xdr:from>
    <xdr:ext cx="469744" cy="259045"/>
    <xdr:sp macro="" textlink="">
      <xdr:nvSpPr>
        <xdr:cNvPr id="576" name="n_1mainValue【児童館】&#10;一人当たり面積"/>
        <xdr:cNvSpPr txBox="1"/>
      </xdr:nvSpPr>
      <xdr:spPr>
        <a:xfrm>
          <a:off x="2002797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130827</xdr:rowOff>
    </xdr:from>
    <xdr:ext cx="469744" cy="259045"/>
    <xdr:sp macro="" textlink="">
      <xdr:nvSpPr>
        <xdr:cNvPr id="577" name="n_2mainValue【児童館】&#10;一人当たり面積"/>
        <xdr:cNvSpPr txBox="1"/>
      </xdr:nvSpPr>
      <xdr:spPr>
        <a:xfrm>
          <a:off x="1918977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8" name="テキスト ボックス 587"/>
        <xdr:cNvSpPr txBox="1"/>
      </xdr:nvSpPr>
      <xdr:spPr>
        <a:xfrm>
          <a:off x="11506986"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9" name="直線コネクタ 588"/>
        <xdr:cNvCxnSpPr/>
      </xdr:nvCxnSpPr>
      <xdr:spPr>
        <a:xfrm>
          <a:off x="11826875"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90" name="テキスト ボックス 589"/>
        <xdr:cNvSpPr txBox="1"/>
      </xdr:nvSpPr>
      <xdr:spPr>
        <a:xfrm>
          <a:off x="1144286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91" name="直線コネクタ 590"/>
        <xdr:cNvCxnSpPr/>
      </xdr:nvCxnSpPr>
      <xdr:spPr>
        <a:xfrm>
          <a:off x="11826875"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92" name="テキスト ボックス 591"/>
        <xdr:cNvSpPr txBox="1"/>
      </xdr:nvSpPr>
      <xdr:spPr>
        <a:xfrm>
          <a:off x="1144286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3" name="直線コネクタ 592"/>
        <xdr:cNvCxnSpPr/>
      </xdr:nvCxnSpPr>
      <xdr:spPr>
        <a:xfrm>
          <a:off x="11826875"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4" name="テキスト ボックス 593"/>
        <xdr:cNvSpPr txBox="1"/>
      </xdr:nvSpPr>
      <xdr:spPr>
        <a:xfrm>
          <a:off x="1144286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5" name="直線コネクタ 594"/>
        <xdr:cNvCxnSpPr/>
      </xdr:nvCxnSpPr>
      <xdr:spPr>
        <a:xfrm>
          <a:off x="11826875"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6" name="テキスト ボックス 595"/>
        <xdr:cNvSpPr txBox="1"/>
      </xdr:nvSpPr>
      <xdr:spPr>
        <a:xfrm>
          <a:off x="1144286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7" name="直線コネクタ 596"/>
        <xdr:cNvCxnSpPr/>
      </xdr:nvCxnSpPr>
      <xdr:spPr>
        <a:xfrm>
          <a:off x="11826875"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8" name="テキスト ボックス 597"/>
        <xdr:cNvSpPr txBox="1"/>
      </xdr:nvSpPr>
      <xdr:spPr>
        <a:xfrm>
          <a:off x="1138827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0" name="テキスト ボックス 599"/>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41911</xdr:rowOff>
    </xdr:to>
    <xdr:cxnSp macro="">
      <xdr:nvCxnSpPr>
        <xdr:cNvPr id="602" name="直線コネクタ 601"/>
        <xdr:cNvCxnSpPr/>
      </xdr:nvCxnSpPr>
      <xdr:spPr>
        <a:xfrm flipV="1">
          <a:off x="15509239" y="17145000"/>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45738</xdr:rowOff>
    </xdr:from>
    <xdr:ext cx="405111" cy="259045"/>
    <xdr:sp macro="" textlink="">
      <xdr:nvSpPr>
        <xdr:cNvPr id="603" name="【公民館】&#10;有形固定資産減価償却率最小値テキスト"/>
        <xdr:cNvSpPr txBox="1"/>
      </xdr:nvSpPr>
      <xdr:spPr>
        <a:xfrm>
          <a:off x="15547975" y="1839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41911</xdr:rowOff>
    </xdr:from>
    <xdr:to>
      <xdr:col>86</xdr:col>
      <xdr:colOff>25400</xdr:colOff>
      <xdr:row>107</xdr:row>
      <xdr:rowOff>41911</xdr:rowOff>
    </xdr:to>
    <xdr:cxnSp macro="">
      <xdr:nvCxnSpPr>
        <xdr:cNvPr id="604" name="直線コネクタ 603"/>
        <xdr:cNvCxnSpPr/>
      </xdr:nvCxnSpPr>
      <xdr:spPr>
        <a:xfrm>
          <a:off x="15420975" y="1838706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605" name="【公民館】&#10;有形固定資産減価償却率最大値テキスト"/>
        <xdr:cNvSpPr txBox="1"/>
      </xdr:nvSpPr>
      <xdr:spPr>
        <a:xfrm>
          <a:off x="15547975"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606" name="直線コネクタ 605"/>
        <xdr:cNvCxnSpPr/>
      </xdr:nvCxnSpPr>
      <xdr:spPr>
        <a:xfrm>
          <a:off x="1542097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07" name="【公民館】&#10;有形固定資産減価償却率平均値テキスト"/>
        <xdr:cNvSpPr txBox="1"/>
      </xdr:nvSpPr>
      <xdr:spPr>
        <a:xfrm>
          <a:off x="15547975"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08" name="フローチャート: 判断 607"/>
        <xdr:cNvSpPr/>
      </xdr:nvSpPr>
      <xdr:spPr>
        <a:xfrm>
          <a:off x="15459075"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153036</xdr:rowOff>
    </xdr:from>
    <xdr:to>
      <xdr:col>81</xdr:col>
      <xdr:colOff>101600</xdr:colOff>
      <xdr:row>105</xdr:row>
      <xdr:rowOff>83186</xdr:rowOff>
    </xdr:to>
    <xdr:sp macro="" textlink="">
      <xdr:nvSpPr>
        <xdr:cNvPr id="609" name="フローチャート: 判断 608"/>
        <xdr:cNvSpPr/>
      </xdr:nvSpPr>
      <xdr:spPr>
        <a:xfrm>
          <a:off x="14658975" y="1798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154939</xdr:rowOff>
    </xdr:from>
    <xdr:to>
      <xdr:col>76</xdr:col>
      <xdr:colOff>165100</xdr:colOff>
      <xdr:row>105</xdr:row>
      <xdr:rowOff>85089</xdr:rowOff>
    </xdr:to>
    <xdr:sp macro="" textlink="">
      <xdr:nvSpPr>
        <xdr:cNvPr id="610" name="フローチャート: 判断 609"/>
        <xdr:cNvSpPr/>
      </xdr:nvSpPr>
      <xdr:spPr>
        <a:xfrm>
          <a:off x="138176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1" name="テキスト ボックス 610"/>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2" name="テキスト ボックス 611"/>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3" name="テキスト ボックス 612"/>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4" name="テキスト ボックス 613"/>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5" name="テキスト ボックス 614"/>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4445</xdr:rowOff>
    </xdr:from>
    <xdr:to>
      <xdr:col>81</xdr:col>
      <xdr:colOff>101600</xdr:colOff>
      <xdr:row>102</xdr:row>
      <xdr:rowOff>106045</xdr:rowOff>
    </xdr:to>
    <xdr:sp macro="" textlink="">
      <xdr:nvSpPr>
        <xdr:cNvPr id="616" name="楕円 615"/>
        <xdr:cNvSpPr/>
      </xdr:nvSpPr>
      <xdr:spPr>
        <a:xfrm>
          <a:off x="14658975" y="174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63500</xdr:rowOff>
    </xdr:from>
    <xdr:to>
      <xdr:col>76</xdr:col>
      <xdr:colOff>165100</xdr:colOff>
      <xdr:row>102</xdr:row>
      <xdr:rowOff>165100</xdr:rowOff>
    </xdr:to>
    <xdr:sp macro="" textlink="">
      <xdr:nvSpPr>
        <xdr:cNvPr id="617" name="楕円 616"/>
        <xdr:cNvSpPr/>
      </xdr:nvSpPr>
      <xdr:spPr>
        <a:xfrm>
          <a:off x="138176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55245</xdr:rowOff>
    </xdr:from>
    <xdr:to>
      <xdr:col>81</xdr:col>
      <xdr:colOff>50800</xdr:colOff>
      <xdr:row>102</xdr:row>
      <xdr:rowOff>114300</xdr:rowOff>
    </xdr:to>
    <xdr:cxnSp macro="">
      <xdr:nvCxnSpPr>
        <xdr:cNvPr id="618" name="直線コネクタ 617"/>
        <xdr:cNvCxnSpPr/>
      </xdr:nvCxnSpPr>
      <xdr:spPr>
        <a:xfrm flipV="1">
          <a:off x="13868400" y="17543145"/>
          <a:ext cx="841375"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74313</xdr:rowOff>
    </xdr:from>
    <xdr:ext cx="405111" cy="259045"/>
    <xdr:sp macro="" textlink="">
      <xdr:nvSpPr>
        <xdr:cNvPr id="619" name="n_1aveValue【公民館】&#10;有形固定資産減価償却率"/>
        <xdr:cNvSpPr txBox="1"/>
      </xdr:nvSpPr>
      <xdr:spPr>
        <a:xfrm>
          <a:off x="14504044" y="1807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76216</xdr:rowOff>
    </xdr:from>
    <xdr:ext cx="405111" cy="259045"/>
    <xdr:sp macro="" textlink="">
      <xdr:nvSpPr>
        <xdr:cNvPr id="620" name="n_2aveValue【公民館】&#10;有形固定資産減価償却率"/>
        <xdr:cNvSpPr txBox="1"/>
      </xdr:nvSpPr>
      <xdr:spPr>
        <a:xfrm>
          <a:off x="13675369"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122572</xdr:rowOff>
    </xdr:from>
    <xdr:ext cx="405111" cy="259045"/>
    <xdr:sp macro="" textlink="">
      <xdr:nvSpPr>
        <xdr:cNvPr id="621" name="n_1mainValue【公民館】&#10;有形固定資産減価償却率"/>
        <xdr:cNvSpPr txBox="1"/>
      </xdr:nvSpPr>
      <xdr:spPr>
        <a:xfrm>
          <a:off x="14504044" y="1726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10177</xdr:rowOff>
    </xdr:from>
    <xdr:ext cx="405111" cy="259045"/>
    <xdr:sp macro="" textlink="">
      <xdr:nvSpPr>
        <xdr:cNvPr id="622" name="n_2mainValue【公民館】&#10;有形固定資産減価償却率"/>
        <xdr:cNvSpPr txBox="1"/>
      </xdr:nvSpPr>
      <xdr:spPr>
        <a:xfrm>
          <a:off x="13675369" y="1732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3" name="正方形/長方形 622"/>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4" name="正方形/長方形 623"/>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5" name="正方形/長方形 624"/>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6" name="正方形/長方形 625"/>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7" name="正方形/長方形 626"/>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8" name="正方形/長方形 627"/>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9" name="正方形/長方形 628"/>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0" name="正方形/長方形 629"/>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1" name="テキスト ボックス 630"/>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2" name="直線コネクタ 631"/>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3" name="直線コネクタ 632"/>
        <xdr:cNvCxnSpPr/>
      </xdr:nvCxnSpPr>
      <xdr:spPr>
        <a:xfrm>
          <a:off x="173736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4" name="テキスト ボックス 633"/>
        <xdr:cNvSpPr txBox="1"/>
      </xdr:nvSpPr>
      <xdr:spPr>
        <a:xfrm>
          <a:off x="16934996"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5" name="直線コネクタ 634"/>
        <xdr:cNvCxnSpPr/>
      </xdr:nvCxnSpPr>
      <xdr:spPr>
        <a:xfrm>
          <a:off x="173736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6" name="テキスト ボックス 635"/>
        <xdr:cNvSpPr txBox="1"/>
      </xdr:nvSpPr>
      <xdr:spPr>
        <a:xfrm>
          <a:off x="16934996"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7" name="直線コネクタ 636"/>
        <xdr:cNvCxnSpPr/>
      </xdr:nvCxnSpPr>
      <xdr:spPr>
        <a:xfrm>
          <a:off x="173736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8" name="テキスト ボックス 637"/>
        <xdr:cNvSpPr txBox="1"/>
      </xdr:nvSpPr>
      <xdr:spPr>
        <a:xfrm>
          <a:off x="16934996"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9" name="直線コネクタ 638"/>
        <xdr:cNvCxnSpPr/>
      </xdr:nvCxnSpPr>
      <xdr:spPr>
        <a:xfrm>
          <a:off x="173736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0" name="テキスト ボックス 639"/>
        <xdr:cNvSpPr txBox="1"/>
      </xdr:nvSpPr>
      <xdr:spPr>
        <a:xfrm>
          <a:off x="16934996"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1" name="直線コネクタ 640"/>
        <xdr:cNvCxnSpPr/>
      </xdr:nvCxnSpPr>
      <xdr:spPr>
        <a:xfrm>
          <a:off x="173736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2" name="テキスト ボックス 641"/>
        <xdr:cNvSpPr txBox="1"/>
      </xdr:nvSpPr>
      <xdr:spPr>
        <a:xfrm>
          <a:off x="169349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3" name="直線コネクタ 642"/>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4" name="テキスト ボックス 643"/>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5" name="【公民館】&#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148589</xdr:rowOff>
    </xdr:from>
    <xdr:to>
      <xdr:col>116</xdr:col>
      <xdr:colOff>62864</xdr:colOff>
      <xdr:row>108</xdr:row>
      <xdr:rowOff>45720</xdr:rowOff>
    </xdr:to>
    <xdr:cxnSp macro="">
      <xdr:nvCxnSpPr>
        <xdr:cNvPr id="646" name="直線コネクタ 645"/>
        <xdr:cNvCxnSpPr/>
      </xdr:nvCxnSpPr>
      <xdr:spPr>
        <a:xfrm flipV="1">
          <a:off x="21055964" y="171221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647" name="【公民館】&#10;一人当たり面積最小値テキスト"/>
        <xdr:cNvSpPr txBox="1"/>
      </xdr:nvSpPr>
      <xdr:spPr>
        <a:xfrm>
          <a:off x="210947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648" name="直線コネクタ 647"/>
        <xdr:cNvCxnSpPr/>
      </xdr:nvCxnSpPr>
      <xdr:spPr>
        <a:xfrm>
          <a:off x="20977225" y="185623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95266</xdr:rowOff>
    </xdr:from>
    <xdr:ext cx="469744" cy="259045"/>
    <xdr:sp macro="" textlink="">
      <xdr:nvSpPr>
        <xdr:cNvPr id="649" name="【公民館】&#10;一人当たり面積最大値テキスト"/>
        <xdr:cNvSpPr txBox="1"/>
      </xdr:nvSpPr>
      <xdr:spPr>
        <a:xfrm>
          <a:off x="21094700" y="1689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148589</xdr:rowOff>
    </xdr:from>
    <xdr:to>
      <xdr:col>116</xdr:col>
      <xdr:colOff>152400</xdr:colOff>
      <xdr:row>99</xdr:row>
      <xdr:rowOff>148589</xdr:rowOff>
    </xdr:to>
    <xdr:cxnSp macro="">
      <xdr:nvCxnSpPr>
        <xdr:cNvPr id="650" name="直線コネクタ 649"/>
        <xdr:cNvCxnSpPr/>
      </xdr:nvCxnSpPr>
      <xdr:spPr>
        <a:xfrm>
          <a:off x="20977225" y="171221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51" name="【公民館】&#10;一人当たり面積平均値テキスト"/>
        <xdr:cNvSpPr txBox="1"/>
      </xdr:nvSpPr>
      <xdr:spPr>
        <a:xfrm>
          <a:off x="210947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52" name="フローチャート: 判断 651"/>
        <xdr:cNvSpPr/>
      </xdr:nvSpPr>
      <xdr:spPr>
        <a:xfrm>
          <a:off x="210058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653" name="フローチャート: 判断 652"/>
        <xdr:cNvSpPr/>
      </xdr:nvSpPr>
      <xdr:spPr>
        <a:xfrm>
          <a:off x="20215225" y="18107661"/>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54" name="フローチャート: 判断 653"/>
        <xdr:cNvSpPr/>
      </xdr:nvSpPr>
      <xdr:spPr>
        <a:xfrm>
          <a:off x="19364325"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55880</xdr:rowOff>
    </xdr:from>
    <xdr:to>
      <xdr:col>112</xdr:col>
      <xdr:colOff>38100</xdr:colOff>
      <xdr:row>108</xdr:row>
      <xdr:rowOff>157480</xdr:rowOff>
    </xdr:to>
    <xdr:sp macro="" textlink="">
      <xdr:nvSpPr>
        <xdr:cNvPr id="660" name="楕円 659"/>
        <xdr:cNvSpPr/>
      </xdr:nvSpPr>
      <xdr:spPr>
        <a:xfrm>
          <a:off x="20215225" y="1857248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33020</xdr:rowOff>
    </xdr:from>
    <xdr:to>
      <xdr:col>107</xdr:col>
      <xdr:colOff>101600</xdr:colOff>
      <xdr:row>108</xdr:row>
      <xdr:rowOff>134620</xdr:rowOff>
    </xdr:to>
    <xdr:sp macro="" textlink="">
      <xdr:nvSpPr>
        <xdr:cNvPr id="661" name="楕円 660"/>
        <xdr:cNvSpPr/>
      </xdr:nvSpPr>
      <xdr:spPr>
        <a:xfrm>
          <a:off x="19364325" y="185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83820</xdr:rowOff>
    </xdr:from>
    <xdr:to>
      <xdr:col>111</xdr:col>
      <xdr:colOff>177800</xdr:colOff>
      <xdr:row>108</xdr:row>
      <xdr:rowOff>106680</xdr:rowOff>
    </xdr:to>
    <xdr:cxnSp macro="">
      <xdr:nvCxnSpPr>
        <xdr:cNvPr id="662" name="直線コネクタ 661"/>
        <xdr:cNvCxnSpPr/>
      </xdr:nvCxnSpPr>
      <xdr:spPr>
        <a:xfrm>
          <a:off x="19415125" y="18600420"/>
          <a:ext cx="8509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663" name="n_1aveValue【公民館】&#10;一人当たり面積"/>
        <xdr:cNvSpPr txBox="1"/>
      </xdr:nvSpPr>
      <xdr:spPr>
        <a:xfrm>
          <a:off x="2002797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664" name="n_2aveValue【公民館】&#10;一人当たり面積"/>
        <xdr:cNvSpPr txBox="1"/>
      </xdr:nvSpPr>
      <xdr:spPr>
        <a:xfrm>
          <a:off x="1918977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148607</xdr:rowOff>
    </xdr:from>
    <xdr:ext cx="469744" cy="259045"/>
    <xdr:sp macro="" textlink="">
      <xdr:nvSpPr>
        <xdr:cNvPr id="665" name="n_1mainValue【公民館】&#10;一人当たり面積"/>
        <xdr:cNvSpPr txBox="1"/>
      </xdr:nvSpPr>
      <xdr:spPr>
        <a:xfrm>
          <a:off x="20027977"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125747</xdr:rowOff>
    </xdr:from>
    <xdr:ext cx="469744" cy="259045"/>
    <xdr:sp macro="" textlink="">
      <xdr:nvSpPr>
        <xdr:cNvPr id="666" name="n_2mainValue【公民館】&#10;一人当たり面積"/>
        <xdr:cNvSpPr txBox="1"/>
      </xdr:nvSpPr>
      <xdr:spPr>
        <a:xfrm>
          <a:off x="19189777"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7" name="正方形/長方形 666"/>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8" name="正方形/長方形 667"/>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9" name="テキスト ボックス 668"/>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公民館、認定こども園・幼稚園・保育所、児童館であり、有形固定資産減価償却率が低くなっている施設は、道路、橋りょう・トンネル、公営住宅、学校施設である。公民館については、市民協働・都市内地域分権を推進する中で市民サービスセンターへの移行を進め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年度に南部公民館を廃止したことにより、有形固定資産減価償却率の上昇を抑制できた。今後、北部公民館も廃止する予定である。児童館は、平成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八橋児童館の建替を行ったことにより、有形固定資産減価償却率が前年度に比べ低下している。今後、学校施設の適正配置に伴い児童館も見直す必要があることから、こうした動きと整合を図りつつ、老朽化対策等を進める。道路については、類似団体平均を下回っているが、今後老朽化していくことが想定されることから、改修によるコストの縮減・平準化を図ることとしている。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年度に策定した秋田市公共施設等総合管理計画に基づき、施設の長寿命化や施設保有量の見直しに取り組み、将来負担の軽減を図る。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06425" y="127000"/>
          <a:ext cx="120618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8097500" y="190500"/>
          <a:ext cx="37719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8116550" y="215900"/>
          <a:ext cx="37274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8141950" y="241300"/>
          <a:ext cx="36703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5446375" y="190500"/>
          <a:ext cx="2527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5471775" y="215900"/>
          <a:ext cx="2482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5497175" y="241300"/>
          <a:ext cx="24257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23900" y="889000"/>
          <a:ext cx="959167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50900" y="920750"/>
          <a:ext cx="1320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117725" y="920750"/>
          <a:ext cx="1266825"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384550" y="920750"/>
          <a:ext cx="14478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832350" y="939800"/>
          <a:ext cx="19272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759575" y="939800"/>
          <a:ext cx="12033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026400" y="952500"/>
          <a:ext cx="60642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832350" y="1714500"/>
          <a:ext cx="1927225"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823075" y="1714500"/>
          <a:ext cx="325755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0521950" y="889000"/>
          <a:ext cx="14478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772775" y="9525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772775" y="1219200"/>
          <a:ext cx="1266825"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772775" y="1549400"/>
          <a:ext cx="13843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604500" y="1041400"/>
          <a:ext cx="20002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658475" y="9906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658475" y="1257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69340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623550" y="1524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69340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623550" y="1905000"/>
          <a:ext cx="16192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69925"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69925"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69925"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239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509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509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8097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8097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895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895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239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9532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239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xdr:cNvCxnSpPr/>
      </xdr:nvCxnSpPr>
      <xdr:spPr>
        <a:xfrm>
          <a:off x="7239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xdr:cNvSpPr txBox="1"/>
      </xdr:nvSpPr>
      <xdr:spPr>
        <a:xfrm>
          <a:off x="40401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xdr:cNvCxnSpPr/>
      </xdr:nvCxnSpPr>
      <xdr:spPr>
        <a:xfrm>
          <a:off x="7239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xdr:cNvSpPr txBox="1"/>
      </xdr:nvSpPr>
      <xdr:spPr>
        <a:xfrm>
          <a:off x="34941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xdr:cNvCxnSpPr/>
      </xdr:nvCxnSpPr>
      <xdr:spPr>
        <a:xfrm>
          <a:off x="7239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xdr:cNvSpPr txBox="1"/>
      </xdr:nvSpPr>
      <xdr:spPr>
        <a:xfrm>
          <a:off x="34941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xdr:cNvCxnSpPr/>
      </xdr:nvCxnSpPr>
      <xdr:spPr>
        <a:xfrm>
          <a:off x="7239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xdr:cNvSpPr txBox="1"/>
      </xdr:nvSpPr>
      <xdr:spPr>
        <a:xfrm>
          <a:off x="34941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xdr:cNvCxnSpPr/>
      </xdr:nvCxnSpPr>
      <xdr:spPr>
        <a:xfrm>
          <a:off x="7239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1" name="テキスト ボックス 50"/>
        <xdr:cNvSpPr txBox="1"/>
      </xdr:nvSpPr>
      <xdr:spPr>
        <a:xfrm>
          <a:off x="349416"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239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xdr:cNvSpPr txBox="1"/>
      </xdr:nvSpPr>
      <xdr:spPr>
        <a:xfrm>
          <a:off x="285296"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239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121920</xdr:rowOff>
    </xdr:from>
    <xdr:to>
      <xdr:col>24</xdr:col>
      <xdr:colOff>62865</xdr:colOff>
      <xdr:row>41</xdr:row>
      <xdr:rowOff>100965</xdr:rowOff>
    </xdr:to>
    <xdr:cxnSp macro="">
      <xdr:nvCxnSpPr>
        <xdr:cNvPr id="55" name="直線コネクタ 54"/>
        <xdr:cNvCxnSpPr/>
      </xdr:nvCxnSpPr>
      <xdr:spPr>
        <a:xfrm flipV="1">
          <a:off x="4406265" y="560832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340478" cy="259045"/>
    <xdr:sp macro="" textlink="">
      <xdr:nvSpPr>
        <xdr:cNvPr id="56" name="【図書館】&#10;有形固定資産減価償却率最小値テキスト"/>
        <xdr:cNvSpPr txBox="1"/>
      </xdr:nvSpPr>
      <xdr:spPr>
        <a:xfrm>
          <a:off x="4445000" y="71342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7" name="直線コネクタ 56"/>
        <xdr:cNvCxnSpPr/>
      </xdr:nvCxnSpPr>
      <xdr:spPr>
        <a:xfrm>
          <a:off x="4327525" y="71304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68597</xdr:rowOff>
    </xdr:from>
    <xdr:ext cx="405111" cy="259045"/>
    <xdr:sp macro="" textlink="">
      <xdr:nvSpPr>
        <xdr:cNvPr id="58" name="【図書館】&#10;有形固定資産減価償却率最大値テキスト"/>
        <xdr:cNvSpPr txBox="1"/>
      </xdr:nvSpPr>
      <xdr:spPr>
        <a:xfrm>
          <a:off x="4445000" y="538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121920</xdr:rowOff>
    </xdr:from>
    <xdr:to>
      <xdr:col>24</xdr:col>
      <xdr:colOff>152400</xdr:colOff>
      <xdr:row>32</xdr:row>
      <xdr:rowOff>121920</xdr:rowOff>
    </xdr:to>
    <xdr:cxnSp macro="">
      <xdr:nvCxnSpPr>
        <xdr:cNvPr id="59" name="直線コネクタ 58"/>
        <xdr:cNvCxnSpPr/>
      </xdr:nvCxnSpPr>
      <xdr:spPr>
        <a:xfrm>
          <a:off x="4327525" y="560832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30497</xdr:rowOff>
    </xdr:from>
    <xdr:ext cx="405111" cy="259045"/>
    <xdr:sp macro="" textlink="">
      <xdr:nvSpPr>
        <xdr:cNvPr id="60" name="【図書館】&#10;有形固定資産減価償却率平均値テキスト"/>
        <xdr:cNvSpPr txBox="1"/>
      </xdr:nvSpPr>
      <xdr:spPr>
        <a:xfrm>
          <a:off x="44450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52070</xdr:rowOff>
    </xdr:from>
    <xdr:to>
      <xdr:col>24</xdr:col>
      <xdr:colOff>114300</xdr:colOff>
      <xdr:row>37</xdr:row>
      <xdr:rowOff>153670</xdr:rowOff>
    </xdr:to>
    <xdr:sp macro="" textlink="">
      <xdr:nvSpPr>
        <xdr:cNvPr id="61" name="フローチャート: 判断 60"/>
        <xdr:cNvSpPr/>
      </xdr:nvSpPr>
      <xdr:spPr>
        <a:xfrm>
          <a:off x="43561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25400</xdr:rowOff>
    </xdr:from>
    <xdr:to>
      <xdr:col>20</xdr:col>
      <xdr:colOff>38100</xdr:colOff>
      <xdr:row>37</xdr:row>
      <xdr:rowOff>127000</xdr:rowOff>
    </xdr:to>
    <xdr:sp macro="" textlink="">
      <xdr:nvSpPr>
        <xdr:cNvPr id="62" name="フローチャート: 判断 61"/>
        <xdr:cNvSpPr/>
      </xdr:nvSpPr>
      <xdr:spPr>
        <a:xfrm>
          <a:off x="3565525" y="636905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118127</xdr:rowOff>
    </xdr:from>
    <xdr:ext cx="405111" cy="259045"/>
    <xdr:sp macro="" textlink="">
      <xdr:nvSpPr>
        <xdr:cNvPr id="63" name="n_1aveValue【図書館】&#10;有形固定資産減価償却率"/>
        <xdr:cNvSpPr txBox="1"/>
      </xdr:nvSpPr>
      <xdr:spPr>
        <a:xfrm>
          <a:off x="3410594" y="646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166370</xdr:rowOff>
    </xdr:from>
    <xdr:to>
      <xdr:col>15</xdr:col>
      <xdr:colOff>101600</xdr:colOff>
      <xdr:row>37</xdr:row>
      <xdr:rowOff>96520</xdr:rowOff>
    </xdr:to>
    <xdr:sp macro="" textlink="">
      <xdr:nvSpPr>
        <xdr:cNvPr id="64" name="フローチャート: 判断 63"/>
        <xdr:cNvSpPr/>
      </xdr:nvSpPr>
      <xdr:spPr>
        <a:xfrm>
          <a:off x="2714625"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87647</xdr:rowOff>
    </xdr:from>
    <xdr:ext cx="405111" cy="259045"/>
    <xdr:sp macro="" textlink="">
      <xdr:nvSpPr>
        <xdr:cNvPr id="65" name="n_2aveValue【図書館】&#10;有形固定資産減価償却率"/>
        <xdr:cNvSpPr txBox="1"/>
      </xdr:nvSpPr>
      <xdr:spPr>
        <a:xfrm>
          <a:off x="257239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6" name="テキスト ボックス 65"/>
        <xdr:cNvSpPr txBox="1"/>
      </xdr:nvSpPr>
      <xdr:spPr>
        <a:xfrm>
          <a:off x="42259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43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5844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743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01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97790</xdr:rowOff>
    </xdr:from>
    <xdr:to>
      <xdr:col>20</xdr:col>
      <xdr:colOff>38100</xdr:colOff>
      <xdr:row>35</xdr:row>
      <xdr:rowOff>27940</xdr:rowOff>
    </xdr:to>
    <xdr:sp macro="" textlink="">
      <xdr:nvSpPr>
        <xdr:cNvPr id="71" name="楕円 70"/>
        <xdr:cNvSpPr/>
      </xdr:nvSpPr>
      <xdr:spPr>
        <a:xfrm>
          <a:off x="3565525" y="592709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118745</xdr:rowOff>
    </xdr:from>
    <xdr:to>
      <xdr:col>15</xdr:col>
      <xdr:colOff>101600</xdr:colOff>
      <xdr:row>35</xdr:row>
      <xdr:rowOff>48895</xdr:rowOff>
    </xdr:to>
    <xdr:sp macro="" textlink="">
      <xdr:nvSpPr>
        <xdr:cNvPr id="72" name="楕円 71"/>
        <xdr:cNvSpPr/>
      </xdr:nvSpPr>
      <xdr:spPr>
        <a:xfrm>
          <a:off x="2714625" y="594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148590</xdr:rowOff>
    </xdr:from>
    <xdr:to>
      <xdr:col>19</xdr:col>
      <xdr:colOff>177800</xdr:colOff>
      <xdr:row>34</xdr:row>
      <xdr:rowOff>169545</xdr:rowOff>
    </xdr:to>
    <xdr:cxnSp macro="">
      <xdr:nvCxnSpPr>
        <xdr:cNvPr id="73" name="直線コネクタ 72"/>
        <xdr:cNvCxnSpPr/>
      </xdr:nvCxnSpPr>
      <xdr:spPr>
        <a:xfrm flipV="1">
          <a:off x="2765425" y="5977890"/>
          <a:ext cx="8509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44467</xdr:rowOff>
    </xdr:from>
    <xdr:ext cx="405111" cy="259045"/>
    <xdr:sp macro="" textlink="">
      <xdr:nvSpPr>
        <xdr:cNvPr id="74" name="n_1mainValue【図書館】&#10;有形固定資産減価償却率"/>
        <xdr:cNvSpPr txBox="1"/>
      </xdr:nvSpPr>
      <xdr:spPr>
        <a:xfrm>
          <a:off x="3410594" y="570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65422</xdr:rowOff>
    </xdr:from>
    <xdr:ext cx="405111" cy="259045"/>
    <xdr:sp macro="" textlink="">
      <xdr:nvSpPr>
        <xdr:cNvPr id="75" name="n_2mainValue【図書館】&#10;有形固定資産減価償却率"/>
        <xdr:cNvSpPr txBox="1"/>
      </xdr:nvSpPr>
      <xdr:spPr>
        <a:xfrm>
          <a:off x="2572394" y="57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6" name="正方形/長方形 75"/>
        <xdr:cNvSpPr/>
      </xdr:nvSpPr>
      <xdr:spPr>
        <a:xfrm>
          <a:off x="6280150"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7" name="正方形/長方形 76"/>
        <xdr:cNvSpPr/>
      </xdr:nvSpPr>
      <xdr:spPr>
        <a:xfrm>
          <a:off x="63976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8" name="正方形/長方形 77"/>
        <xdr:cNvSpPr/>
      </xdr:nvSpPr>
      <xdr:spPr>
        <a:xfrm>
          <a:off x="63976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9" name="正方形/長方形 78"/>
        <xdr:cNvSpPr/>
      </xdr:nvSpPr>
      <xdr:spPr>
        <a:xfrm>
          <a:off x="73660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0" name="正方形/長方形 79"/>
        <xdr:cNvSpPr/>
      </xdr:nvSpPr>
      <xdr:spPr>
        <a:xfrm>
          <a:off x="73660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1" name="正方形/長方形 80"/>
        <xdr:cNvSpPr/>
      </xdr:nvSpPr>
      <xdr:spPr>
        <a:xfrm>
          <a:off x="84518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2" name="正方形/長方形 81"/>
        <xdr:cNvSpPr/>
      </xdr:nvSpPr>
      <xdr:spPr>
        <a:xfrm>
          <a:off x="84518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3" name="正方形/長方形 82"/>
        <xdr:cNvSpPr/>
      </xdr:nvSpPr>
      <xdr:spPr>
        <a:xfrm>
          <a:off x="6280150"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4" name="テキスト ボックス 83"/>
        <xdr:cNvSpPr txBox="1"/>
      </xdr:nvSpPr>
      <xdr:spPr>
        <a:xfrm>
          <a:off x="62420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5" name="直線コネクタ 84"/>
        <xdr:cNvCxnSpPr/>
      </xdr:nvCxnSpPr>
      <xdr:spPr>
        <a:xfrm>
          <a:off x="6280150" y="762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6" name="直線コネクタ 85"/>
        <xdr:cNvCxnSpPr/>
      </xdr:nvCxnSpPr>
      <xdr:spPr>
        <a:xfrm>
          <a:off x="6280150" y="7293428"/>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7" name="テキスト ボックス 86"/>
        <xdr:cNvSpPr txBox="1"/>
      </xdr:nvSpPr>
      <xdr:spPr>
        <a:xfrm>
          <a:off x="58320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8" name="直線コネクタ 87"/>
        <xdr:cNvCxnSpPr/>
      </xdr:nvCxnSpPr>
      <xdr:spPr>
        <a:xfrm>
          <a:off x="6280150" y="6966857"/>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9" name="テキスト ボックス 88"/>
        <xdr:cNvSpPr txBox="1"/>
      </xdr:nvSpPr>
      <xdr:spPr>
        <a:xfrm>
          <a:off x="58320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0" name="直線コネクタ 89"/>
        <xdr:cNvCxnSpPr/>
      </xdr:nvCxnSpPr>
      <xdr:spPr>
        <a:xfrm>
          <a:off x="6280150" y="6640285"/>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1" name="テキスト ボックス 90"/>
        <xdr:cNvSpPr txBox="1"/>
      </xdr:nvSpPr>
      <xdr:spPr>
        <a:xfrm>
          <a:off x="58320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2" name="直線コネクタ 91"/>
        <xdr:cNvCxnSpPr/>
      </xdr:nvCxnSpPr>
      <xdr:spPr>
        <a:xfrm>
          <a:off x="6280150" y="6313714"/>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3" name="テキスト ボックス 92"/>
        <xdr:cNvSpPr txBox="1"/>
      </xdr:nvSpPr>
      <xdr:spPr>
        <a:xfrm>
          <a:off x="58320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4" name="直線コネクタ 93"/>
        <xdr:cNvCxnSpPr/>
      </xdr:nvCxnSpPr>
      <xdr:spPr>
        <a:xfrm>
          <a:off x="6280150" y="5987143"/>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5" name="テキスト ボックス 94"/>
        <xdr:cNvSpPr txBox="1"/>
      </xdr:nvSpPr>
      <xdr:spPr>
        <a:xfrm>
          <a:off x="58320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6" name="直線コネクタ 95"/>
        <xdr:cNvCxnSpPr/>
      </xdr:nvCxnSpPr>
      <xdr:spPr>
        <a:xfrm>
          <a:off x="6280150" y="5660572"/>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7" name="テキスト ボックス 96"/>
        <xdr:cNvSpPr txBox="1"/>
      </xdr:nvSpPr>
      <xdr:spPr>
        <a:xfrm>
          <a:off x="58320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280150" y="533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8320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280150"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141514</xdr:rowOff>
    </xdr:from>
    <xdr:to>
      <xdr:col>54</xdr:col>
      <xdr:colOff>189865</xdr:colOff>
      <xdr:row>41</xdr:row>
      <xdr:rowOff>68035</xdr:rowOff>
    </xdr:to>
    <xdr:cxnSp macro="">
      <xdr:nvCxnSpPr>
        <xdr:cNvPr id="101" name="直線コネクタ 100"/>
        <xdr:cNvCxnSpPr/>
      </xdr:nvCxnSpPr>
      <xdr:spPr>
        <a:xfrm flipV="1">
          <a:off x="9952990" y="562791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71862</xdr:rowOff>
    </xdr:from>
    <xdr:ext cx="469744" cy="259045"/>
    <xdr:sp macro="" textlink="">
      <xdr:nvSpPr>
        <xdr:cNvPr id="102" name="【図書館】&#10;一人当たり面積最小値テキスト"/>
        <xdr:cNvSpPr txBox="1"/>
      </xdr:nvSpPr>
      <xdr:spPr>
        <a:xfrm>
          <a:off x="9991725" y="71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68035</xdr:rowOff>
    </xdr:from>
    <xdr:to>
      <xdr:col>55</xdr:col>
      <xdr:colOff>88900</xdr:colOff>
      <xdr:row>41</xdr:row>
      <xdr:rowOff>68035</xdr:rowOff>
    </xdr:to>
    <xdr:cxnSp macro="">
      <xdr:nvCxnSpPr>
        <xdr:cNvPr id="103" name="直線コネクタ 102"/>
        <xdr:cNvCxnSpPr/>
      </xdr:nvCxnSpPr>
      <xdr:spPr>
        <a:xfrm>
          <a:off x="9874250" y="709748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88191</xdr:rowOff>
    </xdr:from>
    <xdr:ext cx="469744" cy="259045"/>
    <xdr:sp macro="" textlink="">
      <xdr:nvSpPr>
        <xdr:cNvPr id="104" name="【図書館】&#10;一人当たり面積最大値テキスト"/>
        <xdr:cNvSpPr txBox="1"/>
      </xdr:nvSpPr>
      <xdr:spPr>
        <a:xfrm>
          <a:off x="9991725" y="540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141514</xdr:rowOff>
    </xdr:from>
    <xdr:to>
      <xdr:col>55</xdr:col>
      <xdr:colOff>88900</xdr:colOff>
      <xdr:row>32</xdr:row>
      <xdr:rowOff>141514</xdr:rowOff>
    </xdr:to>
    <xdr:cxnSp macro="">
      <xdr:nvCxnSpPr>
        <xdr:cNvPr id="105" name="直線コネクタ 104"/>
        <xdr:cNvCxnSpPr/>
      </xdr:nvCxnSpPr>
      <xdr:spPr>
        <a:xfrm>
          <a:off x="9874250" y="562791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60977</xdr:rowOff>
    </xdr:from>
    <xdr:ext cx="469744" cy="259045"/>
    <xdr:sp macro="" textlink="">
      <xdr:nvSpPr>
        <xdr:cNvPr id="106" name="【図書館】&#10;一人当たり面積平均値テキスト"/>
        <xdr:cNvSpPr txBox="1"/>
      </xdr:nvSpPr>
      <xdr:spPr>
        <a:xfrm>
          <a:off x="9991725" y="640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82550</xdr:rowOff>
    </xdr:from>
    <xdr:to>
      <xdr:col>55</xdr:col>
      <xdr:colOff>50800</xdr:colOff>
      <xdr:row>38</xdr:row>
      <xdr:rowOff>12700</xdr:rowOff>
    </xdr:to>
    <xdr:sp macro="" textlink="">
      <xdr:nvSpPr>
        <xdr:cNvPr id="107" name="フローチャート: 判断 106"/>
        <xdr:cNvSpPr/>
      </xdr:nvSpPr>
      <xdr:spPr>
        <a:xfrm>
          <a:off x="9912350" y="64262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115207</xdr:rowOff>
    </xdr:from>
    <xdr:to>
      <xdr:col>50</xdr:col>
      <xdr:colOff>165100</xdr:colOff>
      <xdr:row>38</xdr:row>
      <xdr:rowOff>45357</xdr:rowOff>
    </xdr:to>
    <xdr:sp macro="" textlink="">
      <xdr:nvSpPr>
        <xdr:cNvPr id="108" name="フローチャート: 判断 107"/>
        <xdr:cNvSpPr/>
      </xdr:nvSpPr>
      <xdr:spPr>
        <a:xfrm>
          <a:off x="911225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36484</xdr:rowOff>
    </xdr:from>
    <xdr:ext cx="469744" cy="259045"/>
    <xdr:sp macro="" textlink="">
      <xdr:nvSpPr>
        <xdr:cNvPr id="109" name="n_1aveValue【図書館】&#10;一人当たり面積"/>
        <xdr:cNvSpPr txBox="1"/>
      </xdr:nvSpPr>
      <xdr:spPr>
        <a:xfrm>
          <a:off x="8925002"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115207</xdr:rowOff>
    </xdr:from>
    <xdr:to>
      <xdr:col>46</xdr:col>
      <xdr:colOff>38100</xdr:colOff>
      <xdr:row>38</xdr:row>
      <xdr:rowOff>45357</xdr:rowOff>
    </xdr:to>
    <xdr:sp macro="" textlink="">
      <xdr:nvSpPr>
        <xdr:cNvPr id="110" name="フローチャート: 判断 109"/>
        <xdr:cNvSpPr/>
      </xdr:nvSpPr>
      <xdr:spPr>
        <a:xfrm>
          <a:off x="8270875" y="645885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36484</xdr:rowOff>
    </xdr:from>
    <xdr:ext cx="469744" cy="259045"/>
    <xdr:sp macro="" textlink="">
      <xdr:nvSpPr>
        <xdr:cNvPr id="111" name="n_2aveValue【図書館】&#10;一人当たり面積"/>
        <xdr:cNvSpPr txBox="1"/>
      </xdr:nvSpPr>
      <xdr:spPr>
        <a:xfrm>
          <a:off x="8096327" y="655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2" name="テキスト ボックス 111"/>
        <xdr:cNvSpPr txBox="1"/>
      </xdr:nvSpPr>
      <xdr:spPr>
        <a:xfrm>
          <a:off x="97726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89820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1407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28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448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58057</xdr:rowOff>
    </xdr:from>
    <xdr:to>
      <xdr:col>50</xdr:col>
      <xdr:colOff>165100</xdr:colOff>
      <xdr:row>36</xdr:row>
      <xdr:rowOff>159657</xdr:rowOff>
    </xdr:to>
    <xdr:sp macro="" textlink="">
      <xdr:nvSpPr>
        <xdr:cNvPr id="117" name="楕円 116"/>
        <xdr:cNvSpPr/>
      </xdr:nvSpPr>
      <xdr:spPr>
        <a:xfrm>
          <a:off x="911225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156028</xdr:rowOff>
    </xdr:from>
    <xdr:to>
      <xdr:col>46</xdr:col>
      <xdr:colOff>38100</xdr:colOff>
      <xdr:row>37</xdr:row>
      <xdr:rowOff>86178</xdr:rowOff>
    </xdr:to>
    <xdr:sp macro="" textlink="">
      <xdr:nvSpPr>
        <xdr:cNvPr id="118" name="楕円 117"/>
        <xdr:cNvSpPr/>
      </xdr:nvSpPr>
      <xdr:spPr>
        <a:xfrm>
          <a:off x="8270875" y="632822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108857</xdr:rowOff>
    </xdr:from>
    <xdr:to>
      <xdr:col>50</xdr:col>
      <xdr:colOff>114300</xdr:colOff>
      <xdr:row>37</xdr:row>
      <xdr:rowOff>35378</xdr:rowOff>
    </xdr:to>
    <xdr:cxnSp macro="">
      <xdr:nvCxnSpPr>
        <xdr:cNvPr id="119" name="直線コネクタ 118"/>
        <xdr:cNvCxnSpPr/>
      </xdr:nvCxnSpPr>
      <xdr:spPr>
        <a:xfrm flipV="1">
          <a:off x="8321675" y="6281057"/>
          <a:ext cx="841375"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4734</xdr:rowOff>
    </xdr:from>
    <xdr:ext cx="469744" cy="259045"/>
    <xdr:sp macro="" textlink="">
      <xdr:nvSpPr>
        <xdr:cNvPr id="120" name="n_1mainValue【図書館】&#10;一人当たり面積"/>
        <xdr:cNvSpPr txBox="1"/>
      </xdr:nvSpPr>
      <xdr:spPr>
        <a:xfrm>
          <a:off x="8925002"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102705</xdr:rowOff>
    </xdr:from>
    <xdr:ext cx="469744" cy="259045"/>
    <xdr:sp macro="" textlink="">
      <xdr:nvSpPr>
        <xdr:cNvPr id="121" name="n_2mainValue【図書館】&#10;一人当たり面積"/>
        <xdr:cNvSpPr txBox="1"/>
      </xdr:nvSpPr>
      <xdr:spPr>
        <a:xfrm>
          <a:off x="8096327" y="610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2" name="正方形/長方形 121"/>
        <xdr:cNvSpPr/>
      </xdr:nvSpPr>
      <xdr:spPr>
        <a:xfrm>
          <a:off x="7239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3" name="正方形/長方形 122"/>
        <xdr:cNvSpPr/>
      </xdr:nvSpPr>
      <xdr:spPr>
        <a:xfrm>
          <a:off x="8509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4" name="正方形/長方形 123"/>
        <xdr:cNvSpPr/>
      </xdr:nvSpPr>
      <xdr:spPr>
        <a:xfrm>
          <a:off x="8509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5" name="正方形/長方形 124"/>
        <xdr:cNvSpPr/>
      </xdr:nvSpPr>
      <xdr:spPr>
        <a:xfrm>
          <a:off x="18097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6" name="正方形/長方形 125"/>
        <xdr:cNvSpPr/>
      </xdr:nvSpPr>
      <xdr:spPr>
        <a:xfrm>
          <a:off x="18097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7" name="正方形/長方形 126"/>
        <xdr:cNvSpPr/>
      </xdr:nvSpPr>
      <xdr:spPr>
        <a:xfrm>
          <a:off x="2895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8" name="正方形/長方形 127"/>
        <xdr:cNvSpPr/>
      </xdr:nvSpPr>
      <xdr:spPr>
        <a:xfrm>
          <a:off x="2895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9" name="正方形/長方形 128"/>
        <xdr:cNvSpPr/>
      </xdr:nvSpPr>
      <xdr:spPr>
        <a:xfrm>
          <a:off x="7239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0" name="テキスト ボックス 129"/>
        <xdr:cNvSpPr txBox="1"/>
      </xdr:nvSpPr>
      <xdr:spPr>
        <a:xfrm>
          <a:off x="69532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1" name="直線コネクタ 130"/>
        <xdr:cNvCxnSpPr/>
      </xdr:nvCxnSpPr>
      <xdr:spPr>
        <a:xfrm>
          <a:off x="7239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2" name="テキスト ボックス 131"/>
        <xdr:cNvSpPr txBox="1"/>
      </xdr:nvSpPr>
      <xdr:spPr>
        <a:xfrm>
          <a:off x="40401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3" name="直線コネクタ 132"/>
        <xdr:cNvCxnSpPr/>
      </xdr:nvCxnSpPr>
      <xdr:spPr>
        <a:xfrm>
          <a:off x="723900"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4" name="テキスト ボックス 133"/>
        <xdr:cNvSpPr txBox="1"/>
      </xdr:nvSpPr>
      <xdr:spPr>
        <a:xfrm>
          <a:off x="349416"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5" name="直線コネクタ 134"/>
        <xdr:cNvCxnSpPr/>
      </xdr:nvCxnSpPr>
      <xdr:spPr>
        <a:xfrm>
          <a:off x="723900"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6" name="テキスト ボックス 135"/>
        <xdr:cNvSpPr txBox="1"/>
      </xdr:nvSpPr>
      <xdr:spPr>
        <a:xfrm>
          <a:off x="34941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7" name="直線コネクタ 136"/>
        <xdr:cNvCxnSpPr/>
      </xdr:nvCxnSpPr>
      <xdr:spPr>
        <a:xfrm>
          <a:off x="723900"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8" name="テキスト ボックス 137"/>
        <xdr:cNvSpPr txBox="1"/>
      </xdr:nvSpPr>
      <xdr:spPr>
        <a:xfrm>
          <a:off x="34941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9" name="直線コネクタ 138"/>
        <xdr:cNvCxnSpPr/>
      </xdr:nvCxnSpPr>
      <xdr:spPr>
        <a:xfrm>
          <a:off x="723900"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0" name="テキスト ボックス 139"/>
        <xdr:cNvSpPr txBox="1"/>
      </xdr:nvSpPr>
      <xdr:spPr>
        <a:xfrm>
          <a:off x="34941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239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2" name="テキスト ボックス 141"/>
        <xdr:cNvSpPr txBox="1"/>
      </xdr:nvSpPr>
      <xdr:spPr>
        <a:xfrm>
          <a:off x="2852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239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155448</xdr:rowOff>
    </xdr:from>
    <xdr:to>
      <xdr:col>24</xdr:col>
      <xdr:colOff>62865</xdr:colOff>
      <xdr:row>63</xdr:row>
      <xdr:rowOff>144018</xdr:rowOff>
    </xdr:to>
    <xdr:cxnSp macro="">
      <xdr:nvCxnSpPr>
        <xdr:cNvPr id="144" name="直線コネクタ 143"/>
        <xdr:cNvCxnSpPr/>
      </xdr:nvCxnSpPr>
      <xdr:spPr>
        <a:xfrm flipV="1">
          <a:off x="4406265" y="9756648"/>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147845</xdr:rowOff>
    </xdr:from>
    <xdr:ext cx="405111" cy="259045"/>
    <xdr:sp macro="" textlink="">
      <xdr:nvSpPr>
        <xdr:cNvPr id="145" name="【体育館・プール】&#10;有形固定資産減価償却率最小値テキスト"/>
        <xdr:cNvSpPr txBox="1"/>
      </xdr:nvSpPr>
      <xdr:spPr>
        <a:xfrm>
          <a:off x="4445000" y="1094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144018</xdr:rowOff>
    </xdr:from>
    <xdr:to>
      <xdr:col>24</xdr:col>
      <xdr:colOff>152400</xdr:colOff>
      <xdr:row>63</xdr:row>
      <xdr:rowOff>144018</xdr:rowOff>
    </xdr:to>
    <xdr:cxnSp macro="">
      <xdr:nvCxnSpPr>
        <xdr:cNvPr id="146" name="直線コネクタ 145"/>
        <xdr:cNvCxnSpPr/>
      </xdr:nvCxnSpPr>
      <xdr:spPr>
        <a:xfrm>
          <a:off x="4327525" y="1094536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102125</xdr:rowOff>
    </xdr:from>
    <xdr:ext cx="405111" cy="259045"/>
    <xdr:sp macro="" textlink="">
      <xdr:nvSpPr>
        <xdr:cNvPr id="147" name="【体育館・プール】&#10;有形固定資産減価償却率最大値テキスト"/>
        <xdr:cNvSpPr txBox="1"/>
      </xdr:nvSpPr>
      <xdr:spPr>
        <a:xfrm>
          <a:off x="44450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155448</xdr:rowOff>
    </xdr:from>
    <xdr:to>
      <xdr:col>24</xdr:col>
      <xdr:colOff>152400</xdr:colOff>
      <xdr:row>56</xdr:row>
      <xdr:rowOff>155448</xdr:rowOff>
    </xdr:to>
    <xdr:cxnSp macro="">
      <xdr:nvCxnSpPr>
        <xdr:cNvPr id="148" name="直線コネクタ 147"/>
        <xdr:cNvCxnSpPr/>
      </xdr:nvCxnSpPr>
      <xdr:spPr>
        <a:xfrm>
          <a:off x="4327525" y="97566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149369</xdr:rowOff>
    </xdr:from>
    <xdr:ext cx="405111" cy="259045"/>
    <xdr:sp macro="" textlink="">
      <xdr:nvSpPr>
        <xdr:cNvPr id="149" name="【体育館・プール】&#10;有形固定資産減価償却率平均値テキスト"/>
        <xdr:cNvSpPr txBox="1"/>
      </xdr:nvSpPr>
      <xdr:spPr>
        <a:xfrm>
          <a:off x="4445000" y="1026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170942</xdr:rowOff>
    </xdr:from>
    <xdr:to>
      <xdr:col>24</xdr:col>
      <xdr:colOff>114300</xdr:colOff>
      <xdr:row>60</xdr:row>
      <xdr:rowOff>101092</xdr:rowOff>
    </xdr:to>
    <xdr:sp macro="" textlink="">
      <xdr:nvSpPr>
        <xdr:cNvPr id="150" name="フローチャート: 判断 149"/>
        <xdr:cNvSpPr/>
      </xdr:nvSpPr>
      <xdr:spPr>
        <a:xfrm>
          <a:off x="43561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118364</xdr:rowOff>
    </xdr:from>
    <xdr:to>
      <xdr:col>20</xdr:col>
      <xdr:colOff>38100</xdr:colOff>
      <xdr:row>60</xdr:row>
      <xdr:rowOff>48514</xdr:rowOff>
    </xdr:to>
    <xdr:sp macro="" textlink="">
      <xdr:nvSpPr>
        <xdr:cNvPr id="151" name="フローチャート: 判断 150"/>
        <xdr:cNvSpPr/>
      </xdr:nvSpPr>
      <xdr:spPr>
        <a:xfrm>
          <a:off x="3565525" y="102339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39641</xdr:rowOff>
    </xdr:from>
    <xdr:ext cx="405111" cy="259045"/>
    <xdr:sp macro="" textlink="">
      <xdr:nvSpPr>
        <xdr:cNvPr id="152" name="n_1aveValue【体育館・プール】&#10;有形固定資産減価償却率"/>
        <xdr:cNvSpPr txBox="1"/>
      </xdr:nvSpPr>
      <xdr:spPr>
        <a:xfrm>
          <a:off x="3410594"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72644</xdr:rowOff>
    </xdr:from>
    <xdr:to>
      <xdr:col>15</xdr:col>
      <xdr:colOff>101600</xdr:colOff>
      <xdr:row>60</xdr:row>
      <xdr:rowOff>2794</xdr:rowOff>
    </xdr:to>
    <xdr:sp macro="" textlink="">
      <xdr:nvSpPr>
        <xdr:cNvPr id="153" name="フローチャート: 判断 152"/>
        <xdr:cNvSpPr/>
      </xdr:nvSpPr>
      <xdr:spPr>
        <a:xfrm>
          <a:off x="2714625" y="1018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59</xdr:row>
      <xdr:rowOff>165371</xdr:rowOff>
    </xdr:from>
    <xdr:ext cx="405111" cy="259045"/>
    <xdr:sp macro="" textlink="">
      <xdr:nvSpPr>
        <xdr:cNvPr id="154" name="n_2aveValue【体育館・プール】&#10;有形固定資産減価償却率"/>
        <xdr:cNvSpPr txBox="1"/>
      </xdr:nvSpPr>
      <xdr:spPr>
        <a:xfrm>
          <a:off x="2572394" y="10280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5" name="テキスト ボックス 154"/>
        <xdr:cNvSpPr txBox="1"/>
      </xdr:nvSpPr>
      <xdr:spPr>
        <a:xfrm>
          <a:off x="42259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43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5844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743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01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152654</xdr:rowOff>
    </xdr:from>
    <xdr:to>
      <xdr:col>20</xdr:col>
      <xdr:colOff>38100</xdr:colOff>
      <xdr:row>58</xdr:row>
      <xdr:rowOff>82804</xdr:rowOff>
    </xdr:to>
    <xdr:sp macro="" textlink="">
      <xdr:nvSpPr>
        <xdr:cNvPr id="160" name="楕円 159"/>
        <xdr:cNvSpPr/>
      </xdr:nvSpPr>
      <xdr:spPr>
        <a:xfrm>
          <a:off x="3565525" y="9925304"/>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8636</xdr:rowOff>
    </xdr:from>
    <xdr:to>
      <xdr:col>15</xdr:col>
      <xdr:colOff>101600</xdr:colOff>
      <xdr:row>58</xdr:row>
      <xdr:rowOff>110236</xdr:rowOff>
    </xdr:to>
    <xdr:sp macro="" textlink="">
      <xdr:nvSpPr>
        <xdr:cNvPr id="161" name="楕円 160"/>
        <xdr:cNvSpPr/>
      </xdr:nvSpPr>
      <xdr:spPr>
        <a:xfrm>
          <a:off x="2714625" y="99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32004</xdr:rowOff>
    </xdr:from>
    <xdr:to>
      <xdr:col>19</xdr:col>
      <xdr:colOff>177800</xdr:colOff>
      <xdr:row>58</xdr:row>
      <xdr:rowOff>59436</xdr:rowOff>
    </xdr:to>
    <xdr:cxnSp macro="">
      <xdr:nvCxnSpPr>
        <xdr:cNvPr id="162" name="直線コネクタ 161"/>
        <xdr:cNvCxnSpPr/>
      </xdr:nvCxnSpPr>
      <xdr:spPr>
        <a:xfrm flipV="1">
          <a:off x="2765425" y="9976104"/>
          <a:ext cx="8509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99331</xdr:rowOff>
    </xdr:from>
    <xdr:ext cx="405111" cy="259045"/>
    <xdr:sp macro="" textlink="">
      <xdr:nvSpPr>
        <xdr:cNvPr id="163" name="n_1mainValue【体育館・プール】&#10;有形固定資産減価償却率"/>
        <xdr:cNvSpPr txBox="1"/>
      </xdr:nvSpPr>
      <xdr:spPr>
        <a:xfrm>
          <a:off x="3410594"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126763</xdr:rowOff>
    </xdr:from>
    <xdr:ext cx="405111" cy="259045"/>
    <xdr:sp macro="" textlink="">
      <xdr:nvSpPr>
        <xdr:cNvPr id="164" name="n_2mainValue【体育館・プール】&#10;有形固定資産減価償却率"/>
        <xdr:cNvSpPr txBox="1"/>
      </xdr:nvSpPr>
      <xdr:spPr>
        <a:xfrm>
          <a:off x="2572394" y="972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280150"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3976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3976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3660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3660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4518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4518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280150"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2420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280150" y="1143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75" name="直線コネクタ 174"/>
        <xdr:cNvCxnSpPr/>
      </xdr:nvCxnSpPr>
      <xdr:spPr>
        <a:xfrm>
          <a:off x="6280150" y="109728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76" name="テキスト ボックス 175"/>
        <xdr:cNvSpPr txBox="1"/>
      </xdr:nvSpPr>
      <xdr:spPr>
        <a:xfrm>
          <a:off x="58320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xdr:cNvCxnSpPr/>
      </xdr:nvCxnSpPr>
      <xdr:spPr>
        <a:xfrm>
          <a:off x="6280150" y="105156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78" name="テキスト ボックス 177"/>
        <xdr:cNvSpPr txBox="1"/>
      </xdr:nvSpPr>
      <xdr:spPr>
        <a:xfrm>
          <a:off x="58320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xdr:cNvCxnSpPr/>
      </xdr:nvCxnSpPr>
      <xdr:spPr>
        <a:xfrm>
          <a:off x="6280150" y="100584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0" name="テキスト ボックス 179"/>
        <xdr:cNvSpPr txBox="1"/>
      </xdr:nvSpPr>
      <xdr:spPr>
        <a:xfrm>
          <a:off x="58320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xdr:cNvCxnSpPr/>
      </xdr:nvCxnSpPr>
      <xdr:spPr>
        <a:xfrm>
          <a:off x="6280150" y="96012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2" name="テキスト ボックス 181"/>
        <xdr:cNvSpPr txBox="1"/>
      </xdr:nvSpPr>
      <xdr:spPr>
        <a:xfrm>
          <a:off x="58320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xdr:cNvCxnSpPr/>
      </xdr:nvCxnSpPr>
      <xdr:spPr>
        <a:xfrm>
          <a:off x="6280150" y="914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4" name="テキスト ボックス 183"/>
        <xdr:cNvSpPr txBox="1"/>
      </xdr:nvSpPr>
      <xdr:spPr>
        <a:xfrm>
          <a:off x="58320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体育館・プール】&#10;一人当たり面積グラフ枠"/>
        <xdr:cNvSpPr/>
      </xdr:nvSpPr>
      <xdr:spPr>
        <a:xfrm>
          <a:off x="6280150"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164592</xdr:rowOff>
    </xdr:from>
    <xdr:to>
      <xdr:col>54</xdr:col>
      <xdr:colOff>189865</xdr:colOff>
      <xdr:row>63</xdr:row>
      <xdr:rowOff>84582</xdr:rowOff>
    </xdr:to>
    <xdr:cxnSp macro="">
      <xdr:nvCxnSpPr>
        <xdr:cNvPr id="186" name="直線コネクタ 185"/>
        <xdr:cNvCxnSpPr/>
      </xdr:nvCxnSpPr>
      <xdr:spPr>
        <a:xfrm flipV="1">
          <a:off x="9952990" y="9765792"/>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87" name="【体育館・プール】&#10;一人当たり面積最小値テキスト"/>
        <xdr:cNvSpPr txBox="1"/>
      </xdr:nvSpPr>
      <xdr:spPr>
        <a:xfrm>
          <a:off x="9991725"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188" name="直線コネクタ 187"/>
        <xdr:cNvCxnSpPr/>
      </xdr:nvCxnSpPr>
      <xdr:spPr>
        <a:xfrm>
          <a:off x="9874250" y="1088593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111269</xdr:rowOff>
    </xdr:from>
    <xdr:ext cx="469744" cy="259045"/>
    <xdr:sp macro="" textlink="">
      <xdr:nvSpPr>
        <xdr:cNvPr id="189" name="【体育館・プール】&#10;一人当たり面積最大値テキスト"/>
        <xdr:cNvSpPr txBox="1"/>
      </xdr:nvSpPr>
      <xdr:spPr>
        <a:xfrm>
          <a:off x="9991725" y="954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164592</xdr:rowOff>
    </xdr:from>
    <xdr:to>
      <xdr:col>55</xdr:col>
      <xdr:colOff>88900</xdr:colOff>
      <xdr:row>56</xdr:row>
      <xdr:rowOff>164592</xdr:rowOff>
    </xdr:to>
    <xdr:cxnSp macro="">
      <xdr:nvCxnSpPr>
        <xdr:cNvPr id="190" name="直線コネクタ 189"/>
        <xdr:cNvCxnSpPr/>
      </xdr:nvCxnSpPr>
      <xdr:spPr>
        <a:xfrm>
          <a:off x="9874250" y="976579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165371</xdr:rowOff>
    </xdr:from>
    <xdr:ext cx="469744" cy="259045"/>
    <xdr:sp macro="" textlink="">
      <xdr:nvSpPr>
        <xdr:cNvPr id="191" name="【体育館・プール】&#10;一人当たり面積平均値テキスト"/>
        <xdr:cNvSpPr txBox="1"/>
      </xdr:nvSpPr>
      <xdr:spPr>
        <a:xfrm>
          <a:off x="9991725" y="1045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15494</xdr:rowOff>
    </xdr:from>
    <xdr:to>
      <xdr:col>55</xdr:col>
      <xdr:colOff>50800</xdr:colOff>
      <xdr:row>61</xdr:row>
      <xdr:rowOff>117094</xdr:rowOff>
    </xdr:to>
    <xdr:sp macro="" textlink="">
      <xdr:nvSpPr>
        <xdr:cNvPr id="192" name="フローチャート: 判断 191"/>
        <xdr:cNvSpPr/>
      </xdr:nvSpPr>
      <xdr:spPr>
        <a:xfrm>
          <a:off x="9912350" y="1047394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1778</xdr:rowOff>
    </xdr:from>
    <xdr:to>
      <xdr:col>50</xdr:col>
      <xdr:colOff>165100</xdr:colOff>
      <xdr:row>61</xdr:row>
      <xdr:rowOff>103378</xdr:rowOff>
    </xdr:to>
    <xdr:sp macro="" textlink="">
      <xdr:nvSpPr>
        <xdr:cNvPr id="193" name="フローチャート: 判断 192"/>
        <xdr:cNvSpPr/>
      </xdr:nvSpPr>
      <xdr:spPr>
        <a:xfrm>
          <a:off x="9112250" y="1046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119905</xdr:rowOff>
    </xdr:from>
    <xdr:ext cx="469744" cy="259045"/>
    <xdr:sp macro="" textlink="">
      <xdr:nvSpPr>
        <xdr:cNvPr id="194" name="n_1aveValue【体育館・プール】&#10;一人当たり面積"/>
        <xdr:cNvSpPr txBox="1"/>
      </xdr:nvSpPr>
      <xdr:spPr>
        <a:xfrm>
          <a:off x="8925002" y="1023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70358</xdr:rowOff>
    </xdr:from>
    <xdr:to>
      <xdr:col>46</xdr:col>
      <xdr:colOff>38100</xdr:colOff>
      <xdr:row>62</xdr:row>
      <xdr:rowOff>508</xdr:rowOff>
    </xdr:to>
    <xdr:sp macro="" textlink="">
      <xdr:nvSpPr>
        <xdr:cNvPr id="195" name="フローチャート: 判断 194"/>
        <xdr:cNvSpPr/>
      </xdr:nvSpPr>
      <xdr:spPr>
        <a:xfrm>
          <a:off x="8270875" y="1052880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163085</xdr:rowOff>
    </xdr:from>
    <xdr:ext cx="469744" cy="259045"/>
    <xdr:sp macro="" textlink="">
      <xdr:nvSpPr>
        <xdr:cNvPr id="196" name="n_2aveValue【体育館・プール】&#10;一人当たり面積"/>
        <xdr:cNvSpPr txBox="1"/>
      </xdr:nvSpPr>
      <xdr:spPr>
        <a:xfrm>
          <a:off x="8096327" y="106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7" name="テキスト ボックス 196"/>
        <xdr:cNvSpPr txBox="1"/>
      </xdr:nvSpPr>
      <xdr:spPr>
        <a:xfrm>
          <a:off x="97726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8" name="テキスト ボックス 197"/>
        <xdr:cNvSpPr txBox="1"/>
      </xdr:nvSpPr>
      <xdr:spPr>
        <a:xfrm>
          <a:off x="89820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9" name="テキスト ボックス 198"/>
        <xdr:cNvSpPr txBox="1"/>
      </xdr:nvSpPr>
      <xdr:spPr>
        <a:xfrm>
          <a:off x="81407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0" name="テキスト ボックス 199"/>
        <xdr:cNvSpPr txBox="1"/>
      </xdr:nvSpPr>
      <xdr:spPr>
        <a:xfrm>
          <a:off x="728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1" name="テキスト ボックス 200"/>
        <xdr:cNvSpPr txBox="1"/>
      </xdr:nvSpPr>
      <xdr:spPr>
        <a:xfrm>
          <a:off x="6448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42926</xdr:rowOff>
    </xdr:from>
    <xdr:to>
      <xdr:col>50</xdr:col>
      <xdr:colOff>165100</xdr:colOff>
      <xdr:row>61</xdr:row>
      <xdr:rowOff>144526</xdr:rowOff>
    </xdr:to>
    <xdr:sp macro="" textlink="">
      <xdr:nvSpPr>
        <xdr:cNvPr id="202" name="楕円 201"/>
        <xdr:cNvSpPr/>
      </xdr:nvSpPr>
      <xdr:spPr>
        <a:xfrm>
          <a:off x="9112250" y="1050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47498</xdr:rowOff>
    </xdr:from>
    <xdr:to>
      <xdr:col>46</xdr:col>
      <xdr:colOff>38100</xdr:colOff>
      <xdr:row>61</xdr:row>
      <xdr:rowOff>149098</xdr:rowOff>
    </xdr:to>
    <xdr:sp macro="" textlink="">
      <xdr:nvSpPr>
        <xdr:cNvPr id="203" name="楕円 202"/>
        <xdr:cNvSpPr/>
      </xdr:nvSpPr>
      <xdr:spPr>
        <a:xfrm>
          <a:off x="8270875" y="10505948"/>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93726</xdr:rowOff>
    </xdr:from>
    <xdr:to>
      <xdr:col>50</xdr:col>
      <xdr:colOff>114300</xdr:colOff>
      <xdr:row>61</xdr:row>
      <xdr:rowOff>98298</xdr:rowOff>
    </xdr:to>
    <xdr:cxnSp macro="">
      <xdr:nvCxnSpPr>
        <xdr:cNvPr id="204" name="直線コネクタ 203"/>
        <xdr:cNvCxnSpPr/>
      </xdr:nvCxnSpPr>
      <xdr:spPr>
        <a:xfrm flipV="1">
          <a:off x="8321675" y="10552176"/>
          <a:ext cx="841375"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135653</xdr:rowOff>
    </xdr:from>
    <xdr:ext cx="469744" cy="259045"/>
    <xdr:sp macro="" textlink="">
      <xdr:nvSpPr>
        <xdr:cNvPr id="205" name="n_1mainValue【体育館・プール】&#10;一人当たり面積"/>
        <xdr:cNvSpPr txBox="1"/>
      </xdr:nvSpPr>
      <xdr:spPr>
        <a:xfrm>
          <a:off x="8925002"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165625</xdr:rowOff>
    </xdr:from>
    <xdr:ext cx="469744" cy="259045"/>
    <xdr:sp macro="" textlink="">
      <xdr:nvSpPr>
        <xdr:cNvPr id="206" name="n_2mainValue【体育館・プール】&#10;一人当たり面積"/>
        <xdr:cNvSpPr txBox="1"/>
      </xdr:nvSpPr>
      <xdr:spPr>
        <a:xfrm>
          <a:off x="809632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7" name="正方形/長方形 206"/>
        <xdr:cNvSpPr/>
      </xdr:nvSpPr>
      <xdr:spPr>
        <a:xfrm>
          <a:off x="7239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8" name="正方形/長方形 207"/>
        <xdr:cNvSpPr/>
      </xdr:nvSpPr>
      <xdr:spPr>
        <a:xfrm>
          <a:off x="8509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9" name="正方形/長方形 208"/>
        <xdr:cNvSpPr/>
      </xdr:nvSpPr>
      <xdr:spPr>
        <a:xfrm>
          <a:off x="8509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0" name="正方形/長方形 209"/>
        <xdr:cNvSpPr/>
      </xdr:nvSpPr>
      <xdr:spPr>
        <a:xfrm>
          <a:off x="18097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1" name="正方形/長方形 210"/>
        <xdr:cNvSpPr/>
      </xdr:nvSpPr>
      <xdr:spPr>
        <a:xfrm>
          <a:off x="18097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2" name="正方形/長方形 211"/>
        <xdr:cNvSpPr/>
      </xdr:nvSpPr>
      <xdr:spPr>
        <a:xfrm>
          <a:off x="2895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3" name="正方形/長方形 212"/>
        <xdr:cNvSpPr/>
      </xdr:nvSpPr>
      <xdr:spPr>
        <a:xfrm>
          <a:off x="2895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xdr:cNvSpPr/>
      </xdr:nvSpPr>
      <xdr:spPr>
        <a:xfrm>
          <a:off x="7239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xdr:cNvSpPr txBox="1"/>
      </xdr:nvSpPr>
      <xdr:spPr>
        <a:xfrm>
          <a:off x="69532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xdr:cNvCxnSpPr/>
      </xdr:nvCxnSpPr>
      <xdr:spPr>
        <a:xfrm>
          <a:off x="7239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7" name="テキスト ボックス 216"/>
        <xdr:cNvSpPr txBox="1"/>
      </xdr:nvSpPr>
      <xdr:spPr>
        <a:xfrm>
          <a:off x="40401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18" name="直線コネクタ 217"/>
        <xdr:cNvCxnSpPr/>
      </xdr:nvCxnSpPr>
      <xdr:spPr>
        <a:xfrm>
          <a:off x="723900"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19" name="テキスト ボックス 218"/>
        <xdr:cNvSpPr txBox="1"/>
      </xdr:nvSpPr>
      <xdr:spPr>
        <a:xfrm>
          <a:off x="34941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0" name="直線コネクタ 219"/>
        <xdr:cNvCxnSpPr/>
      </xdr:nvCxnSpPr>
      <xdr:spPr>
        <a:xfrm>
          <a:off x="723900"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1" name="テキスト ボックス 220"/>
        <xdr:cNvSpPr txBox="1"/>
      </xdr:nvSpPr>
      <xdr:spPr>
        <a:xfrm>
          <a:off x="34941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2" name="直線コネクタ 221"/>
        <xdr:cNvCxnSpPr/>
      </xdr:nvCxnSpPr>
      <xdr:spPr>
        <a:xfrm>
          <a:off x="723900"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3" name="テキスト ボックス 222"/>
        <xdr:cNvSpPr txBox="1"/>
      </xdr:nvSpPr>
      <xdr:spPr>
        <a:xfrm>
          <a:off x="34941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4" name="直線コネクタ 223"/>
        <xdr:cNvCxnSpPr/>
      </xdr:nvCxnSpPr>
      <xdr:spPr>
        <a:xfrm>
          <a:off x="723900"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25" name="テキスト ボックス 224"/>
        <xdr:cNvSpPr txBox="1"/>
      </xdr:nvSpPr>
      <xdr:spPr>
        <a:xfrm>
          <a:off x="34941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6" name="直線コネクタ 225"/>
        <xdr:cNvCxnSpPr/>
      </xdr:nvCxnSpPr>
      <xdr:spPr>
        <a:xfrm>
          <a:off x="7239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7" name="テキスト ボックス 226"/>
        <xdr:cNvSpPr txBox="1"/>
      </xdr:nvSpPr>
      <xdr:spPr>
        <a:xfrm>
          <a:off x="2852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8" name="【福祉施設】&#10;有形固定資産減価償却率グラフ枠"/>
        <xdr:cNvSpPr/>
      </xdr:nvSpPr>
      <xdr:spPr>
        <a:xfrm>
          <a:off x="7239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76963</xdr:rowOff>
    </xdr:from>
    <xdr:to>
      <xdr:col>24</xdr:col>
      <xdr:colOff>62865</xdr:colOff>
      <xdr:row>84</xdr:row>
      <xdr:rowOff>56387</xdr:rowOff>
    </xdr:to>
    <xdr:cxnSp macro="">
      <xdr:nvCxnSpPr>
        <xdr:cNvPr id="229" name="直線コネクタ 228"/>
        <xdr:cNvCxnSpPr/>
      </xdr:nvCxnSpPr>
      <xdr:spPr>
        <a:xfrm flipV="1">
          <a:off x="4406265" y="13278613"/>
          <a:ext cx="0" cy="1179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60214</xdr:rowOff>
    </xdr:from>
    <xdr:ext cx="405111" cy="259045"/>
    <xdr:sp macro="" textlink="">
      <xdr:nvSpPr>
        <xdr:cNvPr id="230" name="【福祉施設】&#10;有形固定資産減価償却率最小値テキスト"/>
        <xdr:cNvSpPr txBox="1"/>
      </xdr:nvSpPr>
      <xdr:spPr>
        <a:xfrm>
          <a:off x="4445000" y="14462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56387</xdr:rowOff>
    </xdr:from>
    <xdr:to>
      <xdr:col>24</xdr:col>
      <xdr:colOff>152400</xdr:colOff>
      <xdr:row>84</xdr:row>
      <xdr:rowOff>56387</xdr:rowOff>
    </xdr:to>
    <xdr:cxnSp macro="">
      <xdr:nvCxnSpPr>
        <xdr:cNvPr id="231" name="直線コネクタ 230"/>
        <xdr:cNvCxnSpPr/>
      </xdr:nvCxnSpPr>
      <xdr:spPr>
        <a:xfrm>
          <a:off x="4327525" y="14458187"/>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23640</xdr:rowOff>
    </xdr:from>
    <xdr:ext cx="405111" cy="259045"/>
    <xdr:sp macro="" textlink="">
      <xdr:nvSpPr>
        <xdr:cNvPr id="232" name="【福祉施設】&#10;有形固定資産減価償却率最大値テキスト"/>
        <xdr:cNvSpPr txBox="1"/>
      </xdr:nvSpPr>
      <xdr:spPr>
        <a:xfrm>
          <a:off x="4445000" y="1305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76963</xdr:rowOff>
    </xdr:from>
    <xdr:to>
      <xdr:col>24</xdr:col>
      <xdr:colOff>152400</xdr:colOff>
      <xdr:row>77</xdr:row>
      <xdr:rowOff>76963</xdr:rowOff>
    </xdr:to>
    <xdr:cxnSp macro="">
      <xdr:nvCxnSpPr>
        <xdr:cNvPr id="233" name="直線コネクタ 232"/>
        <xdr:cNvCxnSpPr/>
      </xdr:nvCxnSpPr>
      <xdr:spPr>
        <a:xfrm>
          <a:off x="4327525" y="1327861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100601</xdr:rowOff>
    </xdr:from>
    <xdr:ext cx="405111" cy="259045"/>
    <xdr:sp macro="" textlink="">
      <xdr:nvSpPr>
        <xdr:cNvPr id="234" name="【福祉施設】&#10;有形固定資産減価償却率平均値テキスト"/>
        <xdr:cNvSpPr txBox="1"/>
      </xdr:nvSpPr>
      <xdr:spPr>
        <a:xfrm>
          <a:off x="4445000" y="1398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122174</xdr:rowOff>
    </xdr:from>
    <xdr:to>
      <xdr:col>24</xdr:col>
      <xdr:colOff>114300</xdr:colOff>
      <xdr:row>82</xdr:row>
      <xdr:rowOff>52324</xdr:rowOff>
    </xdr:to>
    <xdr:sp macro="" textlink="">
      <xdr:nvSpPr>
        <xdr:cNvPr id="235" name="フローチャート: 判断 234"/>
        <xdr:cNvSpPr/>
      </xdr:nvSpPr>
      <xdr:spPr>
        <a:xfrm>
          <a:off x="43561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36" name="フローチャート: 判断 235"/>
        <xdr:cNvSpPr/>
      </xdr:nvSpPr>
      <xdr:spPr>
        <a:xfrm>
          <a:off x="3565525" y="14041628"/>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75455</xdr:rowOff>
    </xdr:from>
    <xdr:ext cx="405111" cy="259045"/>
    <xdr:sp macro="" textlink="">
      <xdr:nvSpPr>
        <xdr:cNvPr id="237" name="n_1aveValue【福祉施設】&#10;有形固定資産減価償却率"/>
        <xdr:cNvSpPr txBox="1"/>
      </xdr:nvSpPr>
      <xdr:spPr>
        <a:xfrm>
          <a:off x="341059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3302</xdr:rowOff>
    </xdr:from>
    <xdr:to>
      <xdr:col>15</xdr:col>
      <xdr:colOff>101600</xdr:colOff>
      <xdr:row>82</xdr:row>
      <xdr:rowOff>104902</xdr:rowOff>
    </xdr:to>
    <xdr:sp macro="" textlink="">
      <xdr:nvSpPr>
        <xdr:cNvPr id="238" name="フローチャート: 判断 237"/>
        <xdr:cNvSpPr/>
      </xdr:nvSpPr>
      <xdr:spPr>
        <a:xfrm>
          <a:off x="2714625"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96029</xdr:rowOff>
    </xdr:from>
    <xdr:ext cx="405111" cy="259045"/>
    <xdr:sp macro="" textlink="">
      <xdr:nvSpPr>
        <xdr:cNvPr id="239" name="n_2aveValue【福祉施設】&#10;有形固定資産減価償却率"/>
        <xdr:cNvSpPr txBox="1"/>
      </xdr:nvSpPr>
      <xdr:spPr>
        <a:xfrm>
          <a:off x="2572394" y="14154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0" name="テキスト ボックス 239"/>
        <xdr:cNvSpPr txBox="1"/>
      </xdr:nvSpPr>
      <xdr:spPr>
        <a:xfrm>
          <a:off x="42259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1" name="テキスト ボックス 240"/>
        <xdr:cNvSpPr txBox="1"/>
      </xdr:nvSpPr>
      <xdr:spPr>
        <a:xfrm>
          <a:off x="34353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2" name="テキスト ボックス 241"/>
        <xdr:cNvSpPr txBox="1"/>
      </xdr:nvSpPr>
      <xdr:spPr>
        <a:xfrm>
          <a:off x="25844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3" name="テキスト ボックス 242"/>
        <xdr:cNvSpPr txBox="1"/>
      </xdr:nvSpPr>
      <xdr:spPr>
        <a:xfrm>
          <a:off x="1743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4" name="テキスト ボックス 243"/>
        <xdr:cNvSpPr txBox="1"/>
      </xdr:nvSpPr>
      <xdr:spPr>
        <a:xfrm>
          <a:off x="901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71882</xdr:rowOff>
    </xdr:from>
    <xdr:to>
      <xdr:col>20</xdr:col>
      <xdr:colOff>38100</xdr:colOff>
      <xdr:row>81</xdr:row>
      <xdr:rowOff>2032</xdr:rowOff>
    </xdr:to>
    <xdr:sp macro="" textlink="">
      <xdr:nvSpPr>
        <xdr:cNvPr id="245" name="楕円 244"/>
        <xdr:cNvSpPr/>
      </xdr:nvSpPr>
      <xdr:spPr>
        <a:xfrm>
          <a:off x="3565525" y="13787882"/>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78739</xdr:rowOff>
    </xdr:from>
    <xdr:to>
      <xdr:col>15</xdr:col>
      <xdr:colOff>101600</xdr:colOff>
      <xdr:row>81</xdr:row>
      <xdr:rowOff>8889</xdr:rowOff>
    </xdr:to>
    <xdr:sp macro="" textlink="">
      <xdr:nvSpPr>
        <xdr:cNvPr id="246" name="楕円 245"/>
        <xdr:cNvSpPr/>
      </xdr:nvSpPr>
      <xdr:spPr>
        <a:xfrm>
          <a:off x="2714625" y="1379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122682</xdr:rowOff>
    </xdr:from>
    <xdr:to>
      <xdr:col>19</xdr:col>
      <xdr:colOff>177800</xdr:colOff>
      <xdr:row>80</xdr:row>
      <xdr:rowOff>129539</xdr:rowOff>
    </xdr:to>
    <xdr:cxnSp macro="">
      <xdr:nvCxnSpPr>
        <xdr:cNvPr id="247" name="直線コネクタ 246"/>
        <xdr:cNvCxnSpPr/>
      </xdr:nvCxnSpPr>
      <xdr:spPr>
        <a:xfrm flipV="1">
          <a:off x="2765425" y="13838682"/>
          <a:ext cx="8509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18559</xdr:rowOff>
    </xdr:from>
    <xdr:ext cx="405111" cy="259045"/>
    <xdr:sp macro="" textlink="">
      <xdr:nvSpPr>
        <xdr:cNvPr id="248" name="n_1mainValue【福祉施設】&#10;有形固定資産減価償却率"/>
        <xdr:cNvSpPr txBox="1"/>
      </xdr:nvSpPr>
      <xdr:spPr>
        <a:xfrm>
          <a:off x="3410594" y="1356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25416</xdr:rowOff>
    </xdr:from>
    <xdr:ext cx="405111" cy="259045"/>
    <xdr:sp macro="" textlink="">
      <xdr:nvSpPr>
        <xdr:cNvPr id="249" name="n_2mainValue【福祉施設】&#10;有形固定資産減価償却率"/>
        <xdr:cNvSpPr txBox="1"/>
      </xdr:nvSpPr>
      <xdr:spPr>
        <a:xfrm>
          <a:off x="257239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0" name="正方形/長方形 249"/>
        <xdr:cNvSpPr/>
      </xdr:nvSpPr>
      <xdr:spPr>
        <a:xfrm>
          <a:off x="6280150"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1" name="正方形/長方形 250"/>
        <xdr:cNvSpPr/>
      </xdr:nvSpPr>
      <xdr:spPr>
        <a:xfrm>
          <a:off x="63976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2" name="正方形/長方形 251"/>
        <xdr:cNvSpPr/>
      </xdr:nvSpPr>
      <xdr:spPr>
        <a:xfrm>
          <a:off x="63976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3" name="正方形/長方形 252"/>
        <xdr:cNvSpPr/>
      </xdr:nvSpPr>
      <xdr:spPr>
        <a:xfrm>
          <a:off x="73660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4" name="正方形/長方形 253"/>
        <xdr:cNvSpPr/>
      </xdr:nvSpPr>
      <xdr:spPr>
        <a:xfrm>
          <a:off x="73660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5" name="正方形/長方形 254"/>
        <xdr:cNvSpPr/>
      </xdr:nvSpPr>
      <xdr:spPr>
        <a:xfrm>
          <a:off x="84518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6" name="正方形/長方形 255"/>
        <xdr:cNvSpPr/>
      </xdr:nvSpPr>
      <xdr:spPr>
        <a:xfrm>
          <a:off x="84518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7" name="正方形/長方形 256"/>
        <xdr:cNvSpPr/>
      </xdr:nvSpPr>
      <xdr:spPr>
        <a:xfrm>
          <a:off x="6280150"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8" name="テキスト ボックス 257"/>
        <xdr:cNvSpPr txBox="1"/>
      </xdr:nvSpPr>
      <xdr:spPr>
        <a:xfrm>
          <a:off x="62420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9" name="直線コネクタ 258"/>
        <xdr:cNvCxnSpPr/>
      </xdr:nvCxnSpPr>
      <xdr:spPr>
        <a:xfrm>
          <a:off x="6280150" y="1524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0" name="直線コネクタ 259"/>
        <xdr:cNvCxnSpPr/>
      </xdr:nvCxnSpPr>
      <xdr:spPr>
        <a:xfrm>
          <a:off x="6280150" y="1485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1" name="テキスト ボックス 260"/>
        <xdr:cNvSpPr txBox="1"/>
      </xdr:nvSpPr>
      <xdr:spPr>
        <a:xfrm>
          <a:off x="58320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2" name="直線コネクタ 261"/>
        <xdr:cNvCxnSpPr/>
      </xdr:nvCxnSpPr>
      <xdr:spPr>
        <a:xfrm>
          <a:off x="6280150" y="1447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3" name="テキスト ボックス 262"/>
        <xdr:cNvSpPr txBox="1"/>
      </xdr:nvSpPr>
      <xdr:spPr>
        <a:xfrm>
          <a:off x="58320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4" name="直線コネクタ 263"/>
        <xdr:cNvCxnSpPr/>
      </xdr:nvCxnSpPr>
      <xdr:spPr>
        <a:xfrm>
          <a:off x="6280150" y="1409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5" name="テキスト ボックス 264"/>
        <xdr:cNvSpPr txBox="1"/>
      </xdr:nvSpPr>
      <xdr:spPr>
        <a:xfrm>
          <a:off x="58320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6" name="直線コネクタ 265"/>
        <xdr:cNvCxnSpPr/>
      </xdr:nvCxnSpPr>
      <xdr:spPr>
        <a:xfrm>
          <a:off x="6280150" y="1371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67" name="テキスト ボックス 266"/>
        <xdr:cNvSpPr txBox="1"/>
      </xdr:nvSpPr>
      <xdr:spPr>
        <a:xfrm>
          <a:off x="58320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68" name="直線コネクタ 267"/>
        <xdr:cNvCxnSpPr/>
      </xdr:nvCxnSpPr>
      <xdr:spPr>
        <a:xfrm>
          <a:off x="6280150" y="1333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69" name="テキスト ボックス 268"/>
        <xdr:cNvSpPr txBox="1"/>
      </xdr:nvSpPr>
      <xdr:spPr>
        <a:xfrm>
          <a:off x="58320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0" name="直線コネクタ 269"/>
        <xdr:cNvCxnSpPr/>
      </xdr:nvCxnSpPr>
      <xdr:spPr>
        <a:xfrm>
          <a:off x="6280150" y="1295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1" name="テキスト ボックス 270"/>
        <xdr:cNvSpPr txBox="1"/>
      </xdr:nvSpPr>
      <xdr:spPr>
        <a:xfrm>
          <a:off x="58320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2" name="【福祉施設】&#10;一人当たり面積グラフ枠"/>
        <xdr:cNvSpPr/>
      </xdr:nvSpPr>
      <xdr:spPr>
        <a:xfrm>
          <a:off x="6280150"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63500</xdr:rowOff>
    </xdr:from>
    <xdr:to>
      <xdr:col>54</xdr:col>
      <xdr:colOff>189865</xdr:colOff>
      <xdr:row>86</xdr:row>
      <xdr:rowOff>25400</xdr:rowOff>
    </xdr:to>
    <xdr:cxnSp macro="">
      <xdr:nvCxnSpPr>
        <xdr:cNvPr id="273" name="直線コネクタ 272"/>
        <xdr:cNvCxnSpPr/>
      </xdr:nvCxnSpPr>
      <xdr:spPr>
        <a:xfrm flipV="1">
          <a:off x="9952990" y="13436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29227</xdr:rowOff>
    </xdr:from>
    <xdr:ext cx="469744" cy="259045"/>
    <xdr:sp macro="" textlink="">
      <xdr:nvSpPr>
        <xdr:cNvPr id="274" name="【福祉施設】&#10;一人当たり面積最小値テキスト"/>
        <xdr:cNvSpPr txBox="1"/>
      </xdr:nvSpPr>
      <xdr:spPr>
        <a:xfrm>
          <a:off x="9991725"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25400</xdr:rowOff>
    </xdr:from>
    <xdr:to>
      <xdr:col>55</xdr:col>
      <xdr:colOff>88900</xdr:colOff>
      <xdr:row>86</xdr:row>
      <xdr:rowOff>25400</xdr:rowOff>
    </xdr:to>
    <xdr:cxnSp macro="">
      <xdr:nvCxnSpPr>
        <xdr:cNvPr id="275" name="直線コネクタ 274"/>
        <xdr:cNvCxnSpPr/>
      </xdr:nvCxnSpPr>
      <xdr:spPr>
        <a:xfrm>
          <a:off x="9874250" y="147701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10177</xdr:rowOff>
    </xdr:from>
    <xdr:ext cx="469744" cy="259045"/>
    <xdr:sp macro="" textlink="">
      <xdr:nvSpPr>
        <xdr:cNvPr id="276" name="【福祉施設】&#10;一人当たり面積最大値テキスト"/>
        <xdr:cNvSpPr txBox="1"/>
      </xdr:nvSpPr>
      <xdr:spPr>
        <a:xfrm>
          <a:off x="9991725" y="1321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63500</xdr:rowOff>
    </xdr:from>
    <xdr:to>
      <xdr:col>55</xdr:col>
      <xdr:colOff>88900</xdr:colOff>
      <xdr:row>78</xdr:row>
      <xdr:rowOff>63500</xdr:rowOff>
    </xdr:to>
    <xdr:cxnSp macro="">
      <xdr:nvCxnSpPr>
        <xdr:cNvPr id="277" name="直線コネクタ 276"/>
        <xdr:cNvCxnSpPr/>
      </xdr:nvCxnSpPr>
      <xdr:spPr>
        <a:xfrm>
          <a:off x="9874250" y="134366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130827</xdr:rowOff>
    </xdr:from>
    <xdr:ext cx="469744" cy="259045"/>
    <xdr:sp macro="" textlink="">
      <xdr:nvSpPr>
        <xdr:cNvPr id="278" name="【福祉施設】&#10;一人当たり面積平均値テキスト"/>
        <xdr:cNvSpPr txBox="1"/>
      </xdr:nvSpPr>
      <xdr:spPr>
        <a:xfrm>
          <a:off x="9991725" y="1418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152400</xdr:rowOff>
    </xdr:from>
    <xdr:to>
      <xdr:col>55</xdr:col>
      <xdr:colOff>50800</xdr:colOff>
      <xdr:row>83</xdr:row>
      <xdr:rowOff>82550</xdr:rowOff>
    </xdr:to>
    <xdr:sp macro="" textlink="">
      <xdr:nvSpPr>
        <xdr:cNvPr id="279" name="フローチャート: 判断 278"/>
        <xdr:cNvSpPr/>
      </xdr:nvSpPr>
      <xdr:spPr>
        <a:xfrm>
          <a:off x="9912350" y="142113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127000</xdr:rowOff>
    </xdr:from>
    <xdr:to>
      <xdr:col>50</xdr:col>
      <xdr:colOff>165100</xdr:colOff>
      <xdr:row>83</xdr:row>
      <xdr:rowOff>57150</xdr:rowOff>
    </xdr:to>
    <xdr:sp macro="" textlink="">
      <xdr:nvSpPr>
        <xdr:cNvPr id="280" name="フローチャート: 判断 279"/>
        <xdr:cNvSpPr/>
      </xdr:nvSpPr>
      <xdr:spPr>
        <a:xfrm>
          <a:off x="911225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81</xdr:row>
      <xdr:rowOff>73677</xdr:rowOff>
    </xdr:from>
    <xdr:ext cx="469744" cy="259045"/>
    <xdr:sp macro="" textlink="">
      <xdr:nvSpPr>
        <xdr:cNvPr id="281" name="n_1aveValue【福祉施設】&#10;一人当たり面積"/>
        <xdr:cNvSpPr txBox="1"/>
      </xdr:nvSpPr>
      <xdr:spPr>
        <a:xfrm>
          <a:off x="8925002" y="1396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165100</xdr:rowOff>
    </xdr:from>
    <xdr:to>
      <xdr:col>46</xdr:col>
      <xdr:colOff>38100</xdr:colOff>
      <xdr:row>83</xdr:row>
      <xdr:rowOff>95250</xdr:rowOff>
    </xdr:to>
    <xdr:sp macro="" textlink="">
      <xdr:nvSpPr>
        <xdr:cNvPr id="282" name="フローチャート: 判断 281"/>
        <xdr:cNvSpPr/>
      </xdr:nvSpPr>
      <xdr:spPr>
        <a:xfrm>
          <a:off x="8270875" y="14224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81</xdr:row>
      <xdr:rowOff>111777</xdr:rowOff>
    </xdr:from>
    <xdr:ext cx="469744" cy="259045"/>
    <xdr:sp macro="" textlink="">
      <xdr:nvSpPr>
        <xdr:cNvPr id="283" name="n_2aveValue【福祉施設】&#10;一人当たり面積"/>
        <xdr:cNvSpPr txBox="1"/>
      </xdr:nvSpPr>
      <xdr:spPr>
        <a:xfrm>
          <a:off x="80963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4" name="テキスト ボックス 283"/>
        <xdr:cNvSpPr txBox="1"/>
      </xdr:nvSpPr>
      <xdr:spPr>
        <a:xfrm>
          <a:off x="97726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5" name="テキスト ボックス 284"/>
        <xdr:cNvSpPr txBox="1"/>
      </xdr:nvSpPr>
      <xdr:spPr>
        <a:xfrm>
          <a:off x="89820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6" name="テキスト ボックス 285"/>
        <xdr:cNvSpPr txBox="1"/>
      </xdr:nvSpPr>
      <xdr:spPr>
        <a:xfrm>
          <a:off x="81407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7" name="テキスト ボックス 286"/>
        <xdr:cNvSpPr txBox="1"/>
      </xdr:nvSpPr>
      <xdr:spPr>
        <a:xfrm>
          <a:off x="728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88" name="テキスト ボックス 287"/>
        <xdr:cNvSpPr txBox="1"/>
      </xdr:nvSpPr>
      <xdr:spPr>
        <a:xfrm>
          <a:off x="6448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139700</xdr:rowOff>
    </xdr:from>
    <xdr:to>
      <xdr:col>50</xdr:col>
      <xdr:colOff>165100</xdr:colOff>
      <xdr:row>85</xdr:row>
      <xdr:rowOff>69850</xdr:rowOff>
    </xdr:to>
    <xdr:sp macro="" textlink="">
      <xdr:nvSpPr>
        <xdr:cNvPr id="289" name="楕円 288"/>
        <xdr:cNvSpPr/>
      </xdr:nvSpPr>
      <xdr:spPr>
        <a:xfrm>
          <a:off x="911225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88900</xdr:rowOff>
    </xdr:from>
    <xdr:to>
      <xdr:col>46</xdr:col>
      <xdr:colOff>38100</xdr:colOff>
      <xdr:row>85</xdr:row>
      <xdr:rowOff>19050</xdr:rowOff>
    </xdr:to>
    <xdr:sp macro="" textlink="">
      <xdr:nvSpPr>
        <xdr:cNvPr id="290" name="楕円 289"/>
        <xdr:cNvSpPr/>
      </xdr:nvSpPr>
      <xdr:spPr>
        <a:xfrm>
          <a:off x="8270875" y="144907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139700</xdr:rowOff>
    </xdr:from>
    <xdr:to>
      <xdr:col>50</xdr:col>
      <xdr:colOff>114300</xdr:colOff>
      <xdr:row>85</xdr:row>
      <xdr:rowOff>19050</xdr:rowOff>
    </xdr:to>
    <xdr:cxnSp macro="">
      <xdr:nvCxnSpPr>
        <xdr:cNvPr id="291" name="直線コネクタ 290"/>
        <xdr:cNvCxnSpPr/>
      </xdr:nvCxnSpPr>
      <xdr:spPr>
        <a:xfrm>
          <a:off x="8321675" y="14541500"/>
          <a:ext cx="841375"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60977</xdr:rowOff>
    </xdr:from>
    <xdr:ext cx="469744" cy="259045"/>
    <xdr:sp macro="" textlink="">
      <xdr:nvSpPr>
        <xdr:cNvPr id="292" name="n_1mainValue【福祉施設】&#10;一人当たり面積"/>
        <xdr:cNvSpPr txBox="1"/>
      </xdr:nvSpPr>
      <xdr:spPr>
        <a:xfrm>
          <a:off x="8925002"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10177</xdr:rowOff>
    </xdr:from>
    <xdr:ext cx="469744" cy="259045"/>
    <xdr:sp macro="" textlink="">
      <xdr:nvSpPr>
        <xdr:cNvPr id="293" name="n_2mainValue【福祉施設】&#10;一人当たり面積"/>
        <xdr:cNvSpPr txBox="1"/>
      </xdr:nvSpPr>
      <xdr:spPr>
        <a:xfrm>
          <a:off x="8096327" y="145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4" name="正方形/長方形 293"/>
        <xdr:cNvSpPr/>
      </xdr:nvSpPr>
      <xdr:spPr>
        <a:xfrm>
          <a:off x="7239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95" name="正方形/長方形 294"/>
        <xdr:cNvSpPr/>
      </xdr:nvSpPr>
      <xdr:spPr>
        <a:xfrm>
          <a:off x="8509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96" name="正方形/長方形 295"/>
        <xdr:cNvSpPr/>
      </xdr:nvSpPr>
      <xdr:spPr>
        <a:xfrm>
          <a:off x="8509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97" name="正方形/長方形 296"/>
        <xdr:cNvSpPr/>
      </xdr:nvSpPr>
      <xdr:spPr>
        <a:xfrm>
          <a:off x="18097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98" name="正方形/長方形 297"/>
        <xdr:cNvSpPr/>
      </xdr:nvSpPr>
      <xdr:spPr>
        <a:xfrm>
          <a:off x="18097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9" name="正方形/長方形 298"/>
        <xdr:cNvSpPr/>
      </xdr:nvSpPr>
      <xdr:spPr>
        <a:xfrm>
          <a:off x="2895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0" name="正方形/長方形 299"/>
        <xdr:cNvSpPr/>
      </xdr:nvSpPr>
      <xdr:spPr>
        <a:xfrm>
          <a:off x="2895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1" name="正方形/長方形 300"/>
        <xdr:cNvSpPr/>
      </xdr:nvSpPr>
      <xdr:spPr>
        <a:xfrm>
          <a:off x="7239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2" name="テキスト ボックス 301"/>
        <xdr:cNvSpPr txBox="1"/>
      </xdr:nvSpPr>
      <xdr:spPr>
        <a:xfrm>
          <a:off x="69532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3" name="直線コネクタ 302"/>
        <xdr:cNvCxnSpPr/>
      </xdr:nvCxnSpPr>
      <xdr:spPr>
        <a:xfrm>
          <a:off x="7239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04" name="テキスト ボックス 303"/>
        <xdr:cNvSpPr txBox="1"/>
      </xdr:nvSpPr>
      <xdr:spPr>
        <a:xfrm>
          <a:off x="40401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05" name="直線コネクタ 304"/>
        <xdr:cNvCxnSpPr/>
      </xdr:nvCxnSpPr>
      <xdr:spPr>
        <a:xfrm>
          <a:off x="723900" y="1866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06" name="テキスト ボックス 305"/>
        <xdr:cNvSpPr txBox="1"/>
      </xdr:nvSpPr>
      <xdr:spPr>
        <a:xfrm>
          <a:off x="349416"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7" name="直線コネクタ 306"/>
        <xdr:cNvCxnSpPr/>
      </xdr:nvCxnSpPr>
      <xdr:spPr>
        <a:xfrm>
          <a:off x="723900" y="1828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08" name="テキスト ボックス 307"/>
        <xdr:cNvSpPr txBox="1"/>
      </xdr:nvSpPr>
      <xdr:spPr>
        <a:xfrm>
          <a:off x="349416"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09" name="直線コネクタ 308"/>
        <xdr:cNvCxnSpPr/>
      </xdr:nvCxnSpPr>
      <xdr:spPr>
        <a:xfrm>
          <a:off x="723900" y="1790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0" name="テキスト ボックス 309"/>
        <xdr:cNvSpPr txBox="1"/>
      </xdr:nvSpPr>
      <xdr:spPr>
        <a:xfrm>
          <a:off x="349416"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1" name="直線コネクタ 310"/>
        <xdr:cNvCxnSpPr/>
      </xdr:nvCxnSpPr>
      <xdr:spPr>
        <a:xfrm>
          <a:off x="723900" y="1752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2" name="テキスト ボックス 311"/>
        <xdr:cNvSpPr txBox="1"/>
      </xdr:nvSpPr>
      <xdr:spPr>
        <a:xfrm>
          <a:off x="349416"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3" name="直線コネクタ 312"/>
        <xdr:cNvCxnSpPr/>
      </xdr:nvCxnSpPr>
      <xdr:spPr>
        <a:xfrm>
          <a:off x="723900" y="1714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14" name="テキスト ボックス 313"/>
        <xdr:cNvSpPr txBox="1"/>
      </xdr:nvSpPr>
      <xdr:spPr>
        <a:xfrm>
          <a:off x="285296"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5" name="直線コネクタ 314"/>
        <xdr:cNvCxnSpPr/>
      </xdr:nvCxnSpPr>
      <xdr:spPr>
        <a:xfrm>
          <a:off x="7239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6" name="テキスト ボックス 315"/>
        <xdr:cNvSpPr txBox="1"/>
      </xdr:nvSpPr>
      <xdr:spPr>
        <a:xfrm>
          <a:off x="2852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7" name="【市民会館】&#10;有形固定資産減価償却率グラフ枠"/>
        <xdr:cNvSpPr/>
      </xdr:nvSpPr>
      <xdr:spPr>
        <a:xfrm>
          <a:off x="7239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129539</xdr:rowOff>
    </xdr:to>
    <xdr:cxnSp macro="">
      <xdr:nvCxnSpPr>
        <xdr:cNvPr id="318" name="直線コネクタ 317"/>
        <xdr:cNvCxnSpPr/>
      </xdr:nvCxnSpPr>
      <xdr:spPr>
        <a:xfrm flipV="1">
          <a:off x="4406265" y="17145000"/>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133366</xdr:rowOff>
    </xdr:from>
    <xdr:ext cx="405111" cy="259045"/>
    <xdr:sp macro="" textlink="">
      <xdr:nvSpPr>
        <xdr:cNvPr id="319" name="【市民会館】&#10;有形固定資産減価償却率最小値テキスト"/>
        <xdr:cNvSpPr txBox="1"/>
      </xdr:nvSpPr>
      <xdr:spPr>
        <a:xfrm>
          <a:off x="44450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129539</xdr:rowOff>
    </xdr:from>
    <xdr:to>
      <xdr:col>24</xdr:col>
      <xdr:colOff>152400</xdr:colOff>
      <xdr:row>108</xdr:row>
      <xdr:rowOff>129539</xdr:rowOff>
    </xdr:to>
    <xdr:cxnSp macro="">
      <xdr:nvCxnSpPr>
        <xdr:cNvPr id="320" name="直線コネクタ 319"/>
        <xdr:cNvCxnSpPr/>
      </xdr:nvCxnSpPr>
      <xdr:spPr>
        <a:xfrm>
          <a:off x="4327525" y="1864613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21" name="【市民会館】&#10;有形固定資産減価償却率最大値テキスト"/>
        <xdr:cNvSpPr txBox="1"/>
      </xdr:nvSpPr>
      <xdr:spPr>
        <a:xfrm>
          <a:off x="44450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22" name="直線コネクタ 321"/>
        <xdr:cNvCxnSpPr/>
      </xdr:nvCxnSpPr>
      <xdr:spPr>
        <a:xfrm>
          <a:off x="4327525" y="171450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11447</xdr:rowOff>
    </xdr:from>
    <xdr:ext cx="405111" cy="259045"/>
    <xdr:sp macro="" textlink="">
      <xdr:nvSpPr>
        <xdr:cNvPr id="323" name="【市民会館】&#10;有形固定資産減価償却率平均値テキスト"/>
        <xdr:cNvSpPr txBox="1"/>
      </xdr:nvSpPr>
      <xdr:spPr>
        <a:xfrm>
          <a:off x="44450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33020</xdr:rowOff>
    </xdr:from>
    <xdr:to>
      <xdr:col>24</xdr:col>
      <xdr:colOff>114300</xdr:colOff>
      <xdr:row>105</xdr:row>
      <xdr:rowOff>134620</xdr:rowOff>
    </xdr:to>
    <xdr:sp macro="" textlink="">
      <xdr:nvSpPr>
        <xdr:cNvPr id="324" name="フローチャート: 判断 323"/>
        <xdr:cNvSpPr/>
      </xdr:nvSpPr>
      <xdr:spPr>
        <a:xfrm>
          <a:off x="43561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78739</xdr:rowOff>
    </xdr:from>
    <xdr:to>
      <xdr:col>20</xdr:col>
      <xdr:colOff>38100</xdr:colOff>
      <xdr:row>106</xdr:row>
      <xdr:rowOff>8889</xdr:rowOff>
    </xdr:to>
    <xdr:sp macro="" textlink="">
      <xdr:nvSpPr>
        <xdr:cNvPr id="325" name="フローチャート: 判断 324"/>
        <xdr:cNvSpPr/>
      </xdr:nvSpPr>
      <xdr:spPr>
        <a:xfrm>
          <a:off x="3565525" y="18080989"/>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106</xdr:row>
      <xdr:rowOff>16</xdr:rowOff>
    </xdr:from>
    <xdr:ext cx="405111" cy="259045"/>
    <xdr:sp macro="" textlink="">
      <xdr:nvSpPr>
        <xdr:cNvPr id="326" name="n_1aveValue【市民会館】&#10;有形固定資産減価償却率"/>
        <xdr:cNvSpPr txBox="1"/>
      </xdr:nvSpPr>
      <xdr:spPr>
        <a:xfrm>
          <a:off x="3410594"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105</xdr:row>
      <xdr:rowOff>2539</xdr:rowOff>
    </xdr:from>
    <xdr:to>
      <xdr:col>15</xdr:col>
      <xdr:colOff>101600</xdr:colOff>
      <xdr:row>105</xdr:row>
      <xdr:rowOff>104139</xdr:rowOff>
    </xdr:to>
    <xdr:sp macro="" textlink="">
      <xdr:nvSpPr>
        <xdr:cNvPr id="327" name="フローチャート: 判断 326"/>
        <xdr:cNvSpPr/>
      </xdr:nvSpPr>
      <xdr:spPr>
        <a:xfrm>
          <a:off x="2714625"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95266</xdr:rowOff>
    </xdr:from>
    <xdr:ext cx="405111" cy="259045"/>
    <xdr:sp macro="" textlink="">
      <xdr:nvSpPr>
        <xdr:cNvPr id="328" name="n_2aveValue【市民会館】&#10;有形固定資産減価償却率"/>
        <xdr:cNvSpPr txBox="1"/>
      </xdr:nvSpPr>
      <xdr:spPr>
        <a:xfrm>
          <a:off x="2572394" y="1809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29" name="テキスト ボックス 328"/>
        <xdr:cNvSpPr txBox="1"/>
      </xdr:nvSpPr>
      <xdr:spPr>
        <a:xfrm>
          <a:off x="42259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0" name="テキスト ボックス 329"/>
        <xdr:cNvSpPr txBox="1"/>
      </xdr:nvSpPr>
      <xdr:spPr>
        <a:xfrm>
          <a:off x="34353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1" name="テキスト ボックス 330"/>
        <xdr:cNvSpPr txBox="1"/>
      </xdr:nvSpPr>
      <xdr:spPr>
        <a:xfrm>
          <a:off x="25844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2" name="テキスト ボックス 331"/>
        <xdr:cNvSpPr txBox="1"/>
      </xdr:nvSpPr>
      <xdr:spPr>
        <a:xfrm>
          <a:off x="1743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3" name="テキスト ボックス 332"/>
        <xdr:cNvSpPr txBox="1"/>
      </xdr:nvSpPr>
      <xdr:spPr>
        <a:xfrm>
          <a:off x="901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103505</xdr:rowOff>
    </xdr:from>
    <xdr:to>
      <xdr:col>20</xdr:col>
      <xdr:colOff>38100</xdr:colOff>
      <xdr:row>103</xdr:row>
      <xdr:rowOff>33655</xdr:rowOff>
    </xdr:to>
    <xdr:sp macro="" textlink="">
      <xdr:nvSpPr>
        <xdr:cNvPr id="334" name="楕円 333"/>
        <xdr:cNvSpPr/>
      </xdr:nvSpPr>
      <xdr:spPr>
        <a:xfrm>
          <a:off x="3565525" y="17591405"/>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128270</xdr:rowOff>
    </xdr:from>
    <xdr:to>
      <xdr:col>15</xdr:col>
      <xdr:colOff>101600</xdr:colOff>
      <xdr:row>103</xdr:row>
      <xdr:rowOff>58420</xdr:rowOff>
    </xdr:to>
    <xdr:sp macro="" textlink="">
      <xdr:nvSpPr>
        <xdr:cNvPr id="335" name="楕円 334"/>
        <xdr:cNvSpPr/>
      </xdr:nvSpPr>
      <xdr:spPr>
        <a:xfrm>
          <a:off x="2714625"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154305</xdr:rowOff>
    </xdr:from>
    <xdr:to>
      <xdr:col>19</xdr:col>
      <xdr:colOff>177800</xdr:colOff>
      <xdr:row>103</xdr:row>
      <xdr:rowOff>7620</xdr:rowOff>
    </xdr:to>
    <xdr:cxnSp macro="">
      <xdr:nvCxnSpPr>
        <xdr:cNvPr id="336" name="直線コネクタ 335"/>
        <xdr:cNvCxnSpPr/>
      </xdr:nvCxnSpPr>
      <xdr:spPr>
        <a:xfrm flipV="1">
          <a:off x="2765425" y="17642205"/>
          <a:ext cx="8509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50182</xdr:rowOff>
    </xdr:from>
    <xdr:ext cx="405111" cy="259045"/>
    <xdr:sp macro="" textlink="">
      <xdr:nvSpPr>
        <xdr:cNvPr id="337" name="n_1mainValue【市民会館】&#10;有形固定資産減価償却率"/>
        <xdr:cNvSpPr txBox="1"/>
      </xdr:nvSpPr>
      <xdr:spPr>
        <a:xfrm>
          <a:off x="3410594" y="17366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74947</xdr:rowOff>
    </xdr:from>
    <xdr:ext cx="405111" cy="259045"/>
    <xdr:sp macro="" textlink="">
      <xdr:nvSpPr>
        <xdr:cNvPr id="338" name="n_2mainValue【市民会館】&#10;有形固定資産減価償却率"/>
        <xdr:cNvSpPr txBox="1"/>
      </xdr:nvSpPr>
      <xdr:spPr>
        <a:xfrm>
          <a:off x="257239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280150"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3976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3976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3660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3660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4518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4518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280150"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2420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280150" y="19050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280150" y="18669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58320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280150" y="18288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58320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280150" y="17907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58320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280150" y="17526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58320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280150" y="17145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58320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280150" y="16764000"/>
          <a:ext cx="444817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58320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280150"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114300</xdr:rowOff>
    </xdr:to>
    <xdr:cxnSp macro="">
      <xdr:nvCxnSpPr>
        <xdr:cNvPr id="362" name="直線コネクタ 361"/>
        <xdr:cNvCxnSpPr/>
      </xdr:nvCxnSpPr>
      <xdr:spPr>
        <a:xfrm flipV="1">
          <a:off x="9952990" y="1717548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63" name="【市民会館】&#10;一人当たり面積最小値テキスト"/>
        <xdr:cNvSpPr txBox="1"/>
      </xdr:nvSpPr>
      <xdr:spPr>
        <a:xfrm>
          <a:off x="9991725"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64" name="直線コネクタ 363"/>
        <xdr:cNvCxnSpPr/>
      </xdr:nvCxnSpPr>
      <xdr:spPr>
        <a:xfrm>
          <a:off x="9874250" y="1863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65" name="【市民会館】&#10;一人当たり面積最大値テキスト"/>
        <xdr:cNvSpPr txBox="1"/>
      </xdr:nvSpPr>
      <xdr:spPr>
        <a:xfrm>
          <a:off x="9991725"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66" name="直線コネクタ 365"/>
        <xdr:cNvCxnSpPr/>
      </xdr:nvCxnSpPr>
      <xdr:spPr>
        <a:xfrm>
          <a:off x="9874250" y="1717548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22877</xdr:rowOff>
    </xdr:from>
    <xdr:ext cx="469744" cy="259045"/>
    <xdr:sp macro="" textlink="">
      <xdr:nvSpPr>
        <xdr:cNvPr id="367" name="【市民会館】&#10;一人当たり面積平均値テキスト"/>
        <xdr:cNvSpPr txBox="1"/>
      </xdr:nvSpPr>
      <xdr:spPr>
        <a:xfrm>
          <a:off x="9991725" y="1802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44450</xdr:rowOff>
    </xdr:from>
    <xdr:to>
      <xdr:col>55</xdr:col>
      <xdr:colOff>50800</xdr:colOff>
      <xdr:row>105</xdr:row>
      <xdr:rowOff>146050</xdr:rowOff>
    </xdr:to>
    <xdr:sp macro="" textlink="">
      <xdr:nvSpPr>
        <xdr:cNvPr id="368" name="フローチャート: 判断 367"/>
        <xdr:cNvSpPr/>
      </xdr:nvSpPr>
      <xdr:spPr>
        <a:xfrm>
          <a:off x="9912350" y="180467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59689</xdr:rowOff>
    </xdr:from>
    <xdr:to>
      <xdr:col>50</xdr:col>
      <xdr:colOff>165100</xdr:colOff>
      <xdr:row>105</xdr:row>
      <xdr:rowOff>161289</xdr:rowOff>
    </xdr:to>
    <xdr:sp macro="" textlink="">
      <xdr:nvSpPr>
        <xdr:cNvPr id="369" name="フローチャート: 判断 368"/>
        <xdr:cNvSpPr/>
      </xdr:nvSpPr>
      <xdr:spPr>
        <a:xfrm>
          <a:off x="911225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152416</xdr:rowOff>
    </xdr:from>
    <xdr:ext cx="469744" cy="259045"/>
    <xdr:sp macro="" textlink="">
      <xdr:nvSpPr>
        <xdr:cNvPr id="370" name="n_1aveValue【市民会館】&#10;一人当たり面積"/>
        <xdr:cNvSpPr txBox="1"/>
      </xdr:nvSpPr>
      <xdr:spPr>
        <a:xfrm>
          <a:off x="8925002"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74930</xdr:rowOff>
    </xdr:from>
    <xdr:to>
      <xdr:col>46</xdr:col>
      <xdr:colOff>38100</xdr:colOff>
      <xdr:row>106</xdr:row>
      <xdr:rowOff>5080</xdr:rowOff>
    </xdr:to>
    <xdr:sp macro="" textlink="">
      <xdr:nvSpPr>
        <xdr:cNvPr id="371" name="フローチャート: 判断 370"/>
        <xdr:cNvSpPr/>
      </xdr:nvSpPr>
      <xdr:spPr>
        <a:xfrm>
          <a:off x="8270875" y="1807718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167657</xdr:rowOff>
    </xdr:from>
    <xdr:ext cx="469744" cy="259045"/>
    <xdr:sp macro="" textlink="">
      <xdr:nvSpPr>
        <xdr:cNvPr id="372" name="n_2aveValue【市民会館】&#10;一人当たり面積"/>
        <xdr:cNvSpPr txBox="1"/>
      </xdr:nvSpPr>
      <xdr:spPr>
        <a:xfrm>
          <a:off x="80963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3" name="テキスト ボックス 372"/>
        <xdr:cNvSpPr txBox="1"/>
      </xdr:nvSpPr>
      <xdr:spPr>
        <a:xfrm>
          <a:off x="97726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89820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1407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28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448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154939</xdr:rowOff>
    </xdr:from>
    <xdr:to>
      <xdr:col>50</xdr:col>
      <xdr:colOff>165100</xdr:colOff>
      <xdr:row>105</xdr:row>
      <xdr:rowOff>85089</xdr:rowOff>
    </xdr:to>
    <xdr:sp macro="" textlink="">
      <xdr:nvSpPr>
        <xdr:cNvPr id="378" name="楕円 377"/>
        <xdr:cNvSpPr/>
      </xdr:nvSpPr>
      <xdr:spPr>
        <a:xfrm>
          <a:off x="911225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162561</xdr:rowOff>
    </xdr:from>
    <xdr:to>
      <xdr:col>46</xdr:col>
      <xdr:colOff>38100</xdr:colOff>
      <xdr:row>105</xdr:row>
      <xdr:rowOff>92711</xdr:rowOff>
    </xdr:to>
    <xdr:sp macro="" textlink="">
      <xdr:nvSpPr>
        <xdr:cNvPr id="379" name="楕円 378"/>
        <xdr:cNvSpPr/>
      </xdr:nvSpPr>
      <xdr:spPr>
        <a:xfrm>
          <a:off x="8270875" y="1799336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34289</xdr:rowOff>
    </xdr:from>
    <xdr:to>
      <xdr:col>50</xdr:col>
      <xdr:colOff>114300</xdr:colOff>
      <xdr:row>105</xdr:row>
      <xdr:rowOff>41911</xdr:rowOff>
    </xdr:to>
    <xdr:cxnSp macro="">
      <xdr:nvCxnSpPr>
        <xdr:cNvPr id="380" name="直線コネクタ 379"/>
        <xdr:cNvCxnSpPr/>
      </xdr:nvCxnSpPr>
      <xdr:spPr>
        <a:xfrm flipV="1">
          <a:off x="8321675" y="18036539"/>
          <a:ext cx="841375"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101616</xdr:rowOff>
    </xdr:from>
    <xdr:ext cx="469744" cy="259045"/>
    <xdr:sp macro="" textlink="">
      <xdr:nvSpPr>
        <xdr:cNvPr id="381" name="n_1mainValue【市民会館】&#10;一人当たり面積"/>
        <xdr:cNvSpPr txBox="1"/>
      </xdr:nvSpPr>
      <xdr:spPr>
        <a:xfrm>
          <a:off x="8925002"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109238</xdr:rowOff>
    </xdr:from>
    <xdr:ext cx="469744" cy="259045"/>
    <xdr:sp macro="" textlink="">
      <xdr:nvSpPr>
        <xdr:cNvPr id="382" name="n_2mainValue【市民会館】&#10;一人当たり面積"/>
        <xdr:cNvSpPr txBox="1"/>
      </xdr:nvSpPr>
      <xdr:spPr>
        <a:xfrm>
          <a:off x="80963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3" name="正方形/長方形 382"/>
        <xdr:cNvSpPr/>
      </xdr:nvSpPr>
      <xdr:spPr>
        <a:xfrm>
          <a:off x="11826875" y="419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4" name="正方形/長方形 383"/>
        <xdr:cNvSpPr/>
      </xdr:nvSpPr>
      <xdr:spPr>
        <a:xfrm>
          <a:off x="119443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5" name="正方形/長方形 384"/>
        <xdr:cNvSpPr/>
      </xdr:nvSpPr>
      <xdr:spPr>
        <a:xfrm>
          <a:off x="119443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6" name="正方形/長方形 385"/>
        <xdr:cNvSpPr/>
      </xdr:nvSpPr>
      <xdr:spPr>
        <a:xfrm>
          <a:off x="1291272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7" name="正方形/長方形 386"/>
        <xdr:cNvSpPr/>
      </xdr:nvSpPr>
      <xdr:spPr>
        <a:xfrm>
          <a:off x="1291272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8" name="正方形/長方形 387"/>
        <xdr:cNvSpPr/>
      </xdr:nvSpPr>
      <xdr:spPr>
        <a:xfrm>
          <a:off x="13998575"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9" name="正方形/長方形 388"/>
        <xdr:cNvSpPr/>
      </xdr:nvSpPr>
      <xdr:spPr>
        <a:xfrm>
          <a:off x="13998575"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0" name="正方形/長方形 389"/>
        <xdr:cNvSpPr/>
      </xdr:nvSpPr>
      <xdr:spPr>
        <a:xfrm>
          <a:off x="11826875" y="533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1" name="テキスト ボックス 390"/>
        <xdr:cNvSpPr txBox="1"/>
      </xdr:nvSpPr>
      <xdr:spPr>
        <a:xfrm>
          <a:off x="11788775"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2" name="直線コネクタ 391"/>
        <xdr:cNvCxnSpPr/>
      </xdr:nvCxnSpPr>
      <xdr:spPr>
        <a:xfrm>
          <a:off x="11826875"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93" name="テキスト ボックス 392"/>
        <xdr:cNvSpPr txBox="1"/>
      </xdr:nvSpPr>
      <xdr:spPr>
        <a:xfrm>
          <a:off x="11506986"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4" name="直線コネクタ 393"/>
        <xdr:cNvCxnSpPr/>
      </xdr:nvCxnSpPr>
      <xdr:spPr>
        <a:xfrm>
          <a:off x="11826875"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95" name="テキスト ボックス 394"/>
        <xdr:cNvSpPr txBox="1"/>
      </xdr:nvSpPr>
      <xdr:spPr>
        <a:xfrm>
          <a:off x="11442866"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6" name="直線コネクタ 395"/>
        <xdr:cNvCxnSpPr/>
      </xdr:nvCxnSpPr>
      <xdr:spPr>
        <a:xfrm>
          <a:off x="11826875"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7" name="テキスト ボックス 396"/>
        <xdr:cNvSpPr txBox="1"/>
      </xdr:nvSpPr>
      <xdr:spPr>
        <a:xfrm>
          <a:off x="11442866"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98" name="直線コネクタ 397"/>
        <xdr:cNvCxnSpPr/>
      </xdr:nvCxnSpPr>
      <xdr:spPr>
        <a:xfrm>
          <a:off x="11826875"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99" name="テキスト ボックス 398"/>
        <xdr:cNvSpPr txBox="1"/>
      </xdr:nvSpPr>
      <xdr:spPr>
        <a:xfrm>
          <a:off x="11442866"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0" name="直線コネクタ 399"/>
        <xdr:cNvCxnSpPr/>
      </xdr:nvCxnSpPr>
      <xdr:spPr>
        <a:xfrm>
          <a:off x="11826875"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1" name="テキスト ボックス 400"/>
        <xdr:cNvSpPr txBox="1"/>
      </xdr:nvSpPr>
      <xdr:spPr>
        <a:xfrm>
          <a:off x="11442866"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2" name="直線コネクタ 401"/>
        <xdr:cNvCxnSpPr/>
      </xdr:nvCxnSpPr>
      <xdr:spPr>
        <a:xfrm>
          <a:off x="11826875"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03" name="テキスト ボックス 402"/>
        <xdr:cNvSpPr txBox="1"/>
      </xdr:nvSpPr>
      <xdr:spPr>
        <a:xfrm>
          <a:off x="1138827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4" name="直線コネクタ 403"/>
        <xdr:cNvCxnSpPr/>
      </xdr:nvCxnSpPr>
      <xdr:spPr>
        <a:xfrm>
          <a:off x="11826875"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5" name="テキスト ボックス 404"/>
        <xdr:cNvSpPr txBox="1"/>
      </xdr:nvSpPr>
      <xdr:spPr>
        <a:xfrm>
          <a:off x="1138827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1826875" y="533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120015</xdr:rowOff>
    </xdr:from>
    <xdr:to>
      <xdr:col>85</xdr:col>
      <xdr:colOff>126364</xdr:colOff>
      <xdr:row>41</xdr:row>
      <xdr:rowOff>15240</xdr:rowOff>
    </xdr:to>
    <xdr:cxnSp macro="">
      <xdr:nvCxnSpPr>
        <xdr:cNvPr id="407" name="直線コネクタ 406"/>
        <xdr:cNvCxnSpPr/>
      </xdr:nvCxnSpPr>
      <xdr:spPr>
        <a:xfrm flipV="1">
          <a:off x="15509239" y="5949315"/>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19067</xdr:rowOff>
    </xdr:from>
    <xdr:ext cx="405111" cy="259045"/>
    <xdr:sp macro="" textlink="">
      <xdr:nvSpPr>
        <xdr:cNvPr id="408" name="【一般廃棄物処理施設】&#10;有形固定資産減価償却率最小値テキスト"/>
        <xdr:cNvSpPr txBox="1"/>
      </xdr:nvSpPr>
      <xdr:spPr>
        <a:xfrm>
          <a:off x="15547975" y="7048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15240</xdr:rowOff>
    </xdr:from>
    <xdr:to>
      <xdr:col>86</xdr:col>
      <xdr:colOff>25400</xdr:colOff>
      <xdr:row>41</xdr:row>
      <xdr:rowOff>15240</xdr:rowOff>
    </xdr:to>
    <xdr:cxnSp macro="">
      <xdr:nvCxnSpPr>
        <xdr:cNvPr id="409" name="直線コネクタ 408"/>
        <xdr:cNvCxnSpPr/>
      </xdr:nvCxnSpPr>
      <xdr:spPr>
        <a:xfrm>
          <a:off x="15420975" y="704469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66692</xdr:rowOff>
    </xdr:from>
    <xdr:ext cx="405111" cy="259045"/>
    <xdr:sp macro="" textlink="">
      <xdr:nvSpPr>
        <xdr:cNvPr id="410" name="【一般廃棄物処理施設】&#10;有形固定資産減価償却率最大値テキスト"/>
        <xdr:cNvSpPr txBox="1"/>
      </xdr:nvSpPr>
      <xdr:spPr>
        <a:xfrm>
          <a:off x="15547975"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120015</xdr:rowOff>
    </xdr:from>
    <xdr:to>
      <xdr:col>86</xdr:col>
      <xdr:colOff>25400</xdr:colOff>
      <xdr:row>34</xdr:row>
      <xdr:rowOff>120015</xdr:rowOff>
    </xdr:to>
    <xdr:cxnSp macro="">
      <xdr:nvCxnSpPr>
        <xdr:cNvPr id="411" name="直線コネクタ 410"/>
        <xdr:cNvCxnSpPr/>
      </xdr:nvCxnSpPr>
      <xdr:spPr>
        <a:xfrm>
          <a:off x="15420975" y="594931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76217</xdr:rowOff>
    </xdr:from>
    <xdr:ext cx="405111" cy="259045"/>
    <xdr:sp macro="" textlink="">
      <xdr:nvSpPr>
        <xdr:cNvPr id="412" name="【一般廃棄物処理施設】&#10;有形固定資産減価償却率平均値テキスト"/>
        <xdr:cNvSpPr txBox="1"/>
      </xdr:nvSpPr>
      <xdr:spPr>
        <a:xfrm>
          <a:off x="15547975" y="64198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97790</xdr:rowOff>
    </xdr:from>
    <xdr:to>
      <xdr:col>85</xdr:col>
      <xdr:colOff>177800</xdr:colOff>
      <xdr:row>38</xdr:row>
      <xdr:rowOff>27940</xdr:rowOff>
    </xdr:to>
    <xdr:sp macro="" textlink="">
      <xdr:nvSpPr>
        <xdr:cNvPr id="413" name="フローチャート: 判断 412"/>
        <xdr:cNvSpPr/>
      </xdr:nvSpPr>
      <xdr:spPr>
        <a:xfrm>
          <a:off x="15459075"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414" name="フローチャート: 判断 413"/>
        <xdr:cNvSpPr/>
      </xdr:nvSpPr>
      <xdr:spPr>
        <a:xfrm>
          <a:off x="14658975"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83837</xdr:rowOff>
    </xdr:from>
    <xdr:ext cx="405111" cy="259045"/>
    <xdr:sp macro="" textlink="">
      <xdr:nvSpPr>
        <xdr:cNvPr id="415" name="n_1aveValue【一般廃棄物処理施設】&#10;有形固定資産減価償却率"/>
        <xdr:cNvSpPr txBox="1"/>
      </xdr:nvSpPr>
      <xdr:spPr>
        <a:xfrm>
          <a:off x="14504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97790</xdr:rowOff>
    </xdr:from>
    <xdr:to>
      <xdr:col>76</xdr:col>
      <xdr:colOff>165100</xdr:colOff>
      <xdr:row>38</xdr:row>
      <xdr:rowOff>27940</xdr:rowOff>
    </xdr:to>
    <xdr:sp macro="" textlink="">
      <xdr:nvSpPr>
        <xdr:cNvPr id="416" name="フローチャート: 判断 415"/>
        <xdr:cNvSpPr/>
      </xdr:nvSpPr>
      <xdr:spPr>
        <a:xfrm>
          <a:off x="138176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44467</xdr:rowOff>
    </xdr:from>
    <xdr:ext cx="405111" cy="259045"/>
    <xdr:sp macro="" textlink="">
      <xdr:nvSpPr>
        <xdr:cNvPr id="417" name="n_2aveValue【一般廃棄物処理施設】&#10;有形固定資産減価償却率"/>
        <xdr:cNvSpPr txBox="1"/>
      </xdr:nvSpPr>
      <xdr:spPr>
        <a:xfrm>
          <a:off x="13675369"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18" name="テキスト ボックス 417"/>
        <xdr:cNvSpPr txBox="1"/>
      </xdr:nvSpPr>
      <xdr:spPr>
        <a:xfrm>
          <a:off x="153289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45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36874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2846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1995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423" name="楕円 422"/>
        <xdr:cNvSpPr/>
      </xdr:nvSpPr>
      <xdr:spPr>
        <a:xfrm>
          <a:off x="14658975"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24" name="楕円 423"/>
        <xdr:cNvSpPr/>
      </xdr:nvSpPr>
      <xdr:spPr>
        <a:xfrm>
          <a:off x="138176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38</xdr:row>
      <xdr:rowOff>34290</xdr:rowOff>
    </xdr:to>
    <xdr:cxnSp macro="">
      <xdr:nvCxnSpPr>
        <xdr:cNvPr id="425" name="直線コネクタ 424"/>
        <xdr:cNvCxnSpPr/>
      </xdr:nvCxnSpPr>
      <xdr:spPr>
        <a:xfrm flipV="1">
          <a:off x="13868400" y="6461760"/>
          <a:ext cx="841375"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426" name="n_1mainValue【一般廃棄物処理施設】&#10;有形固定資産減価償却率"/>
        <xdr:cNvSpPr txBox="1"/>
      </xdr:nvSpPr>
      <xdr:spPr>
        <a:xfrm>
          <a:off x="14504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76217</xdr:rowOff>
    </xdr:from>
    <xdr:ext cx="405111" cy="259045"/>
    <xdr:sp macro="" textlink="">
      <xdr:nvSpPr>
        <xdr:cNvPr id="427" name="n_2mainValue【一般廃棄物処理施設】&#10;有形固定資産減価償却率"/>
        <xdr:cNvSpPr txBox="1"/>
      </xdr:nvSpPr>
      <xdr:spPr>
        <a:xfrm>
          <a:off x="13675369"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7373600" y="419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75006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75006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845945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845945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19545300" y="485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19545300" y="505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7373600" y="533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7345025"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7373600" y="762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7373600" y="723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9" name="テキスト ボックス 438"/>
        <xdr:cNvSpPr txBox="1"/>
      </xdr:nvSpPr>
      <xdr:spPr>
        <a:xfrm>
          <a:off x="1714386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7373600" y="685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41" name="テキスト ボックス 440"/>
        <xdr:cNvSpPr txBox="1"/>
      </xdr:nvSpPr>
      <xdr:spPr>
        <a:xfrm>
          <a:off x="16870876"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7373600" y="647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43" name="テキスト ボックス 442"/>
        <xdr:cNvSpPr txBox="1"/>
      </xdr:nvSpPr>
      <xdr:spPr>
        <a:xfrm>
          <a:off x="16870876"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7373600" y="609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45" name="テキスト ボックス 444"/>
        <xdr:cNvSpPr txBox="1"/>
      </xdr:nvSpPr>
      <xdr:spPr>
        <a:xfrm>
          <a:off x="16870876"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7373600" y="571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7" name="テキスト ボックス 446"/>
        <xdr:cNvSpPr txBox="1"/>
      </xdr:nvSpPr>
      <xdr:spPr>
        <a:xfrm>
          <a:off x="168162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7373600" y="533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49" name="テキスト ボックス 448"/>
        <xdr:cNvSpPr txBox="1"/>
      </xdr:nvSpPr>
      <xdr:spPr>
        <a:xfrm>
          <a:off x="168162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一般廃棄物処理施設】&#10;一人当たり有形固定資産（償却資産）額グラフ枠"/>
        <xdr:cNvSpPr/>
      </xdr:nvSpPr>
      <xdr:spPr>
        <a:xfrm>
          <a:off x="17373600" y="533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164376</xdr:rowOff>
    </xdr:from>
    <xdr:to>
      <xdr:col>116</xdr:col>
      <xdr:colOff>62864</xdr:colOff>
      <xdr:row>42</xdr:row>
      <xdr:rowOff>4369</xdr:rowOff>
    </xdr:to>
    <xdr:cxnSp macro="">
      <xdr:nvCxnSpPr>
        <xdr:cNvPr id="451" name="直線コネクタ 450"/>
        <xdr:cNvCxnSpPr/>
      </xdr:nvCxnSpPr>
      <xdr:spPr>
        <a:xfrm flipV="1">
          <a:off x="21055964" y="5650776"/>
          <a:ext cx="0" cy="155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8196</xdr:rowOff>
    </xdr:from>
    <xdr:ext cx="469744" cy="259045"/>
    <xdr:sp macro="" textlink="">
      <xdr:nvSpPr>
        <xdr:cNvPr id="452" name="【一般廃棄物処理施設】&#10;一人当たり有形固定資産（償却資産）額最小値テキスト"/>
        <xdr:cNvSpPr txBox="1"/>
      </xdr:nvSpPr>
      <xdr:spPr>
        <a:xfrm>
          <a:off x="21094700" y="720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4369</xdr:rowOff>
    </xdr:from>
    <xdr:to>
      <xdr:col>116</xdr:col>
      <xdr:colOff>152400</xdr:colOff>
      <xdr:row>42</xdr:row>
      <xdr:rowOff>4369</xdr:rowOff>
    </xdr:to>
    <xdr:cxnSp macro="">
      <xdr:nvCxnSpPr>
        <xdr:cNvPr id="453" name="直線コネクタ 452"/>
        <xdr:cNvCxnSpPr/>
      </xdr:nvCxnSpPr>
      <xdr:spPr>
        <a:xfrm>
          <a:off x="20977225" y="720526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111053</xdr:rowOff>
    </xdr:from>
    <xdr:ext cx="599010" cy="259045"/>
    <xdr:sp macro="" textlink="">
      <xdr:nvSpPr>
        <xdr:cNvPr id="454" name="【一般廃棄物処理施設】&#10;一人当たり有形固定資産（償却資産）額最大値テキスト"/>
        <xdr:cNvSpPr txBox="1"/>
      </xdr:nvSpPr>
      <xdr:spPr>
        <a:xfrm>
          <a:off x="21094700" y="542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164376</xdr:rowOff>
    </xdr:from>
    <xdr:to>
      <xdr:col>116</xdr:col>
      <xdr:colOff>152400</xdr:colOff>
      <xdr:row>32</xdr:row>
      <xdr:rowOff>164376</xdr:rowOff>
    </xdr:to>
    <xdr:cxnSp macro="">
      <xdr:nvCxnSpPr>
        <xdr:cNvPr id="455" name="直線コネクタ 454"/>
        <xdr:cNvCxnSpPr/>
      </xdr:nvCxnSpPr>
      <xdr:spPr>
        <a:xfrm>
          <a:off x="20977225" y="565077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57078</xdr:rowOff>
    </xdr:from>
    <xdr:ext cx="534377" cy="259045"/>
    <xdr:sp macro="" textlink="">
      <xdr:nvSpPr>
        <xdr:cNvPr id="456" name="【一般廃棄物処理施設】&#10;一人当たり有形固定資産（償却資産）額平均値テキスト"/>
        <xdr:cNvSpPr txBox="1"/>
      </xdr:nvSpPr>
      <xdr:spPr>
        <a:xfrm>
          <a:off x="21094700" y="6400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78651</xdr:rowOff>
    </xdr:from>
    <xdr:to>
      <xdr:col>116</xdr:col>
      <xdr:colOff>114300</xdr:colOff>
      <xdr:row>38</xdr:row>
      <xdr:rowOff>8801</xdr:rowOff>
    </xdr:to>
    <xdr:sp macro="" textlink="">
      <xdr:nvSpPr>
        <xdr:cNvPr id="457" name="フローチャート: 判断 456"/>
        <xdr:cNvSpPr/>
      </xdr:nvSpPr>
      <xdr:spPr>
        <a:xfrm>
          <a:off x="21005800" y="642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80277</xdr:rowOff>
    </xdr:from>
    <xdr:to>
      <xdr:col>112</xdr:col>
      <xdr:colOff>38100</xdr:colOff>
      <xdr:row>38</xdr:row>
      <xdr:rowOff>10427</xdr:rowOff>
    </xdr:to>
    <xdr:sp macro="" textlink="">
      <xdr:nvSpPr>
        <xdr:cNvPr id="458" name="フローチャート: 判断 457"/>
        <xdr:cNvSpPr/>
      </xdr:nvSpPr>
      <xdr:spPr>
        <a:xfrm>
          <a:off x="20215225" y="642392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1553</xdr:rowOff>
    </xdr:from>
    <xdr:ext cx="534377" cy="259045"/>
    <xdr:sp macro="" textlink="">
      <xdr:nvSpPr>
        <xdr:cNvPr id="459" name="n_1aveValue【一般廃棄物処理施設】&#10;一人当たり有形固定資産（償却資産）額"/>
        <xdr:cNvSpPr txBox="1"/>
      </xdr:nvSpPr>
      <xdr:spPr>
        <a:xfrm>
          <a:off x="19995661" y="6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12179</xdr:rowOff>
    </xdr:from>
    <xdr:to>
      <xdr:col>107</xdr:col>
      <xdr:colOff>101600</xdr:colOff>
      <xdr:row>37</xdr:row>
      <xdr:rowOff>113779</xdr:rowOff>
    </xdr:to>
    <xdr:sp macro="" textlink="">
      <xdr:nvSpPr>
        <xdr:cNvPr id="460" name="フローチャート: 判断 459"/>
        <xdr:cNvSpPr/>
      </xdr:nvSpPr>
      <xdr:spPr>
        <a:xfrm>
          <a:off x="19364325" y="635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104906</xdr:rowOff>
    </xdr:from>
    <xdr:ext cx="534377" cy="259045"/>
    <xdr:sp macro="" textlink="">
      <xdr:nvSpPr>
        <xdr:cNvPr id="461" name="n_2aveValue【一般廃棄物処理施設】&#10;一人当たり有形固定資産（償却資産）額"/>
        <xdr:cNvSpPr txBox="1"/>
      </xdr:nvSpPr>
      <xdr:spPr>
        <a:xfrm>
          <a:off x="19166986" y="644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2" name="テキスト ボックス 461"/>
        <xdr:cNvSpPr txBox="1"/>
      </xdr:nvSpPr>
      <xdr:spPr>
        <a:xfrm>
          <a:off x="2087562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2008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192341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8392775"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75514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112471</xdr:rowOff>
    </xdr:from>
    <xdr:to>
      <xdr:col>112</xdr:col>
      <xdr:colOff>38100</xdr:colOff>
      <xdr:row>35</xdr:row>
      <xdr:rowOff>42621</xdr:rowOff>
    </xdr:to>
    <xdr:sp macro="" textlink="">
      <xdr:nvSpPr>
        <xdr:cNvPr id="467" name="楕円 466"/>
        <xdr:cNvSpPr/>
      </xdr:nvSpPr>
      <xdr:spPr>
        <a:xfrm>
          <a:off x="20215225" y="5941771"/>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121247</xdr:rowOff>
    </xdr:from>
    <xdr:to>
      <xdr:col>107</xdr:col>
      <xdr:colOff>101600</xdr:colOff>
      <xdr:row>35</xdr:row>
      <xdr:rowOff>51397</xdr:rowOff>
    </xdr:to>
    <xdr:sp macro="" textlink="">
      <xdr:nvSpPr>
        <xdr:cNvPr id="468" name="楕円 467"/>
        <xdr:cNvSpPr/>
      </xdr:nvSpPr>
      <xdr:spPr>
        <a:xfrm>
          <a:off x="19364325" y="5950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163271</xdr:rowOff>
    </xdr:from>
    <xdr:to>
      <xdr:col>111</xdr:col>
      <xdr:colOff>177800</xdr:colOff>
      <xdr:row>35</xdr:row>
      <xdr:rowOff>597</xdr:rowOff>
    </xdr:to>
    <xdr:cxnSp macro="">
      <xdr:nvCxnSpPr>
        <xdr:cNvPr id="469" name="直線コネクタ 468"/>
        <xdr:cNvCxnSpPr/>
      </xdr:nvCxnSpPr>
      <xdr:spPr>
        <a:xfrm flipV="1">
          <a:off x="19415125" y="5992571"/>
          <a:ext cx="850900" cy="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33</xdr:row>
      <xdr:rowOff>59148</xdr:rowOff>
    </xdr:from>
    <xdr:ext cx="534377" cy="259045"/>
    <xdr:sp macro="" textlink="">
      <xdr:nvSpPr>
        <xdr:cNvPr id="470" name="n_1mainValue【一般廃棄物処理施設】&#10;一人当たり有形固定資産（償却資産）額"/>
        <xdr:cNvSpPr txBox="1"/>
      </xdr:nvSpPr>
      <xdr:spPr>
        <a:xfrm>
          <a:off x="19995661" y="571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33</xdr:row>
      <xdr:rowOff>67924</xdr:rowOff>
    </xdr:from>
    <xdr:ext cx="534377" cy="259045"/>
    <xdr:sp macro="" textlink="">
      <xdr:nvSpPr>
        <xdr:cNvPr id="471" name="n_2mainValue【一般廃棄物処理施設】&#10;一人当たり有形固定資産（償却資産）額"/>
        <xdr:cNvSpPr txBox="1"/>
      </xdr:nvSpPr>
      <xdr:spPr>
        <a:xfrm>
          <a:off x="19166986" y="572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2" name="正方形/長方形 471"/>
        <xdr:cNvSpPr/>
      </xdr:nvSpPr>
      <xdr:spPr>
        <a:xfrm>
          <a:off x="11826875" y="800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3" name="正方形/長方形 472"/>
        <xdr:cNvSpPr/>
      </xdr:nvSpPr>
      <xdr:spPr>
        <a:xfrm>
          <a:off x="119443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4" name="正方形/長方形 473"/>
        <xdr:cNvSpPr/>
      </xdr:nvSpPr>
      <xdr:spPr>
        <a:xfrm>
          <a:off x="119443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5" name="正方形/長方形 474"/>
        <xdr:cNvSpPr/>
      </xdr:nvSpPr>
      <xdr:spPr>
        <a:xfrm>
          <a:off x="1291272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6" name="正方形/長方形 475"/>
        <xdr:cNvSpPr/>
      </xdr:nvSpPr>
      <xdr:spPr>
        <a:xfrm>
          <a:off x="1291272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7" name="正方形/長方形 476"/>
        <xdr:cNvSpPr/>
      </xdr:nvSpPr>
      <xdr:spPr>
        <a:xfrm>
          <a:off x="13998575"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8" name="正方形/長方形 477"/>
        <xdr:cNvSpPr/>
      </xdr:nvSpPr>
      <xdr:spPr>
        <a:xfrm>
          <a:off x="13998575"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9" name="正方形/長方形 478"/>
        <xdr:cNvSpPr/>
      </xdr:nvSpPr>
      <xdr:spPr>
        <a:xfrm>
          <a:off x="11826875" y="914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0" name="テキスト ボックス 479"/>
        <xdr:cNvSpPr txBox="1"/>
      </xdr:nvSpPr>
      <xdr:spPr>
        <a:xfrm>
          <a:off x="11788775"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1" name="直線コネクタ 480"/>
        <xdr:cNvCxnSpPr/>
      </xdr:nvCxnSpPr>
      <xdr:spPr>
        <a:xfrm>
          <a:off x="11826875"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0</xdr:rowOff>
    </xdr:from>
    <xdr:to>
      <xdr:col>89</xdr:col>
      <xdr:colOff>177800</xdr:colOff>
      <xdr:row>64</xdr:row>
      <xdr:rowOff>0</xdr:rowOff>
    </xdr:to>
    <xdr:cxnSp macro="">
      <xdr:nvCxnSpPr>
        <xdr:cNvPr id="482" name="直線コネクタ 481"/>
        <xdr:cNvCxnSpPr/>
      </xdr:nvCxnSpPr>
      <xdr:spPr>
        <a:xfrm>
          <a:off x="11826875" y="1097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29227</xdr:rowOff>
    </xdr:from>
    <xdr:ext cx="338939" cy="259045"/>
    <xdr:sp macro="" textlink="">
      <xdr:nvSpPr>
        <xdr:cNvPr id="483" name="テキスト ボックス 482"/>
        <xdr:cNvSpPr txBox="1"/>
      </xdr:nvSpPr>
      <xdr:spPr>
        <a:xfrm>
          <a:off x="11506986" y="1083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4" name="直線コネクタ 483"/>
        <xdr:cNvCxnSpPr/>
      </xdr:nvCxnSpPr>
      <xdr:spPr>
        <a:xfrm>
          <a:off x="11826875" y="1051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5" name="テキスト ボックス 484"/>
        <xdr:cNvSpPr txBox="1"/>
      </xdr:nvSpPr>
      <xdr:spPr>
        <a:xfrm>
          <a:off x="11442866"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6" name="直線コネクタ 485"/>
        <xdr:cNvCxnSpPr/>
      </xdr:nvCxnSpPr>
      <xdr:spPr>
        <a:xfrm>
          <a:off x="11826875" y="1005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7" name="テキスト ボックス 486"/>
        <xdr:cNvSpPr txBox="1"/>
      </xdr:nvSpPr>
      <xdr:spPr>
        <a:xfrm>
          <a:off x="11442866"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8" name="直線コネクタ 487"/>
        <xdr:cNvCxnSpPr/>
      </xdr:nvCxnSpPr>
      <xdr:spPr>
        <a:xfrm>
          <a:off x="11826875" y="960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9" name="テキスト ボックス 488"/>
        <xdr:cNvSpPr txBox="1"/>
      </xdr:nvSpPr>
      <xdr:spPr>
        <a:xfrm>
          <a:off x="11442866"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0" name="直線コネクタ 489"/>
        <xdr:cNvCxnSpPr/>
      </xdr:nvCxnSpPr>
      <xdr:spPr>
        <a:xfrm>
          <a:off x="11826875"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1" name="テキスト ボックス 490"/>
        <xdr:cNvSpPr txBox="1"/>
      </xdr:nvSpPr>
      <xdr:spPr>
        <a:xfrm>
          <a:off x="11442866"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2" name="【保健センター・保健所】&#10;有形固定資産減価償却率グラフ枠"/>
        <xdr:cNvSpPr/>
      </xdr:nvSpPr>
      <xdr:spPr>
        <a:xfrm>
          <a:off x="11826875" y="914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xdr:rowOff>
    </xdr:from>
    <xdr:to>
      <xdr:col>85</xdr:col>
      <xdr:colOff>126364</xdr:colOff>
      <xdr:row>62</xdr:row>
      <xdr:rowOff>89154</xdr:rowOff>
    </xdr:to>
    <xdr:cxnSp macro="">
      <xdr:nvCxnSpPr>
        <xdr:cNvPr id="493" name="直線コネクタ 492"/>
        <xdr:cNvCxnSpPr/>
      </xdr:nvCxnSpPr>
      <xdr:spPr>
        <a:xfrm flipV="1">
          <a:off x="15509239" y="9610344"/>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92981</xdr:rowOff>
    </xdr:from>
    <xdr:ext cx="405111" cy="259045"/>
    <xdr:sp macro="" textlink="">
      <xdr:nvSpPr>
        <xdr:cNvPr id="494" name="【保健センター・保健所】&#10;有形固定資産減価償却率最小値テキスト"/>
        <xdr:cNvSpPr txBox="1"/>
      </xdr:nvSpPr>
      <xdr:spPr>
        <a:xfrm>
          <a:off x="15547975" y="10722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89154</xdr:rowOff>
    </xdr:from>
    <xdr:to>
      <xdr:col>86</xdr:col>
      <xdr:colOff>25400</xdr:colOff>
      <xdr:row>62</xdr:row>
      <xdr:rowOff>89154</xdr:rowOff>
    </xdr:to>
    <xdr:cxnSp macro="">
      <xdr:nvCxnSpPr>
        <xdr:cNvPr id="495" name="直線コネクタ 494"/>
        <xdr:cNvCxnSpPr/>
      </xdr:nvCxnSpPr>
      <xdr:spPr>
        <a:xfrm>
          <a:off x="15420975" y="1071905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127271</xdr:rowOff>
    </xdr:from>
    <xdr:ext cx="405111" cy="259045"/>
    <xdr:sp macro="" textlink="">
      <xdr:nvSpPr>
        <xdr:cNvPr id="496" name="【保健センター・保健所】&#10;有形固定資産減価償却率最大値テキスト"/>
        <xdr:cNvSpPr txBox="1"/>
      </xdr:nvSpPr>
      <xdr:spPr>
        <a:xfrm>
          <a:off x="15547975" y="938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xdr:rowOff>
    </xdr:from>
    <xdr:to>
      <xdr:col>86</xdr:col>
      <xdr:colOff>25400</xdr:colOff>
      <xdr:row>56</xdr:row>
      <xdr:rowOff>9144</xdr:rowOff>
    </xdr:to>
    <xdr:cxnSp macro="">
      <xdr:nvCxnSpPr>
        <xdr:cNvPr id="497" name="直線コネクタ 496"/>
        <xdr:cNvCxnSpPr/>
      </xdr:nvCxnSpPr>
      <xdr:spPr>
        <a:xfrm>
          <a:off x="15420975" y="9610344"/>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89933</xdr:rowOff>
    </xdr:from>
    <xdr:ext cx="405111" cy="259045"/>
    <xdr:sp macro="" textlink="">
      <xdr:nvSpPr>
        <xdr:cNvPr id="498" name="【保健センター・保健所】&#10;有形固定資産減価償却率平均値テキスト"/>
        <xdr:cNvSpPr txBox="1"/>
      </xdr:nvSpPr>
      <xdr:spPr>
        <a:xfrm>
          <a:off x="15547975" y="10034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111506</xdr:rowOff>
    </xdr:from>
    <xdr:to>
      <xdr:col>85</xdr:col>
      <xdr:colOff>177800</xdr:colOff>
      <xdr:row>59</xdr:row>
      <xdr:rowOff>41656</xdr:rowOff>
    </xdr:to>
    <xdr:sp macro="" textlink="">
      <xdr:nvSpPr>
        <xdr:cNvPr id="499" name="フローチャート: 判断 498"/>
        <xdr:cNvSpPr/>
      </xdr:nvSpPr>
      <xdr:spPr>
        <a:xfrm>
          <a:off x="15459075" y="1005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152654</xdr:rowOff>
    </xdr:from>
    <xdr:to>
      <xdr:col>81</xdr:col>
      <xdr:colOff>101600</xdr:colOff>
      <xdr:row>59</xdr:row>
      <xdr:rowOff>82804</xdr:rowOff>
    </xdr:to>
    <xdr:sp macro="" textlink="">
      <xdr:nvSpPr>
        <xdr:cNvPr id="500" name="フローチャート: 判断 499"/>
        <xdr:cNvSpPr/>
      </xdr:nvSpPr>
      <xdr:spPr>
        <a:xfrm>
          <a:off x="14658975"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73931</xdr:rowOff>
    </xdr:from>
    <xdr:ext cx="405111" cy="259045"/>
    <xdr:sp macro="" textlink="">
      <xdr:nvSpPr>
        <xdr:cNvPr id="501" name="n_1aveValue【保健センター・保健所】&#10;有形固定資産減価償却率"/>
        <xdr:cNvSpPr txBox="1"/>
      </xdr:nvSpPr>
      <xdr:spPr>
        <a:xfrm>
          <a:off x="14504044" y="1018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97790</xdr:rowOff>
    </xdr:from>
    <xdr:to>
      <xdr:col>76</xdr:col>
      <xdr:colOff>165100</xdr:colOff>
      <xdr:row>60</xdr:row>
      <xdr:rowOff>27940</xdr:rowOff>
    </xdr:to>
    <xdr:sp macro="" textlink="">
      <xdr:nvSpPr>
        <xdr:cNvPr id="502" name="フローチャート: 判断 501"/>
        <xdr:cNvSpPr/>
      </xdr:nvSpPr>
      <xdr:spPr>
        <a:xfrm>
          <a:off x="138176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19067</xdr:rowOff>
    </xdr:from>
    <xdr:ext cx="405111" cy="259045"/>
    <xdr:sp macro="" textlink="">
      <xdr:nvSpPr>
        <xdr:cNvPr id="503" name="n_2aveValue【保健センター・保健所】&#10;有形固定資産減価償却率"/>
        <xdr:cNvSpPr txBox="1"/>
      </xdr:nvSpPr>
      <xdr:spPr>
        <a:xfrm>
          <a:off x="13675369"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04" name="テキスト ボックス 503"/>
        <xdr:cNvSpPr txBox="1"/>
      </xdr:nvSpPr>
      <xdr:spPr>
        <a:xfrm>
          <a:off x="153289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5" name="テキスト ボックス 504"/>
        <xdr:cNvSpPr txBox="1"/>
      </xdr:nvSpPr>
      <xdr:spPr>
        <a:xfrm>
          <a:off x="145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6" name="テキスト ボックス 505"/>
        <xdr:cNvSpPr txBox="1"/>
      </xdr:nvSpPr>
      <xdr:spPr>
        <a:xfrm>
          <a:off x="136874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7" name="テキスト ボックス 506"/>
        <xdr:cNvSpPr txBox="1"/>
      </xdr:nvSpPr>
      <xdr:spPr>
        <a:xfrm>
          <a:off x="12846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8" name="テキスト ボックス 507"/>
        <xdr:cNvSpPr txBox="1"/>
      </xdr:nvSpPr>
      <xdr:spPr>
        <a:xfrm>
          <a:off x="11995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58928</xdr:rowOff>
    </xdr:from>
    <xdr:to>
      <xdr:col>81</xdr:col>
      <xdr:colOff>101600</xdr:colOff>
      <xdr:row>55</xdr:row>
      <xdr:rowOff>160528</xdr:rowOff>
    </xdr:to>
    <xdr:sp macro="" textlink="">
      <xdr:nvSpPr>
        <xdr:cNvPr id="509" name="楕円 508"/>
        <xdr:cNvSpPr/>
      </xdr:nvSpPr>
      <xdr:spPr>
        <a:xfrm>
          <a:off x="14658975" y="948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55</xdr:row>
      <xdr:rowOff>118364</xdr:rowOff>
    </xdr:from>
    <xdr:to>
      <xdr:col>76</xdr:col>
      <xdr:colOff>165100</xdr:colOff>
      <xdr:row>56</xdr:row>
      <xdr:rowOff>48514</xdr:rowOff>
    </xdr:to>
    <xdr:sp macro="" textlink="">
      <xdr:nvSpPr>
        <xdr:cNvPr id="510" name="楕円 509"/>
        <xdr:cNvSpPr/>
      </xdr:nvSpPr>
      <xdr:spPr>
        <a:xfrm>
          <a:off x="13817600" y="954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109728</xdr:rowOff>
    </xdr:from>
    <xdr:to>
      <xdr:col>81</xdr:col>
      <xdr:colOff>50800</xdr:colOff>
      <xdr:row>55</xdr:row>
      <xdr:rowOff>169164</xdr:rowOff>
    </xdr:to>
    <xdr:cxnSp macro="">
      <xdr:nvCxnSpPr>
        <xdr:cNvPr id="511" name="直線コネクタ 510"/>
        <xdr:cNvCxnSpPr/>
      </xdr:nvCxnSpPr>
      <xdr:spPr>
        <a:xfrm flipV="1">
          <a:off x="13868400" y="9539478"/>
          <a:ext cx="841375"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54</xdr:row>
      <xdr:rowOff>5605</xdr:rowOff>
    </xdr:from>
    <xdr:ext cx="405111" cy="259045"/>
    <xdr:sp macro="" textlink="">
      <xdr:nvSpPr>
        <xdr:cNvPr id="512" name="n_1mainValue【保健センター・保健所】&#10;有形固定資産減価償却率"/>
        <xdr:cNvSpPr txBox="1"/>
      </xdr:nvSpPr>
      <xdr:spPr>
        <a:xfrm>
          <a:off x="14504044" y="926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65041</xdr:rowOff>
    </xdr:from>
    <xdr:ext cx="405111" cy="259045"/>
    <xdr:sp macro="" textlink="">
      <xdr:nvSpPr>
        <xdr:cNvPr id="513" name="n_2mainValue【保健センター・保健所】&#10;有形固定資産減価償却率"/>
        <xdr:cNvSpPr txBox="1"/>
      </xdr:nvSpPr>
      <xdr:spPr>
        <a:xfrm>
          <a:off x="13675369" y="932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7373600" y="800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75006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75006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845945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845945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19545300" y="866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19545300" y="886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7373600" y="914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xdr:cNvSpPr txBox="1"/>
      </xdr:nvSpPr>
      <xdr:spPr>
        <a:xfrm>
          <a:off x="17345025"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xdr:cNvCxnSpPr/>
      </xdr:nvCxnSpPr>
      <xdr:spPr>
        <a:xfrm>
          <a:off x="17373600" y="1143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xdr:cNvCxnSpPr/>
      </xdr:nvCxnSpPr>
      <xdr:spPr>
        <a:xfrm>
          <a:off x="17373600" y="11049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xdr:cNvSpPr txBox="1"/>
      </xdr:nvSpPr>
      <xdr:spPr>
        <a:xfrm>
          <a:off x="16934996"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xdr:cNvCxnSpPr/>
      </xdr:nvCxnSpPr>
      <xdr:spPr>
        <a:xfrm>
          <a:off x="17373600" y="10668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xdr:cNvSpPr txBox="1"/>
      </xdr:nvSpPr>
      <xdr:spPr>
        <a:xfrm>
          <a:off x="16934996"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xdr:cNvCxnSpPr/>
      </xdr:nvCxnSpPr>
      <xdr:spPr>
        <a:xfrm>
          <a:off x="17373600" y="10287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xdr:cNvSpPr txBox="1"/>
      </xdr:nvSpPr>
      <xdr:spPr>
        <a:xfrm>
          <a:off x="16934996"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xdr:cNvCxnSpPr/>
      </xdr:nvCxnSpPr>
      <xdr:spPr>
        <a:xfrm>
          <a:off x="17373600" y="9906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xdr:cNvSpPr txBox="1"/>
      </xdr:nvSpPr>
      <xdr:spPr>
        <a:xfrm>
          <a:off x="16934996"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xdr:cNvCxnSpPr/>
      </xdr:nvCxnSpPr>
      <xdr:spPr>
        <a:xfrm>
          <a:off x="17373600" y="9525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xdr:cNvSpPr txBox="1"/>
      </xdr:nvSpPr>
      <xdr:spPr>
        <a:xfrm>
          <a:off x="16934996"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xdr:cNvCxnSpPr/>
      </xdr:nvCxnSpPr>
      <xdr:spPr>
        <a:xfrm>
          <a:off x="17373600" y="914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xdr:cNvSpPr txBox="1"/>
      </xdr:nvSpPr>
      <xdr:spPr>
        <a:xfrm>
          <a:off x="16934996"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保健センター・保健所】&#10;一人当たり面積グラフ枠"/>
        <xdr:cNvSpPr/>
      </xdr:nvSpPr>
      <xdr:spPr>
        <a:xfrm>
          <a:off x="17373600" y="914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64</xdr:row>
      <xdr:rowOff>38100</xdr:rowOff>
    </xdr:to>
    <xdr:cxnSp macro="">
      <xdr:nvCxnSpPr>
        <xdr:cNvPr id="537" name="直線コネクタ 536"/>
        <xdr:cNvCxnSpPr/>
      </xdr:nvCxnSpPr>
      <xdr:spPr>
        <a:xfrm flipV="1">
          <a:off x="21055964" y="963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38" name="【保健センター・保健所】&#10;一人当たり面積最小値テキスト"/>
        <xdr:cNvSpPr txBox="1"/>
      </xdr:nvSpPr>
      <xdr:spPr>
        <a:xfrm>
          <a:off x="210947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39" name="直線コネクタ 538"/>
        <xdr:cNvCxnSpPr/>
      </xdr:nvCxnSpPr>
      <xdr:spPr>
        <a:xfrm>
          <a:off x="20977225" y="110109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540" name="【保健センター・保健所】&#10;一人当たり面積最大値テキスト"/>
        <xdr:cNvSpPr txBox="1"/>
      </xdr:nvSpPr>
      <xdr:spPr>
        <a:xfrm>
          <a:off x="210947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541" name="直線コネクタ 540"/>
        <xdr:cNvCxnSpPr/>
      </xdr:nvCxnSpPr>
      <xdr:spPr>
        <a:xfrm>
          <a:off x="20977225" y="9639300"/>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42" name="【保健センター・保健所】&#10;一人当たり面積平均値テキスト"/>
        <xdr:cNvSpPr txBox="1"/>
      </xdr:nvSpPr>
      <xdr:spPr>
        <a:xfrm>
          <a:off x="210947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43" name="フローチャート: 判断 542"/>
        <xdr:cNvSpPr/>
      </xdr:nvSpPr>
      <xdr:spPr>
        <a:xfrm>
          <a:off x="210058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82550</xdr:rowOff>
    </xdr:from>
    <xdr:to>
      <xdr:col>112</xdr:col>
      <xdr:colOff>38100</xdr:colOff>
      <xdr:row>62</xdr:row>
      <xdr:rowOff>12700</xdr:rowOff>
    </xdr:to>
    <xdr:sp macro="" textlink="">
      <xdr:nvSpPr>
        <xdr:cNvPr id="544" name="フローチャート: 判断 543"/>
        <xdr:cNvSpPr/>
      </xdr:nvSpPr>
      <xdr:spPr>
        <a:xfrm>
          <a:off x="20215225" y="10541000"/>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29227</xdr:rowOff>
    </xdr:from>
    <xdr:ext cx="469744" cy="259045"/>
    <xdr:sp macro="" textlink="">
      <xdr:nvSpPr>
        <xdr:cNvPr id="545" name="n_1aveValue【保健センター・保健所】&#10;一人当たり面積"/>
        <xdr:cNvSpPr txBox="1"/>
      </xdr:nvSpPr>
      <xdr:spPr>
        <a:xfrm>
          <a:off x="2002797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158750</xdr:rowOff>
    </xdr:from>
    <xdr:to>
      <xdr:col>107</xdr:col>
      <xdr:colOff>101600</xdr:colOff>
      <xdr:row>61</xdr:row>
      <xdr:rowOff>88900</xdr:rowOff>
    </xdr:to>
    <xdr:sp macro="" textlink="">
      <xdr:nvSpPr>
        <xdr:cNvPr id="546" name="フローチャート: 判断 545"/>
        <xdr:cNvSpPr/>
      </xdr:nvSpPr>
      <xdr:spPr>
        <a:xfrm>
          <a:off x="19364325"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59</xdr:row>
      <xdr:rowOff>105427</xdr:rowOff>
    </xdr:from>
    <xdr:ext cx="469744" cy="259045"/>
    <xdr:sp macro="" textlink="">
      <xdr:nvSpPr>
        <xdr:cNvPr id="547" name="n_2aveValue【保健センター・保健所】&#10;一人当たり面積"/>
        <xdr:cNvSpPr txBox="1"/>
      </xdr:nvSpPr>
      <xdr:spPr>
        <a:xfrm>
          <a:off x="1918977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48" name="テキスト ボックス 547"/>
        <xdr:cNvSpPr txBox="1"/>
      </xdr:nvSpPr>
      <xdr:spPr>
        <a:xfrm>
          <a:off x="2087562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9" name="テキスト ボックス 548"/>
        <xdr:cNvSpPr txBox="1"/>
      </xdr:nvSpPr>
      <xdr:spPr>
        <a:xfrm>
          <a:off x="2008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0" name="テキスト ボックス 549"/>
        <xdr:cNvSpPr txBox="1"/>
      </xdr:nvSpPr>
      <xdr:spPr>
        <a:xfrm>
          <a:off x="192341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1" name="テキスト ボックス 550"/>
        <xdr:cNvSpPr txBox="1"/>
      </xdr:nvSpPr>
      <xdr:spPr>
        <a:xfrm>
          <a:off x="18392775"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2" name="テキスト ボックス 551"/>
        <xdr:cNvSpPr txBox="1"/>
      </xdr:nvSpPr>
      <xdr:spPr>
        <a:xfrm>
          <a:off x="175514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553" name="楕円 552"/>
        <xdr:cNvSpPr/>
      </xdr:nvSpPr>
      <xdr:spPr>
        <a:xfrm>
          <a:off x="20215225" y="10655300"/>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44450</xdr:rowOff>
    </xdr:from>
    <xdr:to>
      <xdr:col>107</xdr:col>
      <xdr:colOff>101600</xdr:colOff>
      <xdr:row>62</xdr:row>
      <xdr:rowOff>146050</xdr:rowOff>
    </xdr:to>
    <xdr:sp macro="" textlink="">
      <xdr:nvSpPr>
        <xdr:cNvPr id="554" name="楕円 553"/>
        <xdr:cNvSpPr/>
      </xdr:nvSpPr>
      <xdr:spPr>
        <a:xfrm>
          <a:off x="19364325"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76200</xdr:rowOff>
    </xdr:from>
    <xdr:to>
      <xdr:col>111</xdr:col>
      <xdr:colOff>177800</xdr:colOff>
      <xdr:row>62</xdr:row>
      <xdr:rowOff>95250</xdr:rowOff>
    </xdr:to>
    <xdr:cxnSp macro="">
      <xdr:nvCxnSpPr>
        <xdr:cNvPr id="555" name="直線コネクタ 554"/>
        <xdr:cNvCxnSpPr/>
      </xdr:nvCxnSpPr>
      <xdr:spPr>
        <a:xfrm flipV="1">
          <a:off x="19415125" y="10706100"/>
          <a:ext cx="8509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118127</xdr:rowOff>
    </xdr:from>
    <xdr:ext cx="469744" cy="259045"/>
    <xdr:sp macro="" textlink="">
      <xdr:nvSpPr>
        <xdr:cNvPr id="556" name="n_1mainValue【保健センター・保健所】&#10;一人当たり面積"/>
        <xdr:cNvSpPr txBox="1"/>
      </xdr:nvSpPr>
      <xdr:spPr>
        <a:xfrm>
          <a:off x="2002797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137177</xdr:rowOff>
    </xdr:from>
    <xdr:ext cx="469744" cy="259045"/>
    <xdr:sp macro="" textlink="">
      <xdr:nvSpPr>
        <xdr:cNvPr id="557" name="n_2mainValue【保健センター・保健所】&#10;一人当たり面積"/>
        <xdr:cNvSpPr txBox="1"/>
      </xdr:nvSpPr>
      <xdr:spPr>
        <a:xfrm>
          <a:off x="1918977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8" name="正方形/長方形 557"/>
        <xdr:cNvSpPr/>
      </xdr:nvSpPr>
      <xdr:spPr>
        <a:xfrm>
          <a:off x="11826875" y="1181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59" name="正方形/長方形 558"/>
        <xdr:cNvSpPr/>
      </xdr:nvSpPr>
      <xdr:spPr>
        <a:xfrm>
          <a:off x="119443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0" name="正方形/長方形 559"/>
        <xdr:cNvSpPr/>
      </xdr:nvSpPr>
      <xdr:spPr>
        <a:xfrm>
          <a:off x="119443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1" name="正方形/長方形 560"/>
        <xdr:cNvSpPr/>
      </xdr:nvSpPr>
      <xdr:spPr>
        <a:xfrm>
          <a:off x="1291272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2" name="正方形/長方形 561"/>
        <xdr:cNvSpPr/>
      </xdr:nvSpPr>
      <xdr:spPr>
        <a:xfrm>
          <a:off x="1291272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3" name="正方形/長方形 562"/>
        <xdr:cNvSpPr/>
      </xdr:nvSpPr>
      <xdr:spPr>
        <a:xfrm>
          <a:off x="13998575"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4" name="正方形/長方形 563"/>
        <xdr:cNvSpPr/>
      </xdr:nvSpPr>
      <xdr:spPr>
        <a:xfrm>
          <a:off x="13998575"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xdr:cNvSpPr/>
      </xdr:nvSpPr>
      <xdr:spPr>
        <a:xfrm>
          <a:off x="11826875" y="1295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xdr:cNvSpPr txBox="1"/>
      </xdr:nvSpPr>
      <xdr:spPr>
        <a:xfrm>
          <a:off x="11788775"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xdr:cNvCxnSpPr/>
      </xdr:nvCxnSpPr>
      <xdr:spPr>
        <a:xfrm>
          <a:off x="11826875"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68" name="テキスト ボックス 567"/>
        <xdr:cNvSpPr txBox="1"/>
      </xdr:nvSpPr>
      <xdr:spPr>
        <a:xfrm>
          <a:off x="11506986"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69" name="直線コネクタ 568"/>
        <xdr:cNvCxnSpPr/>
      </xdr:nvCxnSpPr>
      <xdr:spPr>
        <a:xfrm>
          <a:off x="11826875" y="1478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70" name="テキスト ボックス 569"/>
        <xdr:cNvSpPr txBox="1"/>
      </xdr:nvSpPr>
      <xdr:spPr>
        <a:xfrm>
          <a:off x="11442866"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71" name="直線コネクタ 570"/>
        <xdr:cNvCxnSpPr/>
      </xdr:nvCxnSpPr>
      <xdr:spPr>
        <a:xfrm>
          <a:off x="11826875" y="1432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72" name="テキスト ボックス 571"/>
        <xdr:cNvSpPr txBox="1"/>
      </xdr:nvSpPr>
      <xdr:spPr>
        <a:xfrm>
          <a:off x="11442866"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73" name="直線コネクタ 572"/>
        <xdr:cNvCxnSpPr/>
      </xdr:nvCxnSpPr>
      <xdr:spPr>
        <a:xfrm>
          <a:off x="11826875" y="1386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74" name="テキスト ボックス 573"/>
        <xdr:cNvSpPr txBox="1"/>
      </xdr:nvSpPr>
      <xdr:spPr>
        <a:xfrm>
          <a:off x="11442866"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75" name="直線コネクタ 574"/>
        <xdr:cNvCxnSpPr/>
      </xdr:nvCxnSpPr>
      <xdr:spPr>
        <a:xfrm>
          <a:off x="11826875" y="1341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576" name="テキスト ボックス 575"/>
        <xdr:cNvSpPr txBox="1"/>
      </xdr:nvSpPr>
      <xdr:spPr>
        <a:xfrm>
          <a:off x="11442866"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77" name="直線コネクタ 576"/>
        <xdr:cNvCxnSpPr/>
      </xdr:nvCxnSpPr>
      <xdr:spPr>
        <a:xfrm>
          <a:off x="11826875"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78" name="テキスト ボックス 577"/>
        <xdr:cNvSpPr txBox="1"/>
      </xdr:nvSpPr>
      <xdr:spPr>
        <a:xfrm>
          <a:off x="1138827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79" name="【消防施設】&#10;有形固定資産減価償却率グラフ枠"/>
        <xdr:cNvSpPr/>
      </xdr:nvSpPr>
      <xdr:spPr>
        <a:xfrm>
          <a:off x="11826875" y="1295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108965</xdr:rowOff>
    </xdr:from>
    <xdr:to>
      <xdr:col>85</xdr:col>
      <xdr:colOff>126364</xdr:colOff>
      <xdr:row>86</xdr:row>
      <xdr:rowOff>72389</xdr:rowOff>
    </xdr:to>
    <xdr:cxnSp macro="">
      <xdr:nvCxnSpPr>
        <xdr:cNvPr id="580" name="直線コネクタ 579"/>
        <xdr:cNvCxnSpPr/>
      </xdr:nvCxnSpPr>
      <xdr:spPr>
        <a:xfrm flipV="1">
          <a:off x="15509239" y="13482065"/>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76216</xdr:rowOff>
    </xdr:from>
    <xdr:ext cx="405111" cy="259045"/>
    <xdr:sp macro="" textlink="">
      <xdr:nvSpPr>
        <xdr:cNvPr id="581" name="【消防施設】&#10;有形固定資産減価償却率最小値テキスト"/>
        <xdr:cNvSpPr txBox="1"/>
      </xdr:nvSpPr>
      <xdr:spPr>
        <a:xfrm>
          <a:off x="15547975" y="1482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72389</xdr:rowOff>
    </xdr:from>
    <xdr:to>
      <xdr:col>86</xdr:col>
      <xdr:colOff>25400</xdr:colOff>
      <xdr:row>86</xdr:row>
      <xdr:rowOff>72389</xdr:rowOff>
    </xdr:to>
    <xdr:cxnSp macro="">
      <xdr:nvCxnSpPr>
        <xdr:cNvPr id="582" name="直線コネクタ 581"/>
        <xdr:cNvCxnSpPr/>
      </xdr:nvCxnSpPr>
      <xdr:spPr>
        <a:xfrm>
          <a:off x="15420975" y="14817089"/>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55642</xdr:rowOff>
    </xdr:from>
    <xdr:ext cx="405111" cy="259045"/>
    <xdr:sp macro="" textlink="">
      <xdr:nvSpPr>
        <xdr:cNvPr id="583" name="【消防施設】&#10;有形固定資産減価償却率最大値テキスト"/>
        <xdr:cNvSpPr txBox="1"/>
      </xdr:nvSpPr>
      <xdr:spPr>
        <a:xfrm>
          <a:off x="15547975" y="1325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108965</xdr:rowOff>
    </xdr:from>
    <xdr:to>
      <xdr:col>86</xdr:col>
      <xdr:colOff>25400</xdr:colOff>
      <xdr:row>78</xdr:row>
      <xdr:rowOff>108965</xdr:rowOff>
    </xdr:to>
    <xdr:cxnSp macro="">
      <xdr:nvCxnSpPr>
        <xdr:cNvPr id="584" name="直線コネクタ 583"/>
        <xdr:cNvCxnSpPr/>
      </xdr:nvCxnSpPr>
      <xdr:spPr>
        <a:xfrm>
          <a:off x="15420975" y="13482065"/>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93742</xdr:rowOff>
    </xdr:from>
    <xdr:ext cx="405111" cy="259045"/>
    <xdr:sp macro="" textlink="">
      <xdr:nvSpPr>
        <xdr:cNvPr id="585" name="【消防施設】&#10;有形固定資産減価償却率平均値テキスト"/>
        <xdr:cNvSpPr txBox="1"/>
      </xdr:nvSpPr>
      <xdr:spPr>
        <a:xfrm>
          <a:off x="15547975" y="13981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115315</xdr:rowOff>
    </xdr:from>
    <xdr:to>
      <xdr:col>85</xdr:col>
      <xdr:colOff>177800</xdr:colOff>
      <xdr:row>82</xdr:row>
      <xdr:rowOff>45465</xdr:rowOff>
    </xdr:to>
    <xdr:sp macro="" textlink="">
      <xdr:nvSpPr>
        <xdr:cNvPr id="586" name="フローチャート: 判断 585"/>
        <xdr:cNvSpPr/>
      </xdr:nvSpPr>
      <xdr:spPr>
        <a:xfrm>
          <a:off x="15459075" y="140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113030</xdr:rowOff>
    </xdr:from>
    <xdr:to>
      <xdr:col>81</xdr:col>
      <xdr:colOff>101600</xdr:colOff>
      <xdr:row>82</xdr:row>
      <xdr:rowOff>43180</xdr:rowOff>
    </xdr:to>
    <xdr:sp macro="" textlink="">
      <xdr:nvSpPr>
        <xdr:cNvPr id="587" name="フローチャート: 判断 586"/>
        <xdr:cNvSpPr/>
      </xdr:nvSpPr>
      <xdr:spPr>
        <a:xfrm>
          <a:off x="14658975"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59707</xdr:rowOff>
    </xdr:from>
    <xdr:ext cx="405111" cy="259045"/>
    <xdr:sp macro="" textlink="">
      <xdr:nvSpPr>
        <xdr:cNvPr id="588" name="n_1aveValue【消防施設】&#10;有形固定資産減価償却率"/>
        <xdr:cNvSpPr txBox="1"/>
      </xdr:nvSpPr>
      <xdr:spPr>
        <a:xfrm>
          <a:off x="14504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10161</xdr:rowOff>
    </xdr:from>
    <xdr:to>
      <xdr:col>76</xdr:col>
      <xdr:colOff>165100</xdr:colOff>
      <xdr:row>81</xdr:row>
      <xdr:rowOff>111761</xdr:rowOff>
    </xdr:to>
    <xdr:sp macro="" textlink="">
      <xdr:nvSpPr>
        <xdr:cNvPr id="589" name="フローチャート: 判断 588"/>
        <xdr:cNvSpPr/>
      </xdr:nvSpPr>
      <xdr:spPr>
        <a:xfrm>
          <a:off x="138176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128288</xdr:rowOff>
    </xdr:from>
    <xdr:ext cx="405111" cy="259045"/>
    <xdr:sp macro="" textlink="">
      <xdr:nvSpPr>
        <xdr:cNvPr id="590" name="n_2aveValue【消防施設】&#10;有形固定資産減価償却率"/>
        <xdr:cNvSpPr txBox="1"/>
      </xdr:nvSpPr>
      <xdr:spPr>
        <a:xfrm>
          <a:off x="13675369"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91" name="テキスト ボックス 590"/>
        <xdr:cNvSpPr txBox="1"/>
      </xdr:nvSpPr>
      <xdr:spPr>
        <a:xfrm>
          <a:off x="153289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2" name="テキスト ボックス 591"/>
        <xdr:cNvSpPr txBox="1"/>
      </xdr:nvSpPr>
      <xdr:spPr>
        <a:xfrm>
          <a:off x="145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3" name="テキスト ボックス 592"/>
        <xdr:cNvSpPr txBox="1"/>
      </xdr:nvSpPr>
      <xdr:spPr>
        <a:xfrm>
          <a:off x="136874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4" name="テキスト ボックス 593"/>
        <xdr:cNvSpPr txBox="1"/>
      </xdr:nvSpPr>
      <xdr:spPr>
        <a:xfrm>
          <a:off x="12846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5" name="テキスト ボックス 594"/>
        <xdr:cNvSpPr txBox="1"/>
      </xdr:nvSpPr>
      <xdr:spPr>
        <a:xfrm>
          <a:off x="11995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145035</xdr:rowOff>
    </xdr:from>
    <xdr:to>
      <xdr:col>81</xdr:col>
      <xdr:colOff>101600</xdr:colOff>
      <xdr:row>82</xdr:row>
      <xdr:rowOff>75185</xdr:rowOff>
    </xdr:to>
    <xdr:sp macro="" textlink="">
      <xdr:nvSpPr>
        <xdr:cNvPr id="596" name="楕円 595"/>
        <xdr:cNvSpPr/>
      </xdr:nvSpPr>
      <xdr:spPr>
        <a:xfrm>
          <a:off x="14658975" y="140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78739</xdr:rowOff>
    </xdr:from>
    <xdr:to>
      <xdr:col>76</xdr:col>
      <xdr:colOff>165100</xdr:colOff>
      <xdr:row>82</xdr:row>
      <xdr:rowOff>8889</xdr:rowOff>
    </xdr:to>
    <xdr:sp macro="" textlink="">
      <xdr:nvSpPr>
        <xdr:cNvPr id="597" name="楕円 596"/>
        <xdr:cNvSpPr/>
      </xdr:nvSpPr>
      <xdr:spPr>
        <a:xfrm>
          <a:off x="138176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129539</xdr:rowOff>
    </xdr:from>
    <xdr:to>
      <xdr:col>81</xdr:col>
      <xdr:colOff>50800</xdr:colOff>
      <xdr:row>82</xdr:row>
      <xdr:rowOff>24385</xdr:rowOff>
    </xdr:to>
    <xdr:cxnSp macro="">
      <xdr:nvCxnSpPr>
        <xdr:cNvPr id="598" name="直線コネクタ 597"/>
        <xdr:cNvCxnSpPr/>
      </xdr:nvCxnSpPr>
      <xdr:spPr>
        <a:xfrm>
          <a:off x="13868400" y="14016989"/>
          <a:ext cx="841375" cy="6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66312</xdr:rowOff>
    </xdr:from>
    <xdr:ext cx="405111" cy="259045"/>
    <xdr:sp macro="" textlink="">
      <xdr:nvSpPr>
        <xdr:cNvPr id="599" name="n_1mainValue【消防施設】&#10;有形固定資産減価償却率"/>
        <xdr:cNvSpPr txBox="1"/>
      </xdr:nvSpPr>
      <xdr:spPr>
        <a:xfrm>
          <a:off x="14504044" y="1412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xdr:rowOff>
    </xdr:from>
    <xdr:ext cx="405111" cy="259045"/>
    <xdr:sp macro="" textlink="">
      <xdr:nvSpPr>
        <xdr:cNvPr id="600" name="n_2mainValue【消防施設】&#10;有形固定資産減価償却率"/>
        <xdr:cNvSpPr txBox="1"/>
      </xdr:nvSpPr>
      <xdr:spPr>
        <a:xfrm>
          <a:off x="13675369"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xdr:cNvSpPr/>
      </xdr:nvSpPr>
      <xdr:spPr>
        <a:xfrm>
          <a:off x="17373600" y="1181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xdr:cNvSpPr/>
      </xdr:nvSpPr>
      <xdr:spPr>
        <a:xfrm>
          <a:off x="175006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xdr:cNvSpPr/>
      </xdr:nvSpPr>
      <xdr:spPr>
        <a:xfrm>
          <a:off x="175006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xdr:cNvSpPr/>
      </xdr:nvSpPr>
      <xdr:spPr>
        <a:xfrm>
          <a:off x="1845945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xdr:cNvSpPr/>
      </xdr:nvSpPr>
      <xdr:spPr>
        <a:xfrm>
          <a:off x="1845945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xdr:cNvSpPr/>
      </xdr:nvSpPr>
      <xdr:spPr>
        <a:xfrm>
          <a:off x="19545300" y="1247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xdr:cNvSpPr/>
      </xdr:nvSpPr>
      <xdr:spPr>
        <a:xfrm>
          <a:off x="19545300" y="1267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xdr:cNvSpPr/>
      </xdr:nvSpPr>
      <xdr:spPr>
        <a:xfrm>
          <a:off x="17373600" y="1295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9" name="テキスト ボックス 608"/>
        <xdr:cNvSpPr txBox="1"/>
      </xdr:nvSpPr>
      <xdr:spPr>
        <a:xfrm>
          <a:off x="17345025"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0" name="直線コネクタ 609"/>
        <xdr:cNvCxnSpPr/>
      </xdr:nvCxnSpPr>
      <xdr:spPr>
        <a:xfrm>
          <a:off x="17373600" y="1524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11" name="直線コネクタ 610"/>
        <xdr:cNvCxnSpPr/>
      </xdr:nvCxnSpPr>
      <xdr:spPr>
        <a:xfrm>
          <a:off x="17373600" y="1491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12" name="テキスト ボックス 611"/>
        <xdr:cNvSpPr txBox="1"/>
      </xdr:nvSpPr>
      <xdr:spPr>
        <a:xfrm>
          <a:off x="16934996"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13" name="直線コネクタ 612"/>
        <xdr:cNvCxnSpPr/>
      </xdr:nvCxnSpPr>
      <xdr:spPr>
        <a:xfrm>
          <a:off x="17373600" y="1458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14" name="テキスト ボックス 613"/>
        <xdr:cNvSpPr txBox="1"/>
      </xdr:nvSpPr>
      <xdr:spPr>
        <a:xfrm>
          <a:off x="16934996"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15" name="直線コネクタ 614"/>
        <xdr:cNvCxnSpPr/>
      </xdr:nvCxnSpPr>
      <xdr:spPr>
        <a:xfrm>
          <a:off x="17373600" y="1426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16" name="テキスト ボックス 615"/>
        <xdr:cNvSpPr txBox="1"/>
      </xdr:nvSpPr>
      <xdr:spPr>
        <a:xfrm>
          <a:off x="16934996"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17" name="直線コネクタ 616"/>
        <xdr:cNvCxnSpPr/>
      </xdr:nvCxnSpPr>
      <xdr:spPr>
        <a:xfrm>
          <a:off x="17373600" y="1393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18" name="テキスト ボックス 617"/>
        <xdr:cNvSpPr txBox="1"/>
      </xdr:nvSpPr>
      <xdr:spPr>
        <a:xfrm>
          <a:off x="1693499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19" name="直線コネクタ 618"/>
        <xdr:cNvCxnSpPr/>
      </xdr:nvCxnSpPr>
      <xdr:spPr>
        <a:xfrm>
          <a:off x="17373600" y="1360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20" name="テキスト ボックス 619"/>
        <xdr:cNvSpPr txBox="1"/>
      </xdr:nvSpPr>
      <xdr:spPr>
        <a:xfrm>
          <a:off x="16934996"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21" name="直線コネクタ 620"/>
        <xdr:cNvCxnSpPr/>
      </xdr:nvCxnSpPr>
      <xdr:spPr>
        <a:xfrm>
          <a:off x="17373600" y="1328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22" name="テキスト ボックス 621"/>
        <xdr:cNvSpPr txBox="1"/>
      </xdr:nvSpPr>
      <xdr:spPr>
        <a:xfrm>
          <a:off x="16934996"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3" name="直線コネクタ 622"/>
        <xdr:cNvCxnSpPr/>
      </xdr:nvCxnSpPr>
      <xdr:spPr>
        <a:xfrm>
          <a:off x="17373600" y="1295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4" name="テキスト ボックス 623"/>
        <xdr:cNvSpPr txBox="1"/>
      </xdr:nvSpPr>
      <xdr:spPr>
        <a:xfrm>
          <a:off x="16934996"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5" name="【消防施設】&#10;一人当たり面積グラフ枠"/>
        <xdr:cNvSpPr/>
      </xdr:nvSpPr>
      <xdr:spPr>
        <a:xfrm>
          <a:off x="17373600" y="1295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5443</xdr:rowOff>
    </xdr:from>
    <xdr:to>
      <xdr:col>116</xdr:col>
      <xdr:colOff>62864</xdr:colOff>
      <xdr:row>86</xdr:row>
      <xdr:rowOff>21771</xdr:rowOff>
    </xdr:to>
    <xdr:cxnSp macro="">
      <xdr:nvCxnSpPr>
        <xdr:cNvPr id="626" name="直線コネクタ 625"/>
        <xdr:cNvCxnSpPr/>
      </xdr:nvCxnSpPr>
      <xdr:spPr>
        <a:xfrm flipV="1">
          <a:off x="21055964" y="1337854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25598</xdr:rowOff>
    </xdr:from>
    <xdr:ext cx="469744" cy="259045"/>
    <xdr:sp macro="" textlink="">
      <xdr:nvSpPr>
        <xdr:cNvPr id="627" name="【消防施設】&#10;一人当たり面積最小値テキスト"/>
        <xdr:cNvSpPr txBox="1"/>
      </xdr:nvSpPr>
      <xdr:spPr>
        <a:xfrm>
          <a:off x="21094700" y="1477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21771</xdr:rowOff>
    </xdr:from>
    <xdr:to>
      <xdr:col>116</xdr:col>
      <xdr:colOff>152400</xdr:colOff>
      <xdr:row>86</xdr:row>
      <xdr:rowOff>21771</xdr:rowOff>
    </xdr:to>
    <xdr:cxnSp macro="">
      <xdr:nvCxnSpPr>
        <xdr:cNvPr id="628" name="直線コネクタ 627"/>
        <xdr:cNvCxnSpPr/>
      </xdr:nvCxnSpPr>
      <xdr:spPr>
        <a:xfrm>
          <a:off x="20977225" y="14766471"/>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123570</xdr:rowOff>
    </xdr:from>
    <xdr:ext cx="469744" cy="259045"/>
    <xdr:sp macro="" textlink="">
      <xdr:nvSpPr>
        <xdr:cNvPr id="629" name="【消防施設】&#10;一人当たり面積最大値テキスト"/>
        <xdr:cNvSpPr txBox="1"/>
      </xdr:nvSpPr>
      <xdr:spPr>
        <a:xfrm>
          <a:off x="210947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5443</xdr:rowOff>
    </xdr:from>
    <xdr:to>
      <xdr:col>116</xdr:col>
      <xdr:colOff>152400</xdr:colOff>
      <xdr:row>78</xdr:row>
      <xdr:rowOff>5443</xdr:rowOff>
    </xdr:to>
    <xdr:cxnSp macro="">
      <xdr:nvCxnSpPr>
        <xdr:cNvPr id="630" name="直線コネクタ 629"/>
        <xdr:cNvCxnSpPr/>
      </xdr:nvCxnSpPr>
      <xdr:spPr>
        <a:xfrm>
          <a:off x="20977225" y="13378543"/>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14713</xdr:rowOff>
    </xdr:from>
    <xdr:ext cx="469744" cy="259045"/>
    <xdr:sp macro="" textlink="">
      <xdr:nvSpPr>
        <xdr:cNvPr id="631" name="【消防施設】&#10;一人当たり面積平均値テキスト"/>
        <xdr:cNvSpPr txBox="1"/>
      </xdr:nvSpPr>
      <xdr:spPr>
        <a:xfrm>
          <a:off x="21094700" y="14073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36286</xdr:rowOff>
    </xdr:from>
    <xdr:to>
      <xdr:col>116</xdr:col>
      <xdr:colOff>114300</xdr:colOff>
      <xdr:row>82</xdr:row>
      <xdr:rowOff>137886</xdr:rowOff>
    </xdr:to>
    <xdr:sp macro="" textlink="">
      <xdr:nvSpPr>
        <xdr:cNvPr id="632" name="フローチャート: 判断 631"/>
        <xdr:cNvSpPr/>
      </xdr:nvSpPr>
      <xdr:spPr>
        <a:xfrm>
          <a:off x="210058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52614</xdr:rowOff>
    </xdr:from>
    <xdr:to>
      <xdr:col>112</xdr:col>
      <xdr:colOff>38100</xdr:colOff>
      <xdr:row>82</xdr:row>
      <xdr:rowOff>154214</xdr:rowOff>
    </xdr:to>
    <xdr:sp macro="" textlink="">
      <xdr:nvSpPr>
        <xdr:cNvPr id="633" name="フローチャート: 判断 632"/>
        <xdr:cNvSpPr/>
      </xdr:nvSpPr>
      <xdr:spPr>
        <a:xfrm>
          <a:off x="20215225" y="14111514"/>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145341</xdr:rowOff>
    </xdr:from>
    <xdr:ext cx="469744" cy="259045"/>
    <xdr:sp macro="" textlink="">
      <xdr:nvSpPr>
        <xdr:cNvPr id="634" name="n_1aveValue【消防施設】&#10;一人当たり面積"/>
        <xdr:cNvSpPr txBox="1"/>
      </xdr:nvSpPr>
      <xdr:spPr>
        <a:xfrm>
          <a:off x="20027977" y="1420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117929</xdr:rowOff>
    </xdr:from>
    <xdr:to>
      <xdr:col>107</xdr:col>
      <xdr:colOff>101600</xdr:colOff>
      <xdr:row>83</xdr:row>
      <xdr:rowOff>48079</xdr:rowOff>
    </xdr:to>
    <xdr:sp macro="" textlink="">
      <xdr:nvSpPr>
        <xdr:cNvPr id="635" name="フローチャート: 判断 634"/>
        <xdr:cNvSpPr/>
      </xdr:nvSpPr>
      <xdr:spPr>
        <a:xfrm>
          <a:off x="19364325"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39206</xdr:rowOff>
    </xdr:from>
    <xdr:ext cx="469744" cy="259045"/>
    <xdr:sp macro="" textlink="">
      <xdr:nvSpPr>
        <xdr:cNvPr id="636" name="n_2aveValue【消防施設】&#10;一人当たり面積"/>
        <xdr:cNvSpPr txBox="1"/>
      </xdr:nvSpPr>
      <xdr:spPr>
        <a:xfrm>
          <a:off x="19189777" y="1426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37" name="テキスト ボックス 636"/>
        <xdr:cNvSpPr txBox="1"/>
      </xdr:nvSpPr>
      <xdr:spPr>
        <a:xfrm>
          <a:off x="2087562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8" name="テキスト ボックス 637"/>
        <xdr:cNvSpPr txBox="1"/>
      </xdr:nvSpPr>
      <xdr:spPr>
        <a:xfrm>
          <a:off x="20085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9" name="テキスト ボックス 638"/>
        <xdr:cNvSpPr txBox="1"/>
      </xdr:nvSpPr>
      <xdr:spPr>
        <a:xfrm>
          <a:off x="192341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0" name="テキスト ボックス 639"/>
        <xdr:cNvSpPr txBox="1"/>
      </xdr:nvSpPr>
      <xdr:spPr>
        <a:xfrm>
          <a:off x="18392775"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1" name="テキスト ボックス 640"/>
        <xdr:cNvSpPr txBox="1"/>
      </xdr:nvSpPr>
      <xdr:spPr>
        <a:xfrm>
          <a:off x="175514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126093</xdr:rowOff>
    </xdr:from>
    <xdr:to>
      <xdr:col>112</xdr:col>
      <xdr:colOff>38100</xdr:colOff>
      <xdr:row>80</xdr:row>
      <xdr:rowOff>56243</xdr:rowOff>
    </xdr:to>
    <xdr:sp macro="" textlink="">
      <xdr:nvSpPr>
        <xdr:cNvPr id="642" name="楕円 641"/>
        <xdr:cNvSpPr/>
      </xdr:nvSpPr>
      <xdr:spPr>
        <a:xfrm>
          <a:off x="20215225" y="13670643"/>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80</xdr:row>
      <xdr:rowOff>3629</xdr:rowOff>
    </xdr:from>
    <xdr:to>
      <xdr:col>107</xdr:col>
      <xdr:colOff>101600</xdr:colOff>
      <xdr:row>80</xdr:row>
      <xdr:rowOff>105229</xdr:rowOff>
    </xdr:to>
    <xdr:sp macro="" textlink="">
      <xdr:nvSpPr>
        <xdr:cNvPr id="643" name="楕円 642"/>
        <xdr:cNvSpPr/>
      </xdr:nvSpPr>
      <xdr:spPr>
        <a:xfrm>
          <a:off x="19364325"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5443</xdr:rowOff>
    </xdr:from>
    <xdr:to>
      <xdr:col>111</xdr:col>
      <xdr:colOff>177800</xdr:colOff>
      <xdr:row>80</xdr:row>
      <xdr:rowOff>54429</xdr:rowOff>
    </xdr:to>
    <xdr:cxnSp macro="">
      <xdr:nvCxnSpPr>
        <xdr:cNvPr id="644" name="直線コネクタ 643"/>
        <xdr:cNvCxnSpPr/>
      </xdr:nvCxnSpPr>
      <xdr:spPr>
        <a:xfrm flipV="1">
          <a:off x="19415125" y="13721443"/>
          <a:ext cx="8509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72770</xdr:rowOff>
    </xdr:from>
    <xdr:ext cx="469744" cy="259045"/>
    <xdr:sp macro="" textlink="">
      <xdr:nvSpPr>
        <xdr:cNvPr id="645" name="n_1mainValue【消防施設】&#10;一人当たり面積"/>
        <xdr:cNvSpPr txBox="1"/>
      </xdr:nvSpPr>
      <xdr:spPr>
        <a:xfrm>
          <a:off x="20027977" y="1344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121756</xdr:rowOff>
    </xdr:from>
    <xdr:ext cx="469744" cy="259045"/>
    <xdr:sp macro="" textlink="">
      <xdr:nvSpPr>
        <xdr:cNvPr id="646" name="n_2mainValue【消防施設】&#10;一人当たり面積"/>
        <xdr:cNvSpPr txBox="1"/>
      </xdr:nvSpPr>
      <xdr:spPr>
        <a:xfrm>
          <a:off x="19189777" y="13494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xdr:cNvSpPr/>
      </xdr:nvSpPr>
      <xdr:spPr>
        <a:xfrm>
          <a:off x="11826875" y="15621000"/>
          <a:ext cx="448627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xdr:cNvSpPr/>
      </xdr:nvSpPr>
      <xdr:spPr>
        <a:xfrm>
          <a:off x="119443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xdr:cNvSpPr/>
      </xdr:nvSpPr>
      <xdr:spPr>
        <a:xfrm>
          <a:off x="119443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xdr:cNvSpPr/>
      </xdr:nvSpPr>
      <xdr:spPr>
        <a:xfrm>
          <a:off x="1291272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xdr:cNvSpPr/>
      </xdr:nvSpPr>
      <xdr:spPr>
        <a:xfrm>
          <a:off x="1291272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xdr:cNvSpPr/>
      </xdr:nvSpPr>
      <xdr:spPr>
        <a:xfrm>
          <a:off x="13998575"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xdr:cNvSpPr/>
      </xdr:nvSpPr>
      <xdr:spPr>
        <a:xfrm>
          <a:off x="13998575"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xdr:cNvSpPr/>
      </xdr:nvSpPr>
      <xdr:spPr>
        <a:xfrm>
          <a:off x="11826875" y="16764000"/>
          <a:ext cx="4486275"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xdr:cNvSpPr txBox="1"/>
      </xdr:nvSpPr>
      <xdr:spPr>
        <a:xfrm>
          <a:off x="11788775"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xdr:cNvCxnSpPr/>
      </xdr:nvCxnSpPr>
      <xdr:spPr>
        <a:xfrm>
          <a:off x="11826875"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57" name="直線コネクタ 656"/>
        <xdr:cNvCxnSpPr/>
      </xdr:nvCxnSpPr>
      <xdr:spPr>
        <a:xfrm>
          <a:off x="11826875" y="18723429"/>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58" name="テキスト ボックス 657"/>
        <xdr:cNvSpPr txBox="1"/>
      </xdr:nvSpPr>
      <xdr:spPr>
        <a:xfrm>
          <a:off x="11506986"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9" name="直線コネクタ 658"/>
        <xdr:cNvCxnSpPr/>
      </xdr:nvCxnSpPr>
      <xdr:spPr>
        <a:xfrm>
          <a:off x="11826875" y="18396857"/>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0" name="テキスト ボックス 659"/>
        <xdr:cNvSpPr txBox="1"/>
      </xdr:nvSpPr>
      <xdr:spPr>
        <a:xfrm>
          <a:off x="11442866"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1" name="直線コネクタ 660"/>
        <xdr:cNvCxnSpPr/>
      </xdr:nvCxnSpPr>
      <xdr:spPr>
        <a:xfrm>
          <a:off x="11826875" y="18070286"/>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2" name="テキスト ボックス 661"/>
        <xdr:cNvSpPr txBox="1"/>
      </xdr:nvSpPr>
      <xdr:spPr>
        <a:xfrm>
          <a:off x="11442866"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3" name="直線コネクタ 662"/>
        <xdr:cNvCxnSpPr/>
      </xdr:nvCxnSpPr>
      <xdr:spPr>
        <a:xfrm>
          <a:off x="11826875" y="17743714"/>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4" name="テキスト ボックス 663"/>
        <xdr:cNvSpPr txBox="1"/>
      </xdr:nvSpPr>
      <xdr:spPr>
        <a:xfrm>
          <a:off x="11442866"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5" name="直線コネクタ 664"/>
        <xdr:cNvCxnSpPr/>
      </xdr:nvCxnSpPr>
      <xdr:spPr>
        <a:xfrm>
          <a:off x="11826875" y="17417143"/>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6" name="テキスト ボックス 665"/>
        <xdr:cNvSpPr txBox="1"/>
      </xdr:nvSpPr>
      <xdr:spPr>
        <a:xfrm>
          <a:off x="11442866"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7" name="直線コネクタ 666"/>
        <xdr:cNvCxnSpPr/>
      </xdr:nvCxnSpPr>
      <xdr:spPr>
        <a:xfrm>
          <a:off x="11826875" y="17090571"/>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68" name="テキスト ボックス 667"/>
        <xdr:cNvSpPr txBox="1"/>
      </xdr:nvSpPr>
      <xdr:spPr>
        <a:xfrm>
          <a:off x="1138827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9" name="直線コネクタ 668"/>
        <xdr:cNvCxnSpPr/>
      </xdr:nvCxnSpPr>
      <xdr:spPr>
        <a:xfrm>
          <a:off x="11826875"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70" name="テキスト ボックス 669"/>
        <xdr:cNvSpPr txBox="1"/>
      </xdr:nvSpPr>
      <xdr:spPr>
        <a:xfrm>
          <a:off x="1138827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1" name="【庁舎】&#10;有形固定資産減価償却率グラフ枠"/>
        <xdr:cNvSpPr/>
      </xdr:nvSpPr>
      <xdr:spPr>
        <a:xfrm>
          <a:off x="11826875" y="16764000"/>
          <a:ext cx="4486275"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79466</xdr:rowOff>
    </xdr:from>
    <xdr:to>
      <xdr:col>85</xdr:col>
      <xdr:colOff>126364</xdr:colOff>
      <xdr:row>107</xdr:row>
      <xdr:rowOff>94162</xdr:rowOff>
    </xdr:to>
    <xdr:cxnSp macro="">
      <xdr:nvCxnSpPr>
        <xdr:cNvPr id="672" name="直線コネクタ 671"/>
        <xdr:cNvCxnSpPr/>
      </xdr:nvCxnSpPr>
      <xdr:spPr>
        <a:xfrm flipV="1">
          <a:off x="15509239" y="17224466"/>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97989</xdr:rowOff>
    </xdr:from>
    <xdr:ext cx="405111" cy="259045"/>
    <xdr:sp macro="" textlink="">
      <xdr:nvSpPr>
        <xdr:cNvPr id="673" name="【庁舎】&#10;有形固定資産減価償却率最小値テキスト"/>
        <xdr:cNvSpPr txBox="1"/>
      </xdr:nvSpPr>
      <xdr:spPr>
        <a:xfrm>
          <a:off x="15547975" y="1844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94162</xdr:rowOff>
    </xdr:from>
    <xdr:to>
      <xdr:col>86</xdr:col>
      <xdr:colOff>25400</xdr:colOff>
      <xdr:row>107</xdr:row>
      <xdr:rowOff>94162</xdr:rowOff>
    </xdr:to>
    <xdr:cxnSp macro="">
      <xdr:nvCxnSpPr>
        <xdr:cNvPr id="674" name="直線コネクタ 673"/>
        <xdr:cNvCxnSpPr/>
      </xdr:nvCxnSpPr>
      <xdr:spPr>
        <a:xfrm>
          <a:off x="15420975" y="18439312"/>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26143</xdr:rowOff>
    </xdr:from>
    <xdr:ext cx="405111" cy="259045"/>
    <xdr:sp macro="" textlink="">
      <xdr:nvSpPr>
        <xdr:cNvPr id="675" name="【庁舎】&#10;有形固定資産減価償却率最大値テキスト"/>
        <xdr:cNvSpPr txBox="1"/>
      </xdr:nvSpPr>
      <xdr:spPr>
        <a:xfrm>
          <a:off x="15547975" y="16999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79466</xdr:rowOff>
    </xdr:from>
    <xdr:to>
      <xdr:col>86</xdr:col>
      <xdr:colOff>25400</xdr:colOff>
      <xdr:row>100</xdr:row>
      <xdr:rowOff>79466</xdr:rowOff>
    </xdr:to>
    <xdr:cxnSp macro="">
      <xdr:nvCxnSpPr>
        <xdr:cNvPr id="676" name="直線コネクタ 675"/>
        <xdr:cNvCxnSpPr/>
      </xdr:nvCxnSpPr>
      <xdr:spPr>
        <a:xfrm>
          <a:off x="15420975" y="17224466"/>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103432</xdr:rowOff>
    </xdr:from>
    <xdr:ext cx="405111" cy="259045"/>
    <xdr:sp macro="" textlink="">
      <xdr:nvSpPr>
        <xdr:cNvPr id="677" name="【庁舎】&#10;有形固定資産減価償却率平均値テキスト"/>
        <xdr:cNvSpPr txBox="1"/>
      </xdr:nvSpPr>
      <xdr:spPr>
        <a:xfrm>
          <a:off x="15547975" y="17762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125005</xdr:rowOff>
    </xdr:from>
    <xdr:to>
      <xdr:col>85</xdr:col>
      <xdr:colOff>177800</xdr:colOff>
      <xdr:row>104</xdr:row>
      <xdr:rowOff>55155</xdr:rowOff>
    </xdr:to>
    <xdr:sp macro="" textlink="">
      <xdr:nvSpPr>
        <xdr:cNvPr id="678" name="フローチャート: 判断 677"/>
        <xdr:cNvSpPr/>
      </xdr:nvSpPr>
      <xdr:spPr>
        <a:xfrm>
          <a:off x="15459075"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147864</xdr:rowOff>
    </xdr:from>
    <xdr:to>
      <xdr:col>81</xdr:col>
      <xdr:colOff>101600</xdr:colOff>
      <xdr:row>104</xdr:row>
      <xdr:rowOff>78014</xdr:rowOff>
    </xdr:to>
    <xdr:sp macro="" textlink="">
      <xdr:nvSpPr>
        <xdr:cNvPr id="679" name="フローチャート: 判断 678"/>
        <xdr:cNvSpPr/>
      </xdr:nvSpPr>
      <xdr:spPr>
        <a:xfrm>
          <a:off x="14658975" y="1780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94541</xdr:rowOff>
    </xdr:from>
    <xdr:ext cx="405111" cy="259045"/>
    <xdr:sp macro="" textlink="">
      <xdr:nvSpPr>
        <xdr:cNvPr id="680" name="n_1aveValue【庁舎】&#10;有形固定資産減価償却率"/>
        <xdr:cNvSpPr txBox="1"/>
      </xdr:nvSpPr>
      <xdr:spPr>
        <a:xfrm>
          <a:off x="14504044" y="1758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128270</xdr:rowOff>
    </xdr:from>
    <xdr:to>
      <xdr:col>76</xdr:col>
      <xdr:colOff>165100</xdr:colOff>
      <xdr:row>104</xdr:row>
      <xdr:rowOff>58420</xdr:rowOff>
    </xdr:to>
    <xdr:sp macro="" textlink="">
      <xdr:nvSpPr>
        <xdr:cNvPr id="681" name="フローチャート: 判断 680"/>
        <xdr:cNvSpPr/>
      </xdr:nvSpPr>
      <xdr:spPr>
        <a:xfrm>
          <a:off x="138176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74947</xdr:rowOff>
    </xdr:from>
    <xdr:ext cx="405111" cy="259045"/>
    <xdr:sp macro="" textlink="">
      <xdr:nvSpPr>
        <xdr:cNvPr id="682" name="n_2aveValue【庁舎】&#10;有形固定資産減価償却率"/>
        <xdr:cNvSpPr txBox="1"/>
      </xdr:nvSpPr>
      <xdr:spPr>
        <a:xfrm>
          <a:off x="13675369"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83" name="テキスト ボックス 682"/>
        <xdr:cNvSpPr txBox="1"/>
      </xdr:nvSpPr>
      <xdr:spPr>
        <a:xfrm>
          <a:off x="153289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xdr:cNvSpPr txBox="1"/>
      </xdr:nvSpPr>
      <xdr:spPr>
        <a:xfrm>
          <a:off x="145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xdr:cNvSpPr txBox="1"/>
      </xdr:nvSpPr>
      <xdr:spPr>
        <a:xfrm>
          <a:off x="136874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xdr:cNvSpPr txBox="1"/>
      </xdr:nvSpPr>
      <xdr:spPr>
        <a:xfrm>
          <a:off x="12846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xdr:cNvSpPr txBox="1"/>
      </xdr:nvSpPr>
      <xdr:spPr>
        <a:xfrm>
          <a:off x="11995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84182</xdr:rowOff>
    </xdr:from>
    <xdr:to>
      <xdr:col>81</xdr:col>
      <xdr:colOff>101600</xdr:colOff>
      <xdr:row>108</xdr:row>
      <xdr:rowOff>14332</xdr:rowOff>
    </xdr:to>
    <xdr:sp macro="" textlink="">
      <xdr:nvSpPr>
        <xdr:cNvPr id="688" name="楕円 687"/>
        <xdr:cNvSpPr/>
      </xdr:nvSpPr>
      <xdr:spPr>
        <a:xfrm>
          <a:off x="14658975" y="1842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25400</xdr:rowOff>
    </xdr:from>
    <xdr:to>
      <xdr:col>76</xdr:col>
      <xdr:colOff>165100</xdr:colOff>
      <xdr:row>105</xdr:row>
      <xdr:rowOff>127000</xdr:rowOff>
    </xdr:to>
    <xdr:sp macro="" textlink="">
      <xdr:nvSpPr>
        <xdr:cNvPr id="689" name="楕円 688"/>
        <xdr:cNvSpPr/>
      </xdr:nvSpPr>
      <xdr:spPr>
        <a:xfrm>
          <a:off x="138176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76200</xdr:rowOff>
    </xdr:from>
    <xdr:to>
      <xdr:col>81</xdr:col>
      <xdr:colOff>50800</xdr:colOff>
      <xdr:row>107</xdr:row>
      <xdr:rowOff>134982</xdr:rowOff>
    </xdr:to>
    <xdr:cxnSp macro="">
      <xdr:nvCxnSpPr>
        <xdr:cNvPr id="690" name="直線コネクタ 689"/>
        <xdr:cNvCxnSpPr/>
      </xdr:nvCxnSpPr>
      <xdr:spPr>
        <a:xfrm>
          <a:off x="13868400" y="18078450"/>
          <a:ext cx="841375" cy="40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108</xdr:row>
      <xdr:rowOff>5459</xdr:rowOff>
    </xdr:from>
    <xdr:ext cx="405111" cy="259045"/>
    <xdr:sp macro="" textlink="">
      <xdr:nvSpPr>
        <xdr:cNvPr id="691" name="n_1mainValue【庁舎】&#10;有形固定資産減価償却率"/>
        <xdr:cNvSpPr txBox="1"/>
      </xdr:nvSpPr>
      <xdr:spPr>
        <a:xfrm>
          <a:off x="14504044" y="1852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118127</xdr:rowOff>
    </xdr:from>
    <xdr:ext cx="405111" cy="259045"/>
    <xdr:sp macro="" textlink="">
      <xdr:nvSpPr>
        <xdr:cNvPr id="692" name="n_2mainValue【庁舎】&#10;有形固定資産減価償却率"/>
        <xdr:cNvSpPr txBox="1"/>
      </xdr:nvSpPr>
      <xdr:spPr>
        <a:xfrm>
          <a:off x="13675369"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7373600" y="15621000"/>
          <a:ext cx="44958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75006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75006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845945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845945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19545300" y="162814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19545300" y="16484600"/>
          <a:ext cx="14478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7373600" y="16764000"/>
          <a:ext cx="4495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7345025"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7373600" y="19050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3" name="直線コネクタ 702"/>
        <xdr:cNvCxnSpPr/>
      </xdr:nvCxnSpPr>
      <xdr:spPr>
        <a:xfrm>
          <a:off x="17373600" y="185928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4" name="テキスト ボックス 703"/>
        <xdr:cNvSpPr txBox="1"/>
      </xdr:nvSpPr>
      <xdr:spPr>
        <a:xfrm>
          <a:off x="16934996"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5" name="直線コネクタ 704"/>
        <xdr:cNvCxnSpPr/>
      </xdr:nvCxnSpPr>
      <xdr:spPr>
        <a:xfrm>
          <a:off x="17373600" y="181356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6" name="テキスト ボックス 705"/>
        <xdr:cNvSpPr txBox="1"/>
      </xdr:nvSpPr>
      <xdr:spPr>
        <a:xfrm>
          <a:off x="16934996"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7" name="直線コネクタ 706"/>
        <xdr:cNvCxnSpPr/>
      </xdr:nvCxnSpPr>
      <xdr:spPr>
        <a:xfrm>
          <a:off x="17373600" y="176784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8" name="テキスト ボックス 707"/>
        <xdr:cNvSpPr txBox="1"/>
      </xdr:nvSpPr>
      <xdr:spPr>
        <a:xfrm>
          <a:off x="16934996"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9" name="直線コネクタ 708"/>
        <xdr:cNvCxnSpPr/>
      </xdr:nvCxnSpPr>
      <xdr:spPr>
        <a:xfrm>
          <a:off x="17373600" y="172212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0" name="テキスト ボックス 709"/>
        <xdr:cNvSpPr txBox="1"/>
      </xdr:nvSpPr>
      <xdr:spPr>
        <a:xfrm>
          <a:off x="16934996"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1" name="直線コネクタ 710"/>
        <xdr:cNvCxnSpPr/>
      </xdr:nvCxnSpPr>
      <xdr:spPr>
        <a:xfrm>
          <a:off x="17373600" y="16764000"/>
          <a:ext cx="4457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2" name="テキスト ボックス 711"/>
        <xdr:cNvSpPr txBox="1"/>
      </xdr:nvSpPr>
      <xdr:spPr>
        <a:xfrm>
          <a:off x="16934996"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3" name="【庁舎】&#10;一人当たり面積グラフ枠"/>
        <xdr:cNvSpPr/>
      </xdr:nvSpPr>
      <xdr:spPr>
        <a:xfrm>
          <a:off x="17373600" y="16764000"/>
          <a:ext cx="4495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128778</xdr:rowOff>
    </xdr:from>
    <xdr:to>
      <xdr:col>116</xdr:col>
      <xdr:colOff>62864</xdr:colOff>
      <xdr:row>108</xdr:row>
      <xdr:rowOff>3048</xdr:rowOff>
    </xdr:to>
    <xdr:cxnSp macro="">
      <xdr:nvCxnSpPr>
        <xdr:cNvPr id="714" name="直線コネクタ 713"/>
        <xdr:cNvCxnSpPr/>
      </xdr:nvCxnSpPr>
      <xdr:spPr>
        <a:xfrm flipV="1">
          <a:off x="21055964" y="174452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6875</xdr:rowOff>
    </xdr:from>
    <xdr:ext cx="469744" cy="259045"/>
    <xdr:sp macro="" textlink="">
      <xdr:nvSpPr>
        <xdr:cNvPr id="715" name="【庁舎】&#10;一人当たり面積最小値テキスト"/>
        <xdr:cNvSpPr txBox="1"/>
      </xdr:nvSpPr>
      <xdr:spPr>
        <a:xfrm>
          <a:off x="210947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xdr:rowOff>
    </xdr:from>
    <xdr:to>
      <xdr:col>116</xdr:col>
      <xdr:colOff>152400</xdr:colOff>
      <xdr:row>108</xdr:row>
      <xdr:rowOff>3048</xdr:rowOff>
    </xdr:to>
    <xdr:cxnSp macro="">
      <xdr:nvCxnSpPr>
        <xdr:cNvPr id="716" name="直線コネクタ 715"/>
        <xdr:cNvCxnSpPr/>
      </xdr:nvCxnSpPr>
      <xdr:spPr>
        <a:xfrm>
          <a:off x="20977225" y="1851964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75455</xdr:rowOff>
    </xdr:from>
    <xdr:ext cx="469744" cy="259045"/>
    <xdr:sp macro="" textlink="">
      <xdr:nvSpPr>
        <xdr:cNvPr id="717" name="【庁舎】&#10;一人当たり面積最大値テキスト"/>
        <xdr:cNvSpPr txBox="1"/>
      </xdr:nvSpPr>
      <xdr:spPr>
        <a:xfrm>
          <a:off x="21094700" y="1722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128778</xdr:rowOff>
    </xdr:from>
    <xdr:to>
      <xdr:col>116</xdr:col>
      <xdr:colOff>152400</xdr:colOff>
      <xdr:row>101</xdr:row>
      <xdr:rowOff>128778</xdr:rowOff>
    </xdr:to>
    <xdr:cxnSp macro="">
      <xdr:nvCxnSpPr>
        <xdr:cNvPr id="718" name="直線コネクタ 717"/>
        <xdr:cNvCxnSpPr/>
      </xdr:nvCxnSpPr>
      <xdr:spPr>
        <a:xfrm>
          <a:off x="20977225" y="17445228"/>
          <a:ext cx="1682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19" name="【庁舎】&#10;一人当たり面積平均値テキスト"/>
        <xdr:cNvSpPr txBox="1"/>
      </xdr:nvSpPr>
      <xdr:spPr>
        <a:xfrm>
          <a:off x="210947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20" name="フローチャート: 判断 719"/>
        <xdr:cNvSpPr/>
      </xdr:nvSpPr>
      <xdr:spPr>
        <a:xfrm>
          <a:off x="210058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84837</xdr:rowOff>
    </xdr:from>
    <xdr:to>
      <xdr:col>112</xdr:col>
      <xdr:colOff>38100</xdr:colOff>
      <xdr:row>105</xdr:row>
      <xdr:rowOff>14987</xdr:rowOff>
    </xdr:to>
    <xdr:sp macro="" textlink="">
      <xdr:nvSpPr>
        <xdr:cNvPr id="721" name="フローチャート: 判断 720"/>
        <xdr:cNvSpPr/>
      </xdr:nvSpPr>
      <xdr:spPr>
        <a:xfrm>
          <a:off x="20215225" y="17915637"/>
          <a:ext cx="9207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6114</xdr:rowOff>
    </xdr:from>
    <xdr:ext cx="469744" cy="259045"/>
    <xdr:sp macro="" textlink="">
      <xdr:nvSpPr>
        <xdr:cNvPr id="722" name="n_1aveValue【庁舎】&#10;一人当たり面積"/>
        <xdr:cNvSpPr txBox="1"/>
      </xdr:nvSpPr>
      <xdr:spPr>
        <a:xfrm>
          <a:off x="20027977" y="1800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104</xdr:row>
      <xdr:rowOff>112268</xdr:rowOff>
    </xdr:from>
    <xdr:to>
      <xdr:col>107</xdr:col>
      <xdr:colOff>101600</xdr:colOff>
      <xdr:row>105</xdr:row>
      <xdr:rowOff>42418</xdr:rowOff>
    </xdr:to>
    <xdr:sp macro="" textlink="">
      <xdr:nvSpPr>
        <xdr:cNvPr id="723" name="フローチャート: 判断 722"/>
        <xdr:cNvSpPr/>
      </xdr:nvSpPr>
      <xdr:spPr>
        <a:xfrm>
          <a:off x="19364325"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33545</xdr:rowOff>
    </xdr:from>
    <xdr:ext cx="469744" cy="259045"/>
    <xdr:sp macro="" textlink="">
      <xdr:nvSpPr>
        <xdr:cNvPr id="724" name="n_2aveValue【庁舎】&#10;一人当たり面積"/>
        <xdr:cNvSpPr txBox="1"/>
      </xdr:nvSpPr>
      <xdr:spPr>
        <a:xfrm>
          <a:off x="19189777" y="1803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25" name="テキスト ボックス 724"/>
        <xdr:cNvSpPr txBox="1"/>
      </xdr:nvSpPr>
      <xdr:spPr>
        <a:xfrm>
          <a:off x="2087562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6" name="テキスト ボックス 725"/>
        <xdr:cNvSpPr txBox="1"/>
      </xdr:nvSpPr>
      <xdr:spPr>
        <a:xfrm>
          <a:off x="200850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7" name="テキスト ボックス 726"/>
        <xdr:cNvSpPr txBox="1"/>
      </xdr:nvSpPr>
      <xdr:spPr>
        <a:xfrm>
          <a:off x="1923415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8" name="テキスト ボックス 727"/>
        <xdr:cNvSpPr txBox="1"/>
      </xdr:nvSpPr>
      <xdr:spPr>
        <a:xfrm>
          <a:off x="18392775"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9" name="テキスト ボックス 728"/>
        <xdr:cNvSpPr txBox="1"/>
      </xdr:nvSpPr>
      <xdr:spPr>
        <a:xfrm>
          <a:off x="175514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157987</xdr:rowOff>
    </xdr:from>
    <xdr:to>
      <xdr:col>112</xdr:col>
      <xdr:colOff>38100</xdr:colOff>
      <xdr:row>103</xdr:row>
      <xdr:rowOff>88137</xdr:rowOff>
    </xdr:to>
    <xdr:sp macro="" textlink="">
      <xdr:nvSpPr>
        <xdr:cNvPr id="730" name="楕円 729"/>
        <xdr:cNvSpPr/>
      </xdr:nvSpPr>
      <xdr:spPr>
        <a:xfrm>
          <a:off x="20215225" y="17645887"/>
          <a:ext cx="9207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169418</xdr:rowOff>
    </xdr:from>
    <xdr:to>
      <xdr:col>107</xdr:col>
      <xdr:colOff>101600</xdr:colOff>
      <xdr:row>104</xdr:row>
      <xdr:rowOff>99568</xdr:rowOff>
    </xdr:to>
    <xdr:sp macro="" textlink="">
      <xdr:nvSpPr>
        <xdr:cNvPr id="731" name="楕円 730"/>
        <xdr:cNvSpPr/>
      </xdr:nvSpPr>
      <xdr:spPr>
        <a:xfrm>
          <a:off x="19364325"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37337</xdr:rowOff>
    </xdr:from>
    <xdr:to>
      <xdr:col>111</xdr:col>
      <xdr:colOff>177800</xdr:colOff>
      <xdr:row>104</xdr:row>
      <xdr:rowOff>48768</xdr:rowOff>
    </xdr:to>
    <xdr:cxnSp macro="">
      <xdr:nvCxnSpPr>
        <xdr:cNvPr id="732" name="直線コネクタ 731"/>
        <xdr:cNvCxnSpPr/>
      </xdr:nvCxnSpPr>
      <xdr:spPr>
        <a:xfrm flipV="1">
          <a:off x="19415125" y="17696687"/>
          <a:ext cx="8509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104664</xdr:rowOff>
    </xdr:from>
    <xdr:ext cx="469744" cy="259045"/>
    <xdr:sp macro="" textlink="">
      <xdr:nvSpPr>
        <xdr:cNvPr id="733" name="n_1mainValue【庁舎】&#10;一人当たり面積"/>
        <xdr:cNvSpPr txBox="1"/>
      </xdr:nvSpPr>
      <xdr:spPr>
        <a:xfrm>
          <a:off x="20027977" y="17421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116095</xdr:rowOff>
    </xdr:from>
    <xdr:ext cx="469744" cy="259045"/>
    <xdr:sp macro="" textlink="">
      <xdr:nvSpPr>
        <xdr:cNvPr id="734" name="n_2mainValue【庁舎】&#10;一人当たり面積"/>
        <xdr:cNvSpPr txBox="1"/>
      </xdr:nvSpPr>
      <xdr:spPr>
        <a:xfrm>
          <a:off x="19189777" y="1760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xdr:cNvSpPr/>
      </xdr:nvSpPr>
      <xdr:spPr>
        <a:xfrm>
          <a:off x="723900" y="19431000"/>
          <a:ext cx="211455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xdr:cNvSpPr/>
      </xdr:nvSpPr>
      <xdr:spPr>
        <a:xfrm>
          <a:off x="723900" y="19494500"/>
          <a:ext cx="3657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xdr:cNvSpPr txBox="1"/>
      </xdr:nvSpPr>
      <xdr:spPr>
        <a:xfrm>
          <a:off x="800100" y="19748500"/>
          <a:ext cx="209804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くなっている施設は、図書館、体育館・プール、福祉施設、市民会館、一般廃棄物処理施設、保健センター・保健所であり、有形固定資産減価償却率が低くなっている施設は、消防施設および庁舎となっている。庁舎は、有形固定資産減価償却率が大きく低下している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年度に本庁舎の建替を行ったことによるものである。消防施設は、平成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雄和分署の建替を行ったことにより、前年度に比べ有形固定資産減価償却率が低下している。一方、類似団体平均との差が大きい市民会館は、秋田市文化会館の老朽化により有形固定資産減価償却率が高くなっているが、現在県の所有する県民会館との機能を引き継ぐ新たな文化施設を整備しており、将来的には低下することが見込まれる。また、保健センター・保健所については、秋田市保健センターが昭和</a:t>
          </a:r>
          <a:r>
            <a:rPr kumimoji="1" lang="en-US" altLang="ja-JP" sz="1300">
              <a:latin typeface="ＭＳ Ｐゴシック" panose="020B0600070205080204" pitchFamily="50" charset="-128"/>
              <a:ea typeface="ＭＳ Ｐゴシック" panose="020B0600070205080204" pitchFamily="50" charset="-128"/>
            </a:rPr>
            <a:t>62</a:t>
          </a:r>
          <a:r>
            <a:rPr kumimoji="1" lang="ja-JP" altLang="en-US" sz="1300">
              <a:latin typeface="ＭＳ Ｐゴシック" panose="020B0600070205080204" pitchFamily="50" charset="-128"/>
              <a:ea typeface="ＭＳ Ｐゴシック" panose="020B0600070205080204" pitchFamily="50" charset="-128"/>
            </a:rPr>
            <a:t>年に、秋田市保健所が平成</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年に整備され、老朽化が進んでいるが、中期修繕計画を基に計画的な改修・修繕を進めることとしており、これにより老朽化対策を進めることとしている。今後も、平成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年度に策定した秋田市公共施設等総合管理計画に基づき、施設の長寿命化や施設保有量の見直しに取り組み、将来負担の軽減を図る。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a:solidFill>
                <a:schemeClr val="dk1"/>
              </a:solidFill>
              <a:effectLst/>
              <a:latin typeface="+mn-lt"/>
              <a:ea typeface="+mn-ea"/>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指数は前年度から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度から５年連続して改善傾向にあるが、</a:t>
          </a:r>
          <a:r>
            <a:rPr kumimoji="1" lang="ja-JP" altLang="ja-JP" sz="1100">
              <a:solidFill>
                <a:schemeClr val="dk1"/>
              </a:solidFill>
              <a:effectLst/>
              <a:latin typeface="+mn-lt"/>
              <a:ea typeface="+mn-ea"/>
              <a:cs typeface="+mn-cs"/>
            </a:rPr>
            <a:t>人口減少</a:t>
          </a:r>
          <a:r>
            <a:rPr kumimoji="1" lang="ja-JP" altLang="en-US" sz="1100">
              <a:solidFill>
                <a:schemeClr val="dk1"/>
              </a:solidFill>
              <a:effectLst/>
              <a:latin typeface="+mn-lt"/>
              <a:ea typeface="+mn-ea"/>
              <a:cs typeface="+mn-cs"/>
            </a:rPr>
            <a:t>や地価の下落等により市税収入は減少傾向にあると見込んでおり、類似団体平均を下回る状況は今後も継続するものと考えている。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このため、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総合計画の成長戦略で位置づけた</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産業経済基盤の強化</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地域資源の活用</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市民が幸せを実感できる社会づくり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などに向けた施策・事業を重点的に推進するとともに、適正な債権管理や収納体制の強化による市税収入の確保に努める。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17639</xdr:rowOff>
    </xdr:to>
    <xdr:cxnSp macro="">
      <xdr:nvCxnSpPr>
        <xdr:cNvPr id="64" name="直線コネクタ 63"/>
        <xdr:cNvCxnSpPr/>
      </xdr:nvCxnSpPr>
      <xdr:spPr>
        <a:xfrm flipV="1">
          <a:off x="4953000" y="61538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92428</xdr:rowOff>
    </xdr:from>
    <xdr:to>
      <xdr:col>23</xdr:col>
      <xdr:colOff>133350</xdr:colOff>
      <xdr:row>42</xdr:row>
      <xdr:rowOff>105833</xdr:rowOff>
    </xdr:to>
    <xdr:cxnSp macro="">
      <xdr:nvCxnSpPr>
        <xdr:cNvPr id="69" name="直線コネクタ 68"/>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105833</xdr:rowOff>
    </xdr:from>
    <xdr:to>
      <xdr:col>19</xdr:col>
      <xdr:colOff>133350</xdr:colOff>
      <xdr:row>42</xdr:row>
      <xdr:rowOff>119239</xdr:rowOff>
    </xdr:to>
    <xdr:cxnSp macro="">
      <xdr:nvCxnSpPr>
        <xdr:cNvPr id="72" name="直線コネクタ 71"/>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146050</xdr:rowOff>
    </xdr:to>
    <xdr:cxnSp macro="">
      <xdr:nvCxnSpPr>
        <xdr:cNvPr id="75" name="直線コネクタ 74"/>
        <xdr:cNvCxnSpPr/>
      </xdr:nvCxnSpPr>
      <xdr:spPr>
        <a:xfrm flipV="1">
          <a:off x="2336800" y="732013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8" name="直線コネクタ 77"/>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92428</xdr:rowOff>
    </xdr:from>
    <xdr:to>
      <xdr:col>11</xdr:col>
      <xdr:colOff>82550</xdr:colOff>
      <xdr:row>42</xdr:row>
      <xdr:rowOff>22578</xdr:rowOff>
    </xdr:to>
    <xdr:sp macro="" textlink="">
      <xdr:nvSpPr>
        <xdr:cNvPr id="79" name="フローチャート: 判断 78"/>
        <xdr:cNvSpPr/>
      </xdr:nvSpPr>
      <xdr:spPr>
        <a:xfrm>
          <a:off x="2286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32755</xdr:rowOff>
    </xdr:from>
    <xdr:ext cx="762000" cy="259045"/>
    <xdr:sp macro="" textlink="">
      <xdr:nvSpPr>
        <xdr:cNvPr id="80" name="テキスト ボックス 79"/>
        <xdr:cNvSpPr txBox="1"/>
      </xdr:nvSpPr>
      <xdr:spPr>
        <a:xfrm>
          <a:off x="1955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88" name="楕円 87"/>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13705</xdr:rowOff>
    </xdr:from>
    <xdr:ext cx="762000" cy="259045"/>
    <xdr:sp macro="" textlink="">
      <xdr:nvSpPr>
        <xdr:cNvPr id="89"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68439</xdr:rowOff>
    </xdr:from>
    <xdr:to>
      <xdr:col>15</xdr:col>
      <xdr:colOff>133350</xdr:colOff>
      <xdr:row>42</xdr:row>
      <xdr:rowOff>170039</xdr:rowOff>
    </xdr:to>
    <xdr:sp macro="" textlink="">
      <xdr:nvSpPr>
        <xdr:cNvPr id="92" name="楕円 91"/>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154816</xdr:rowOff>
    </xdr:from>
    <xdr:ext cx="762000" cy="259045"/>
    <xdr:sp macro="" textlink="">
      <xdr:nvSpPr>
        <xdr:cNvPr id="93" name="テキスト ボックス 92"/>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4" name="楕円 93"/>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5" name="テキスト ボックス 94"/>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6" name="楕円 95"/>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7" name="テキスト ボックス 96"/>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分子となる経常経費充当一般財源は、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下水道事業会計への負担金の減による補助費等の減少や公債費の減があったものの、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退職手当の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による人件費の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私立保育所等給付費の増による扶助</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費の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などにより前年度比で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分母となる経常一般財源は、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普通交付税の減があったものの、地方消費税交付金、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臨時財政対策債、</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などの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により、前年度比で</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となり、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分母の寄与率が大きかったため、</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経常収支比率は前年度から</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改善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た。</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と同程度で推移しているものの、依然として高い水準にあることから、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今後も市税をはじめとする経常一般財源の確保に努めるとともに、</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歳出では</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各部局の主体的な経常経費の見直しを求めるほか、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義務的経費を含む歳出全般の見直しを図り、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予算編成における経常経費の精査と配分方法の工夫等により、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比率の改善に努める。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92964</xdr:rowOff>
    </xdr:from>
    <xdr:to>
      <xdr:col>23</xdr:col>
      <xdr:colOff>133350</xdr:colOff>
      <xdr:row>67</xdr:row>
      <xdr:rowOff>65532</xdr:rowOff>
    </xdr:to>
    <xdr:cxnSp macro="">
      <xdr:nvCxnSpPr>
        <xdr:cNvPr id="125" name="直線コネクタ 124"/>
        <xdr:cNvCxnSpPr/>
      </xdr:nvCxnSpPr>
      <xdr:spPr>
        <a:xfrm flipV="1">
          <a:off x="4953000" y="10379964"/>
          <a:ext cx="0" cy="11727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6" name="財政構造の弾力性最小値テキスト"/>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7" name="直線コネクタ 126"/>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7891</xdr:rowOff>
    </xdr:from>
    <xdr:ext cx="762000" cy="259045"/>
    <xdr:sp macro="" textlink="">
      <xdr:nvSpPr>
        <xdr:cNvPr id="128"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92964</xdr:rowOff>
    </xdr:from>
    <xdr:to>
      <xdr:col>24</xdr:col>
      <xdr:colOff>12700</xdr:colOff>
      <xdr:row>60</xdr:row>
      <xdr:rowOff>92964</xdr:rowOff>
    </xdr:to>
    <xdr:cxnSp macro="">
      <xdr:nvCxnSpPr>
        <xdr:cNvPr id="129" name="直線コネクタ 128"/>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116586</xdr:rowOff>
    </xdr:from>
    <xdr:to>
      <xdr:col>23</xdr:col>
      <xdr:colOff>133350</xdr:colOff>
      <xdr:row>64</xdr:row>
      <xdr:rowOff>131064</xdr:rowOff>
    </xdr:to>
    <xdr:cxnSp macro="">
      <xdr:nvCxnSpPr>
        <xdr:cNvPr id="130" name="直線コネクタ 129"/>
        <xdr:cNvCxnSpPr/>
      </xdr:nvCxnSpPr>
      <xdr:spPr>
        <a:xfrm flipV="1">
          <a:off x="4114800" y="1108938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20066</xdr:rowOff>
    </xdr:from>
    <xdr:to>
      <xdr:col>19</xdr:col>
      <xdr:colOff>133350</xdr:colOff>
      <xdr:row>64</xdr:row>
      <xdr:rowOff>131064</xdr:rowOff>
    </xdr:to>
    <xdr:cxnSp macro="">
      <xdr:nvCxnSpPr>
        <xdr:cNvPr id="133" name="直線コネクタ 132"/>
        <xdr:cNvCxnSpPr/>
      </xdr:nvCxnSpPr>
      <xdr:spPr>
        <a:xfrm>
          <a:off x="3225800" y="1099286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104394</xdr:rowOff>
    </xdr:from>
    <xdr:to>
      <xdr:col>19</xdr:col>
      <xdr:colOff>184150</xdr:colOff>
      <xdr:row>65</xdr:row>
      <xdr:rowOff>34544</xdr:rowOff>
    </xdr:to>
    <xdr:sp macro="" textlink="">
      <xdr:nvSpPr>
        <xdr:cNvPr id="134" name="フローチャート: 判断 133"/>
        <xdr:cNvSpPr/>
      </xdr:nvSpPr>
      <xdr:spPr>
        <a:xfrm>
          <a:off x="4064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19321</xdr:rowOff>
    </xdr:from>
    <xdr:ext cx="736600" cy="259045"/>
    <xdr:sp macro="" textlink="">
      <xdr:nvSpPr>
        <xdr:cNvPr id="135" name="テキスト ボックス 134"/>
        <xdr:cNvSpPr txBox="1"/>
      </xdr:nvSpPr>
      <xdr:spPr>
        <a:xfrm>
          <a:off x="3733800" y="11163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20066</xdr:rowOff>
    </xdr:from>
    <xdr:to>
      <xdr:col>15</xdr:col>
      <xdr:colOff>82550</xdr:colOff>
      <xdr:row>64</xdr:row>
      <xdr:rowOff>131064</xdr:rowOff>
    </xdr:to>
    <xdr:cxnSp macro="">
      <xdr:nvCxnSpPr>
        <xdr:cNvPr id="136" name="直線コネクタ 135"/>
        <xdr:cNvCxnSpPr/>
      </xdr:nvCxnSpPr>
      <xdr:spPr>
        <a:xfrm flipV="1">
          <a:off x="2336800" y="1099286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7" name="フローチャート: 判断 136"/>
        <xdr:cNvSpPr/>
      </xdr:nvSpPr>
      <xdr:spPr>
        <a:xfrm>
          <a:off x="3175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38" name="テキスト ボックス 137"/>
        <xdr:cNvSpPr txBox="1"/>
      </xdr:nvSpPr>
      <xdr:spPr>
        <a:xfrm>
          <a:off x="2844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15240</xdr:rowOff>
    </xdr:from>
    <xdr:to>
      <xdr:col>11</xdr:col>
      <xdr:colOff>31750</xdr:colOff>
      <xdr:row>64</xdr:row>
      <xdr:rowOff>131064</xdr:rowOff>
    </xdr:to>
    <xdr:cxnSp macro="">
      <xdr:nvCxnSpPr>
        <xdr:cNvPr id="139" name="直線コネクタ 138"/>
        <xdr:cNvCxnSpPr/>
      </xdr:nvCxnSpPr>
      <xdr:spPr>
        <a:xfrm>
          <a:off x="1447800" y="1098804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32004</xdr:rowOff>
    </xdr:from>
    <xdr:to>
      <xdr:col>11</xdr:col>
      <xdr:colOff>82550</xdr:colOff>
      <xdr:row>64</xdr:row>
      <xdr:rowOff>133604</xdr:rowOff>
    </xdr:to>
    <xdr:sp macro="" textlink="">
      <xdr:nvSpPr>
        <xdr:cNvPr id="140" name="フローチャート: 判断 139"/>
        <xdr:cNvSpPr/>
      </xdr:nvSpPr>
      <xdr:spPr>
        <a:xfrm>
          <a:off x="2286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143781</xdr:rowOff>
    </xdr:from>
    <xdr:ext cx="762000" cy="259045"/>
    <xdr:sp macro="" textlink="">
      <xdr:nvSpPr>
        <xdr:cNvPr id="141" name="テキスト ボックス 140"/>
        <xdr:cNvSpPr txBox="1"/>
      </xdr:nvSpPr>
      <xdr:spPr>
        <a:xfrm>
          <a:off x="1955800" y="1077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7874</xdr:rowOff>
    </xdr:from>
    <xdr:to>
      <xdr:col>7</xdr:col>
      <xdr:colOff>31750</xdr:colOff>
      <xdr:row>64</xdr:row>
      <xdr:rowOff>109474</xdr:rowOff>
    </xdr:to>
    <xdr:sp macro="" textlink="">
      <xdr:nvSpPr>
        <xdr:cNvPr id="142" name="フローチャート: 判断 141"/>
        <xdr:cNvSpPr/>
      </xdr:nvSpPr>
      <xdr:spPr>
        <a:xfrm>
          <a:off x="1397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94251</xdr:rowOff>
    </xdr:from>
    <xdr:ext cx="762000" cy="259045"/>
    <xdr:sp macro="" textlink="">
      <xdr:nvSpPr>
        <xdr:cNvPr id="143" name="テキスト ボックス 142"/>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49" name="楕円 148"/>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82313</xdr:rowOff>
    </xdr:from>
    <xdr:ext cx="762000" cy="259045"/>
    <xdr:sp macro="" textlink="">
      <xdr:nvSpPr>
        <xdr:cNvPr id="150" name="財政構造の弾力性該当値テキスト"/>
        <xdr:cNvSpPr txBox="1"/>
      </xdr:nvSpPr>
      <xdr:spPr>
        <a:xfrm>
          <a:off x="5041900" y="1088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80264</xdr:rowOff>
    </xdr:from>
    <xdr:to>
      <xdr:col>19</xdr:col>
      <xdr:colOff>184150</xdr:colOff>
      <xdr:row>65</xdr:row>
      <xdr:rowOff>10414</xdr:rowOff>
    </xdr:to>
    <xdr:sp macro="" textlink="">
      <xdr:nvSpPr>
        <xdr:cNvPr id="151" name="楕円 150"/>
        <xdr:cNvSpPr/>
      </xdr:nvSpPr>
      <xdr:spPr>
        <a:xfrm>
          <a:off x="4064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20591</xdr:rowOff>
    </xdr:from>
    <xdr:ext cx="736600" cy="259045"/>
    <xdr:sp macro="" textlink="">
      <xdr:nvSpPr>
        <xdr:cNvPr id="152" name="テキスト ボックス 151"/>
        <xdr:cNvSpPr txBox="1"/>
      </xdr:nvSpPr>
      <xdr:spPr>
        <a:xfrm>
          <a:off x="3733800" y="10821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140716</xdr:rowOff>
    </xdr:from>
    <xdr:to>
      <xdr:col>15</xdr:col>
      <xdr:colOff>133350</xdr:colOff>
      <xdr:row>64</xdr:row>
      <xdr:rowOff>70866</xdr:rowOff>
    </xdr:to>
    <xdr:sp macro="" textlink="">
      <xdr:nvSpPr>
        <xdr:cNvPr id="153" name="楕円 152"/>
        <xdr:cNvSpPr/>
      </xdr:nvSpPr>
      <xdr:spPr>
        <a:xfrm>
          <a:off x="31750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81043</xdr:rowOff>
    </xdr:from>
    <xdr:ext cx="762000" cy="259045"/>
    <xdr:sp macro="" textlink="">
      <xdr:nvSpPr>
        <xdr:cNvPr id="154" name="テキスト ボックス 153"/>
        <xdr:cNvSpPr txBox="1"/>
      </xdr:nvSpPr>
      <xdr:spPr>
        <a:xfrm>
          <a:off x="2844800" y="1071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80264</xdr:rowOff>
    </xdr:from>
    <xdr:to>
      <xdr:col>11</xdr:col>
      <xdr:colOff>82550</xdr:colOff>
      <xdr:row>65</xdr:row>
      <xdr:rowOff>10414</xdr:rowOff>
    </xdr:to>
    <xdr:sp macro="" textlink="">
      <xdr:nvSpPr>
        <xdr:cNvPr id="155" name="楕円 154"/>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166641</xdr:rowOff>
    </xdr:from>
    <xdr:ext cx="762000" cy="259045"/>
    <xdr:sp macro="" textlink="">
      <xdr:nvSpPr>
        <xdr:cNvPr id="156" name="テキスト ボックス 155"/>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135890</xdr:rowOff>
    </xdr:from>
    <xdr:to>
      <xdr:col>7</xdr:col>
      <xdr:colOff>31750</xdr:colOff>
      <xdr:row>64</xdr:row>
      <xdr:rowOff>66040</xdr:rowOff>
    </xdr:to>
    <xdr:sp macro="" textlink="">
      <xdr:nvSpPr>
        <xdr:cNvPr id="157" name="楕円 156"/>
        <xdr:cNvSpPr/>
      </xdr:nvSpPr>
      <xdr:spPr>
        <a:xfrm>
          <a:off x="1397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76217</xdr:rowOff>
    </xdr:from>
    <xdr:ext cx="762000" cy="259045"/>
    <xdr:sp macro="" textlink="">
      <xdr:nvSpPr>
        <xdr:cNvPr id="158" name="テキスト ボックス 157"/>
        <xdr:cNvSpPr txBox="1"/>
      </xdr:nvSpPr>
      <xdr:spPr>
        <a:xfrm>
          <a:off x="1066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[119,509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人件費は、職員の</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平均年齢の低下等</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により職員給は減となった</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秋田県人事委員会勧告を踏まえ</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勤勉手当</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引き上げを行ったこと</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、嘱託職員数の増等により委員等報酬が増加したため、前年度比で</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0.2</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物件費は、</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年度に新設した「秋田市学校給食費会計」における管理費の増などにより、前年度比で</a:t>
          </a:r>
          <a:r>
            <a:rPr kumimoji="1" lang="en-US" altLang="ja-JP" sz="1000">
              <a:solidFill>
                <a:sysClr val="windowText" lastClr="000000"/>
              </a:solidFill>
              <a:effectLst/>
              <a:latin typeface="ＭＳ Ｐゴシック" panose="020B0600070205080204" pitchFamily="50" charset="-128"/>
              <a:ea typeface="ＭＳ Ｐゴシック" panose="020B0600070205080204" pitchFamily="50" charset="-128"/>
              <a:cs typeface="+mn-cs"/>
            </a:rPr>
            <a:t>11.6</a:t>
          </a:r>
          <a:r>
            <a:rPr kumimoji="1" lang="ja-JP" altLang="en-US" sz="10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％の増となった。</a:t>
          </a:r>
          <a:endParaRPr lang="ja-JP" altLang="ja-JP" sz="10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人件費・物件費等は全体で</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前年度から増加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し、人口</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もあり</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、人口１人当たり人件費・物件費等の決算額は、前年度に比べ</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2,873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円の増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で、類似団体平均を上回る額となっている。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年度からの４年間を計画期間とする</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「第３期・県都</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改革プラン</a:t>
          </a:r>
          <a:r>
            <a:rPr kumimoji="1" lang="ja-JP" altLang="en-US"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に位置づけた職員数の適正化や、市有施設における包括委託による経費削減などの取組を進め、人件費、物件費の縮減に努める。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144125</xdr:rowOff>
    </xdr:from>
    <xdr:to>
      <xdr:col>23</xdr:col>
      <xdr:colOff>133350</xdr:colOff>
      <xdr:row>89</xdr:row>
      <xdr:rowOff>54166</xdr:rowOff>
    </xdr:to>
    <xdr:cxnSp macro="">
      <xdr:nvCxnSpPr>
        <xdr:cNvPr id="186" name="直線コネクタ 185"/>
        <xdr:cNvCxnSpPr/>
      </xdr:nvCxnSpPr>
      <xdr:spPr>
        <a:xfrm flipV="1">
          <a:off x="4953000" y="14031575"/>
          <a:ext cx="0" cy="12816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26243</xdr:rowOff>
    </xdr:from>
    <xdr:ext cx="762000" cy="259045"/>
    <xdr:sp macro="" textlink="">
      <xdr:nvSpPr>
        <xdr:cNvPr id="187" name="人件費・物件費等の状況最小値テキスト"/>
        <xdr:cNvSpPr txBox="1"/>
      </xdr:nvSpPr>
      <xdr:spPr>
        <a:xfrm>
          <a:off x="5041900" y="1528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54166</xdr:rowOff>
    </xdr:from>
    <xdr:to>
      <xdr:col>24</xdr:col>
      <xdr:colOff>12700</xdr:colOff>
      <xdr:row>89</xdr:row>
      <xdr:rowOff>54166</xdr:rowOff>
    </xdr:to>
    <xdr:cxnSp macro="">
      <xdr:nvCxnSpPr>
        <xdr:cNvPr id="188" name="直線コネクタ 187"/>
        <xdr:cNvCxnSpPr/>
      </xdr:nvCxnSpPr>
      <xdr:spPr>
        <a:xfrm>
          <a:off x="4864100" y="1531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59052</xdr:rowOff>
    </xdr:from>
    <xdr:ext cx="762000" cy="259045"/>
    <xdr:sp macro="" textlink="">
      <xdr:nvSpPr>
        <xdr:cNvPr id="189" name="人件費・物件費等の状況最大値テキスト"/>
        <xdr:cNvSpPr txBox="1"/>
      </xdr:nvSpPr>
      <xdr:spPr>
        <a:xfrm>
          <a:off x="5041900" y="13775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144125</xdr:rowOff>
    </xdr:from>
    <xdr:to>
      <xdr:col>24</xdr:col>
      <xdr:colOff>12700</xdr:colOff>
      <xdr:row>81</xdr:row>
      <xdr:rowOff>144125</xdr:rowOff>
    </xdr:to>
    <xdr:cxnSp macro="">
      <xdr:nvCxnSpPr>
        <xdr:cNvPr id="190" name="直線コネクタ 189"/>
        <xdr:cNvCxnSpPr/>
      </xdr:nvCxnSpPr>
      <xdr:spPr>
        <a:xfrm>
          <a:off x="4864100" y="1403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20427</xdr:rowOff>
    </xdr:from>
    <xdr:to>
      <xdr:col>23</xdr:col>
      <xdr:colOff>133350</xdr:colOff>
      <xdr:row>86</xdr:row>
      <xdr:rowOff>89753</xdr:rowOff>
    </xdr:to>
    <xdr:cxnSp macro="">
      <xdr:nvCxnSpPr>
        <xdr:cNvPr id="191" name="直線コネクタ 190"/>
        <xdr:cNvCxnSpPr/>
      </xdr:nvCxnSpPr>
      <xdr:spPr>
        <a:xfrm>
          <a:off x="4114800" y="14765127"/>
          <a:ext cx="838200" cy="6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73010</xdr:rowOff>
    </xdr:from>
    <xdr:ext cx="762000" cy="259045"/>
    <xdr:sp macro="" textlink="">
      <xdr:nvSpPr>
        <xdr:cNvPr id="192" name="人件費・物件費等の状況平均値テキスト"/>
        <xdr:cNvSpPr txBox="1"/>
      </xdr:nvSpPr>
      <xdr:spPr>
        <a:xfrm>
          <a:off x="5041900" y="1430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56483</xdr:rowOff>
    </xdr:from>
    <xdr:to>
      <xdr:col>23</xdr:col>
      <xdr:colOff>184150</xdr:colOff>
      <xdr:row>84</xdr:row>
      <xdr:rowOff>158083</xdr:rowOff>
    </xdr:to>
    <xdr:sp macro="" textlink="">
      <xdr:nvSpPr>
        <xdr:cNvPr id="193" name="フローチャート: 判断 192"/>
        <xdr:cNvSpPr/>
      </xdr:nvSpPr>
      <xdr:spPr>
        <a:xfrm>
          <a:off x="4902200" y="1445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102474</xdr:rowOff>
    </xdr:from>
    <xdr:to>
      <xdr:col>19</xdr:col>
      <xdr:colOff>133350</xdr:colOff>
      <xdr:row>86</xdr:row>
      <xdr:rowOff>20427</xdr:rowOff>
    </xdr:to>
    <xdr:cxnSp macro="">
      <xdr:nvCxnSpPr>
        <xdr:cNvPr id="194" name="直線コネクタ 193"/>
        <xdr:cNvCxnSpPr/>
      </xdr:nvCxnSpPr>
      <xdr:spPr>
        <a:xfrm>
          <a:off x="3225800" y="14675724"/>
          <a:ext cx="889000" cy="8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68862</xdr:rowOff>
    </xdr:from>
    <xdr:to>
      <xdr:col>19</xdr:col>
      <xdr:colOff>184150</xdr:colOff>
      <xdr:row>84</xdr:row>
      <xdr:rowOff>170462</xdr:rowOff>
    </xdr:to>
    <xdr:sp macro="" textlink="">
      <xdr:nvSpPr>
        <xdr:cNvPr id="195" name="フローチャート: 判断 194"/>
        <xdr:cNvSpPr/>
      </xdr:nvSpPr>
      <xdr:spPr>
        <a:xfrm>
          <a:off x="4064000" y="14470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9189</xdr:rowOff>
    </xdr:from>
    <xdr:ext cx="736600" cy="259045"/>
    <xdr:sp macro="" textlink="">
      <xdr:nvSpPr>
        <xdr:cNvPr id="196" name="テキスト ボックス 195"/>
        <xdr:cNvSpPr txBox="1"/>
      </xdr:nvSpPr>
      <xdr:spPr>
        <a:xfrm>
          <a:off x="3733800" y="142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10708</xdr:rowOff>
    </xdr:from>
    <xdr:to>
      <xdr:col>15</xdr:col>
      <xdr:colOff>82550</xdr:colOff>
      <xdr:row>85</xdr:row>
      <xdr:rowOff>102474</xdr:rowOff>
    </xdr:to>
    <xdr:cxnSp macro="">
      <xdr:nvCxnSpPr>
        <xdr:cNvPr id="197" name="直線コネクタ 196"/>
        <xdr:cNvCxnSpPr/>
      </xdr:nvCxnSpPr>
      <xdr:spPr>
        <a:xfrm>
          <a:off x="2336800" y="14583958"/>
          <a:ext cx="889000" cy="91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54794</xdr:rowOff>
    </xdr:from>
    <xdr:to>
      <xdr:col>15</xdr:col>
      <xdr:colOff>133350</xdr:colOff>
      <xdr:row>84</xdr:row>
      <xdr:rowOff>156394</xdr:rowOff>
    </xdr:to>
    <xdr:sp macro="" textlink="">
      <xdr:nvSpPr>
        <xdr:cNvPr id="198" name="フローチャート: 判断 197"/>
        <xdr:cNvSpPr/>
      </xdr:nvSpPr>
      <xdr:spPr>
        <a:xfrm>
          <a:off x="3175000" y="1445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166571</xdr:rowOff>
    </xdr:from>
    <xdr:ext cx="762000" cy="259045"/>
    <xdr:sp macro="" textlink="">
      <xdr:nvSpPr>
        <xdr:cNvPr id="199" name="テキスト ボックス 198"/>
        <xdr:cNvSpPr txBox="1"/>
      </xdr:nvSpPr>
      <xdr:spPr>
        <a:xfrm>
          <a:off x="2844800" y="142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10708</xdr:rowOff>
    </xdr:from>
    <xdr:to>
      <xdr:col>11</xdr:col>
      <xdr:colOff>31750</xdr:colOff>
      <xdr:row>85</xdr:row>
      <xdr:rowOff>49558</xdr:rowOff>
    </xdr:to>
    <xdr:cxnSp macro="">
      <xdr:nvCxnSpPr>
        <xdr:cNvPr id="200" name="直線コネクタ 199"/>
        <xdr:cNvCxnSpPr/>
      </xdr:nvCxnSpPr>
      <xdr:spPr>
        <a:xfrm flipV="1">
          <a:off x="1447800" y="14583958"/>
          <a:ext cx="889000" cy="38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41016</xdr:rowOff>
    </xdr:from>
    <xdr:to>
      <xdr:col>11</xdr:col>
      <xdr:colOff>82550</xdr:colOff>
      <xdr:row>84</xdr:row>
      <xdr:rowOff>142616</xdr:rowOff>
    </xdr:to>
    <xdr:sp macro="" textlink="">
      <xdr:nvSpPr>
        <xdr:cNvPr id="201" name="フローチャート: 判断 200"/>
        <xdr:cNvSpPr/>
      </xdr:nvSpPr>
      <xdr:spPr>
        <a:xfrm>
          <a:off x="2286000" y="1444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152793</xdr:rowOff>
    </xdr:from>
    <xdr:ext cx="762000" cy="259045"/>
    <xdr:sp macro="" textlink="">
      <xdr:nvSpPr>
        <xdr:cNvPr id="202" name="テキスト ボックス 201"/>
        <xdr:cNvSpPr txBox="1"/>
      </xdr:nvSpPr>
      <xdr:spPr>
        <a:xfrm>
          <a:off x="1955800" y="142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114088</xdr:rowOff>
    </xdr:from>
    <xdr:to>
      <xdr:col>7</xdr:col>
      <xdr:colOff>31750</xdr:colOff>
      <xdr:row>84</xdr:row>
      <xdr:rowOff>44238</xdr:rowOff>
    </xdr:to>
    <xdr:sp macro="" textlink="">
      <xdr:nvSpPr>
        <xdr:cNvPr id="203" name="フローチャート: 判断 202"/>
        <xdr:cNvSpPr/>
      </xdr:nvSpPr>
      <xdr:spPr>
        <a:xfrm>
          <a:off x="1397000" y="1434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54415</xdr:rowOff>
    </xdr:from>
    <xdr:ext cx="762000" cy="259045"/>
    <xdr:sp macro="" textlink="">
      <xdr:nvSpPr>
        <xdr:cNvPr id="204" name="テキスト ボックス 203"/>
        <xdr:cNvSpPr txBox="1"/>
      </xdr:nvSpPr>
      <xdr:spPr>
        <a:xfrm>
          <a:off x="1066800" y="1411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38953</xdr:rowOff>
    </xdr:from>
    <xdr:to>
      <xdr:col>23</xdr:col>
      <xdr:colOff>184150</xdr:colOff>
      <xdr:row>86</xdr:row>
      <xdr:rowOff>140553</xdr:rowOff>
    </xdr:to>
    <xdr:sp macro="" textlink="">
      <xdr:nvSpPr>
        <xdr:cNvPr id="210" name="楕円 209"/>
        <xdr:cNvSpPr/>
      </xdr:nvSpPr>
      <xdr:spPr>
        <a:xfrm>
          <a:off x="4902200" y="147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11030</xdr:rowOff>
    </xdr:from>
    <xdr:ext cx="762000" cy="259045"/>
    <xdr:sp macro="" textlink="">
      <xdr:nvSpPr>
        <xdr:cNvPr id="211" name="人件費・物件費等の状況該当値テキスト"/>
        <xdr:cNvSpPr txBox="1"/>
      </xdr:nvSpPr>
      <xdr:spPr>
        <a:xfrm>
          <a:off x="5041900" y="14755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141077</xdr:rowOff>
    </xdr:from>
    <xdr:to>
      <xdr:col>19</xdr:col>
      <xdr:colOff>184150</xdr:colOff>
      <xdr:row>86</xdr:row>
      <xdr:rowOff>71227</xdr:rowOff>
    </xdr:to>
    <xdr:sp macro="" textlink="">
      <xdr:nvSpPr>
        <xdr:cNvPr id="212" name="楕円 211"/>
        <xdr:cNvSpPr/>
      </xdr:nvSpPr>
      <xdr:spPr>
        <a:xfrm>
          <a:off x="4064000" y="1471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56004</xdr:rowOff>
    </xdr:from>
    <xdr:ext cx="736600" cy="259045"/>
    <xdr:sp macro="" textlink="">
      <xdr:nvSpPr>
        <xdr:cNvPr id="213" name="テキスト ボックス 212"/>
        <xdr:cNvSpPr txBox="1"/>
      </xdr:nvSpPr>
      <xdr:spPr>
        <a:xfrm>
          <a:off x="3733800" y="14800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51674</xdr:rowOff>
    </xdr:from>
    <xdr:to>
      <xdr:col>15</xdr:col>
      <xdr:colOff>133350</xdr:colOff>
      <xdr:row>85</xdr:row>
      <xdr:rowOff>153274</xdr:rowOff>
    </xdr:to>
    <xdr:sp macro="" textlink="">
      <xdr:nvSpPr>
        <xdr:cNvPr id="214" name="楕円 213"/>
        <xdr:cNvSpPr/>
      </xdr:nvSpPr>
      <xdr:spPr>
        <a:xfrm>
          <a:off x="3175000" y="1462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138051</xdr:rowOff>
    </xdr:from>
    <xdr:ext cx="762000" cy="259045"/>
    <xdr:sp macro="" textlink="">
      <xdr:nvSpPr>
        <xdr:cNvPr id="215" name="テキスト ボックス 214"/>
        <xdr:cNvSpPr txBox="1"/>
      </xdr:nvSpPr>
      <xdr:spPr>
        <a:xfrm>
          <a:off x="2844800" y="14711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131358</xdr:rowOff>
    </xdr:from>
    <xdr:to>
      <xdr:col>11</xdr:col>
      <xdr:colOff>82550</xdr:colOff>
      <xdr:row>85</xdr:row>
      <xdr:rowOff>61508</xdr:rowOff>
    </xdr:to>
    <xdr:sp macro="" textlink="">
      <xdr:nvSpPr>
        <xdr:cNvPr id="216" name="楕円 215"/>
        <xdr:cNvSpPr/>
      </xdr:nvSpPr>
      <xdr:spPr>
        <a:xfrm>
          <a:off x="2286000" y="1453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46285</xdr:rowOff>
    </xdr:from>
    <xdr:ext cx="762000" cy="259045"/>
    <xdr:sp macro="" textlink="">
      <xdr:nvSpPr>
        <xdr:cNvPr id="217" name="テキスト ボックス 216"/>
        <xdr:cNvSpPr txBox="1"/>
      </xdr:nvSpPr>
      <xdr:spPr>
        <a:xfrm>
          <a:off x="1955800" y="1461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170208</xdr:rowOff>
    </xdr:from>
    <xdr:to>
      <xdr:col>7</xdr:col>
      <xdr:colOff>31750</xdr:colOff>
      <xdr:row>85</xdr:row>
      <xdr:rowOff>100358</xdr:rowOff>
    </xdr:to>
    <xdr:sp macro="" textlink="">
      <xdr:nvSpPr>
        <xdr:cNvPr id="218" name="楕円 217"/>
        <xdr:cNvSpPr/>
      </xdr:nvSpPr>
      <xdr:spPr>
        <a:xfrm>
          <a:off x="1397000" y="1457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85135</xdr:rowOff>
    </xdr:from>
    <xdr:ext cx="762000" cy="259045"/>
    <xdr:sp macro="" textlink="">
      <xdr:nvSpPr>
        <xdr:cNvPr id="219" name="テキスト ボックス 218"/>
        <xdr:cNvSpPr txBox="1"/>
      </xdr:nvSpPr>
      <xdr:spPr>
        <a:xfrm>
          <a:off x="1066800" y="1465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年１月末時点において未公表のため、</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年度数値と同じものとなっております。</a:t>
          </a:r>
          <a:endParaRPr lang="ja-JP" altLang="ja-JP">
            <a:effectLst/>
            <a:latin typeface="ＭＳ Ｐゴシック" panose="020B0600070205080204" pitchFamily="50" charset="-128"/>
            <a:ea typeface="ＭＳ Ｐゴシック" panose="020B0600070205080204" pitchFamily="50" charset="-128"/>
          </a:endParaRPr>
        </a:p>
        <a:p>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国家公務員給与を減額する特例措置が終了したことにより、本市のラスパイレス指数は</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年度から大きく下降している。給与制度の総合的見直しの実施時期が国と相違したことに伴う影響などにより、</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28</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年度は前年度から</a:t>
          </a:r>
          <a:r>
            <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0.5</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ポイント低下した。</a:t>
          </a:r>
          <a:endParaRPr lang="ja-JP" altLang="ja-JP" sz="1400">
            <a:effectLst/>
            <a:latin typeface="ＭＳ Ｐゴシック" panose="020B0600070205080204" pitchFamily="50" charset="-128"/>
            <a:ea typeface="ＭＳ Ｐゴシック" panose="020B0600070205080204" pitchFamily="50" charset="-128"/>
          </a:endParaRPr>
        </a:p>
        <a:p>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現在の指数は、類似団体と比較するとほぼ中位に位置しており、今後も人事委員会勧告等を踏まえ、給与制度の一層の適正化に努める。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pPr rtl="0"/>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156029</xdr:rowOff>
    </xdr:to>
    <xdr:cxnSp macro="">
      <xdr:nvCxnSpPr>
        <xdr:cNvPr id="250" name="直線コネクタ 249"/>
        <xdr:cNvCxnSpPr/>
      </xdr:nvCxnSpPr>
      <xdr:spPr>
        <a:xfrm flipV="1">
          <a:off x="17018000" y="13829393"/>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128106</xdr:rowOff>
    </xdr:from>
    <xdr:ext cx="762000" cy="259045"/>
    <xdr:sp macro="" textlink="">
      <xdr:nvSpPr>
        <xdr:cNvPr id="251" name="給与水準   （国との比較）最小値テキスト"/>
        <xdr:cNvSpPr txBox="1"/>
      </xdr:nvSpPr>
      <xdr:spPr>
        <a:xfrm>
          <a:off x="17106900" y="15387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156029</xdr:rowOff>
    </xdr:from>
    <xdr:to>
      <xdr:col>81</xdr:col>
      <xdr:colOff>133350</xdr:colOff>
      <xdr:row>89</xdr:row>
      <xdr:rowOff>156029</xdr:rowOff>
    </xdr:to>
    <xdr:cxnSp macro="">
      <xdr:nvCxnSpPr>
        <xdr:cNvPr id="252" name="直線コネクタ 251"/>
        <xdr:cNvCxnSpPr/>
      </xdr:nvCxnSpPr>
      <xdr:spPr>
        <a:xfrm>
          <a:off x="16929100" y="15415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3"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4" name="直線コネクタ 253"/>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48986</xdr:rowOff>
    </xdr:from>
    <xdr:to>
      <xdr:col>81</xdr:col>
      <xdr:colOff>44450</xdr:colOff>
      <xdr:row>85</xdr:row>
      <xdr:rowOff>48986</xdr:rowOff>
    </xdr:to>
    <xdr:cxnSp macro="">
      <xdr:nvCxnSpPr>
        <xdr:cNvPr id="255" name="直線コネクタ 254"/>
        <xdr:cNvCxnSpPr/>
      </xdr:nvCxnSpPr>
      <xdr:spPr>
        <a:xfrm>
          <a:off x="16179800" y="14622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56" name="給与水準   （国との比較）平均値テキスト"/>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57" name="フローチャート: 判断 256"/>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48986</xdr:rowOff>
    </xdr:from>
    <xdr:to>
      <xdr:col>77</xdr:col>
      <xdr:colOff>44450</xdr:colOff>
      <xdr:row>85</xdr:row>
      <xdr:rowOff>135164</xdr:rowOff>
    </xdr:to>
    <xdr:cxnSp macro="">
      <xdr:nvCxnSpPr>
        <xdr:cNvPr id="258" name="直線コネクタ 257"/>
        <xdr:cNvCxnSpPr/>
      </xdr:nvCxnSpPr>
      <xdr:spPr>
        <a:xfrm flipV="1">
          <a:off x="15290800" y="146222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59" name="フローチャート: 判断 258"/>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0" name="テキスト ボックス 259"/>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14514</xdr:rowOff>
    </xdr:from>
    <xdr:to>
      <xdr:col>72</xdr:col>
      <xdr:colOff>203200</xdr:colOff>
      <xdr:row>85</xdr:row>
      <xdr:rowOff>135164</xdr:rowOff>
    </xdr:to>
    <xdr:cxnSp macro="">
      <xdr:nvCxnSpPr>
        <xdr:cNvPr id="261" name="直線コネクタ 260"/>
        <xdr:cNvCxnSpPr/>
      </xdr:nvCxnSpPr>
      <xdr:spPr>
        <a:xfrm>
          <a:off x="14401800" y="1458776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2" name="フローチャート: 判断 261"/>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3" name="テキスト ボックス 262"/>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14514</xdr:rowOff>
    </xdr:from>
    <xdr:to>
      <xdr:col>68</xdr:col>
      <xdr:colOff>152400</xdr:colOff>
      <xdr:row>85</xdr:row>
      <xdr:rowOff>66221</xdr:rowOff>
    </xdr:to>
    <xdr:cxnSp macro="">
      <xdr:nvCxnSpPr>
        <xdr:cNvPr id="264" name="直線コネクタ 263"/>
        <xdr:cNvCxnSpPr/>
      </xdr:nvCxnSpPr>
      <xdr:spPr>
        <a:xfrm flipV="1">
          <a:off x="13512800" y="1458776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5" name="フローチャート: 判断 264"/>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66" name="テキスト ボックス 265"/>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7" name="フローチャート: 判断 266"/>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50998</xdr:rowOff>
    </xdr:from>
    <xdr:ext cx="762000" cy="259045"/>
    <xdr:sp macro="" textlink="">
      <xdr:nvSpPr>
        <xdr:cNvPr id="268" name="テキスト ボックス 267"/>
        <xdr:cNvSpPr txBox="1"/>
      </xdr:nvSpPr>
      <xdr:spPr>
        <a:xfrm>
          <a:off x="13131800" y="1479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74" name="楕円 273"/>
        <xdr:cNvSpPr/>
      </xdr:nvSpPr>
      <xdr:spPr>
        <a:xfrm>
          <a:off x="169672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14713</xdr:rowOff>
    </xdr:from>
    <xdr:ext cx="762000" cy="259045"/>
    <xdr:sp macro="" textlink="">
      <xdr:nvSpPr>
        <xdr:cNvPr id="275" name="給与水準   （国との比較）該当値テキスト"/>
        <xdr:cNvSpPr txBox="1"/>
      </xdr:nvSpPr>
      <xdr:spPr>
        <a:xfrm>
          <a:off x="171069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169636</xdr:rowOff>
    </xdr:from>
    <xdr:to>
      <xdr:col>77</xdr:col>
      <xdr:colOff>95250</xdr:colOff>
      <xdr:row>85</xdr:row>
      <xdr:rowOff>99786</xdr:rowOff>
    </xdr:to>
    <xdr:sp macro="" textlink="">
      <xdr:nvSpPr>
        <xdr:cNvPr id="276" name="楕円 275"/>
        <xdr:cNvSpPr/>
      </xdr:nvSpPr>
      <xdr:spPr>
        <a:xfrm>
          <a:off x="16129000" y="1457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77" name="テキスト ボックス 276"/>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84364</xdr:rowOff>
    </xdr:from>
    <xdr:to>
      <xdr:col>73</xdr:col>
      <xdr:colOff>44450</xdr:colOff>
      <xdr:row>86</xdr:row>
      <xdr:rowOff>14514</xdr:rowOff>
    </xdr:to>
    <xdr:sp macro="" textlink="">
      <xdr:nvSpPr>
        <xdr:cNvPr id="278" name="楕円 277"/>
        <xdr:cNvSpPr/>
      </xdr:nvSpPr>
      <xdr:spPr>
        <a:xfrm>
          <a:off x="15240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79" name="テキスト ボックス 278"/>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135164</xdr:rowOff>
    </xdr:from>
    <xdr:to>
      <xdr:col>68</xdr:col>
      <xdr:colOff>203200</xdr:colOff>
      <xdr:row>85</xdr:row>
      <xdr:rowOff>65314</xdr:rowOff>
    </xdr:to>
    <xdr:sp macro="" textlink="">
      <xdr:nvSpPr>
        <xdr:cNvPr id="280" name="楕円 279"/>
        <xdr:cNvSpPr/>
      </xdr:nvSpPr>
      <xdr:spPr>
        <a:xfrm>
          <a:off x="14351000" y="1453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75491</xdr:rowOff>
    </xdr:from>
    <xdr:ext cx="762000" cy="259045"/>
    <xdr:sp macro="" textlink="">
      <xdr:nvSpPr>
        <xdr:cNvPr id="281" name="テキスト ボックス 280"/>
        <xdr:cNvSpPr txBox="1"/>
      </xdr:nvSpPr>
      <xdr:spPr>
        <a:xfrm>
          <a:off x="14020800" y="1430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82" name="楕円 281"/>
        <xdr:cNvSpPr/>
      </xdr:nvSpPr>
      <xdr:spPr>
        <a:xfrm>
          <a:off x="13462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83" name="テキスト ボックス 282"/>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※29</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年度職員数については、</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31</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年１月末時点において未公表のため、</a:t>
          </a:r>
          <a:r>
            <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28</a:t>
          </a:r>
          <a:r>
            <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rPr>
            <a:t>年度職員数を用いています。</a:t>
          </a:r>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行財政改革の一環として公営企業（ガス事業、交通事業）を廃止した際に当該企業職員を受け入れたことなどにより、類似団体の平均値との比較では上回っているが、行政需要が増加傾向にあるなかにあって、普通会計の職員数は、ほぼ横ばいで推移している。</a:t>
          </a:r>
          <a:endParaRPr lang="ja-JP" altLang="ja-JP">
            <a:effectLst/>
          </a:endParaRPr>
        </a:p>
        <a:p>
          <a:r>
            <a:rPr lang="ja-JP" altLang="ja-JP" sz="1100" b="0" i="0" baseline="0">
              <a:solidFill>
                <a:schemeClr val="dk1"/>
              </a:solidFill>
              <a:effectLst/>
              <a:latin typeface="+mn-lt"/>
              <a:ea typeface="+mn-ea"/>
              <a:cs typeface="+mn-cs"/>
            </a:rPr>
            <a:t>　これまで定員適正化の取り組みを進めてきたところであり、今後も事務事業執行体制の効率化を図るとともに、</a:t>
          </a:r>
          <a:r>
            <a:rPr kumimoji="1" lang="ja-JP" altLang="ja-JP" sz="1100" b="0">
              <a:solidFill>
                <a:schemeClr val="dk1"/>
              </a:solidFill>
              <a:effectLst/>
              <a:latin typeface="+mn-lt"/>
              <a:ea typeface="+mn-ea"/>
              <a:cs typeface="+mn-cs"/>
            </a:rPr>
            <a:t>「第３期・県都</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あきた</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改革プラン」</a:t>
          </a:r>
          <a:r>
            <a:rPr lang="ja-JP" altLang="ja-JP" sz="1100" b="0" i="0" baseline="0">
              <a:solidFill>
                <a:schemeClr val="dk1"/>
              </a:solidFill>
              <a:effectLst/>
              <a:latin typeface="+mn-lt"/>
              <a:ea typeface="+mn-ea"/>
              <a:cs typeface="+mn-cs"/>
            </a:rPr>
            <a:t>に基づいた定員管理に努める。</a:t>
          </a:r>
          <a:endParaRPr lang="ja-JP" altLang="ja-JP">
            <a:effectLst/>
          </a:endParaRPr>
        </a:p>
        <a:p>
          <a:pPr rtl="0"/>
          <a:endParaRPr lang="en-US" altLang="ja-JP"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a:p>
          <a:pPr rtl="0"/>
          <a:endParaRPr lang="ja-JP" altLang="en-US" sz="1100" b="0" i="0" u="none" strike="noStrike" baseline="0" smtClean="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133562</xdr:rowOff>
    </xdr:from>
    <xdr:to>
      <xdr:col>81</xdr:col>
      <xdr:colOff>44450</xdr:colOff>
      <xdr:row>66</xdr:row>
      <xdr:rowOff>42333</xdr:rowOff>
    </xdr:to>
    <xdr:cxnSp macro="">
      <xdr:nvCxnSpPr>
        <xdr:cNvPr id="313" name="直線コネクタ 312"/>
        <xdr:cNvCxnSpPr/>
      </xdr:nvCxnSpPr>
      <xdr:spPr>
        <a:xfrm flipV="1">
          <a:off x="17018000" y="9906212"/>
          <a:ext cx="0" cy="14518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14410</xdr:rowOff>
    </xdr:from>
    <xdr:ext cx="762000" cy="259045"/>
    <xdr:sp macro="" textlink="">
      <xdr:nvSpPr>
        <xdr:cNvPr id="314" name="定員管理の状況最小値テキスト"/>
        <xdr:cNvSpPr txBox="1"/>
      </xdr:nvSpPr>
      <xdr:spPr>
        <a:xfrm>
          <a:off x="17106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42333</xdr:rowOff>
    </xdr:from>
    <xdr:to>
      <xdr:col>81</xdr:col>
      <xdr:colOff>133350</xdr:colOff>
      <xdr:row>66</xdr:row>
      <xdr:rowOff>42333</xdr:rowOff>
    </xdr:to>
    <xdr:cxnSp macro="">
      <xdr:nvCxnSpPr>
        <xdr:cNvPr id="315" name="直線コネクタ 314"/>
        <xdr:cNvCxnSpPr/>
      </xdr:nvCxnSpPr>
      <xdr:spPr>
        <a:xfrm>
          <a:off x="16929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48489</xdr:rowOff>
    </xdr:from>
    <xdr:ext cx="762000" cy="259045"/>
    <xdr:sp macro="" textlink="">
      <xdr:nvSpPr>
        <xdr:cNvPr id="316" name="定員管理の状況最大値テキスト"/>
        <xdr:cNvSpPr txBox="1"/>
      </xdr:nvSpPr>
      <xdr:spPr>
        <a:xfrm>
          <a:off x="17106900" y="964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133562</xdr:rowOff>
    </xdr:from>
    <xdr:to>
      <xdr:col>81</xdr:col>
      <xdr:colOff>133350</xdr:colOff>
      <xdr:row>57</xdr:row>
      <xdr:rowOff>133562</xdr:rowOff>
    </xdr:to>
    <xdr:cxnSp macro="">
      <xdr:nvCxnSpPr>
        <xdr:cNvPr id="317" name="直線コネクタ 316"/>
        <xdr:cNvCxnSpPr/>
      </xdr:nvCxnSpPr>
      <xdr:spPr>
        <a:xfrm>
          <a:off x="16929100" y="9906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45931</xdr:rowOff>
    </xdr:from>
    <xdr:to>
      <xdr:col>81</xdr:col>
      <xdr:colOff>44450</xdr:colOff>
      <xdr:row>63</xdr:row>
      <xdr:rowOff>66040</xdr:rowOff>
    </xdr:to>
    <xdr:cxnSp macro="">
      <xdr:nvCxnSpPr>
        <xdr:cNvPr id="318" name="直線コネクタ 317"/>
        <xdr:cNvCxnSpPr/>
      </xdr:nvCxnSpPr>
      <xdr:spPr>
        <a:xfrm>
          <a:off x="16179800" y="1084728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151994</xdr:rowOff>
    </xdr:from>
    <xdr:ext cx="762000" cy="259045"/>
    <xdr:sp macro="" textlink="">
      <xdr:nvSpPr>
        <xdr:cNvPr id="319" name="定員管理の状況平均値テキスト"/>
        <xdr:cNvSpPr txBox="1"/>
      </xdr:nvSpPr>
      <xdr:spPr>
        <a:xfrm>
          <a:off x="17106900" y="10267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135467</xdr:rowOff>
    </xdr:from>
    <xdr:to>
      <xdr:col>81</xdr:col>
      <xdr:colOff>95250</xdr:colOff>
      <xdr:row>61</xdr:row>
      <xdr:rowOff>65617</xdr:rowOff>
    </xdr:to>
    <xdr:sp macro="" textlink="">
      <xdr:nvSpPr>
        <xdr:cNvPr id="320" name="フローチャート: 判断 319"/>
        <xdr:cNvSpPr/>
      </xdr:nvSpPr>
      <xdr:spPr>
        <a:xfrm>
          <a:off x="169672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9737</xdr:rowOff>
    </xdr:from>
    <xdr:to>
      <xdr:col>77</xdr:col>
      <xdr:colOff>44450</xdr:colOff>
      <xdr:row>63</xdr:row>
      <xdr:rowOff>45931</xdr:rowOff>
    </xdr:to>
    <xdr:cxnSp macro="">
      <xdr:nvCxnSpPr>
        <xdr:cNvPr id="321" name="直線コネクタ 320"/>
        <xdr:cNvCxnSpPr/>
      </xdr:nvCxnSpPr>
      <xdr:spPr>
        <a:xfrm>
          <a:off x="15290800" y="1081108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131445</xdr:rowOff>
    </xdr:from>
    <xdr:to>
      <xdr:col>77</xdr:col>
      <xdr:colOff>95250</xdr:colOff>
      <xdr:row>61</xdr:row>
      <xdr:rowOff>61595</xdr:rowOff>
    </xdr:to>
    <xdr:sp macro="" textlink="">
      <xdr:nvSpPr>
        <xdr:cNvPr id="322" name="フローチャート: 判断 321"/>
        <xdr:cNvSpPr/>
      </xdr:nvSpPr>
      <xdr:spPr>
        <a:xfrm>
          <a:off x="161290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71772</xdr:rowOff>
    </xdr:from>
    <xdr:ext cx="736600" cy="259045"/>
    <xdr:sp macro="" textlink="">
      <xdr:nvSpPr>
        <xdr:cNvPr id="323" name="テキスト ボックス 322"/>
        <xdr:cNvSpPr txBox="1"/>
      </xdr:nvSpPr>
      <xdr:spPr>
        <a:xfrm>
          <a:off x="15798800" y="101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161079</xdr:rowOff>
    </xdr:from>
    <xdr:to>
      <xdr:col>72</xdr:col>
      <xdr:colOff>203200</xdr:colOff>
      <xdr:row>63</xdr:row>
      <xdr:rowOff>9737</xdr:rowOff>
    </xdr:to>
    <xdr:cxnSp macro="">
      <xdr:nvCxnSpPr>
        <xdr:cNvPr id="324" name="直線コネクタ 323"/>
        <xdr:cNvCxnSpPr/>
      </xdr:nvCxnSpPr>
      <xdr:spPr>
        <a:xfrm>
          <a:off x="14401800" y="10790979"/>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107315</xdr:rowOff>
    </xdr:from>
    <xdr:to>
      <xdr:col>73</xdr:col>
      <xdr:colOff>44450</xdr:colOff>
      <xdr:row>61</xdr:row>
      <xdr:rowOff>37465</xdr:rowOff>
    </xdr:to>
    <xdr:sp macro="" textlink="">
      <xdr:nvSpPr>
        <xdr:cNvPr id="325" name="フローチャート: 判断 324"/>
        <xdr:cNvSpPr/>
      </xdr:nvSpPr>
      <xdr:spPr>
        <a:xfrm>
          <a:off x="15240000" y="10394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47642</xdr:rowOff>
    </xdr:from>
    <xdr:ext cx="762000" cy="259045"/>
    <xdr:sp macro="" textlink="">
      <xdr:nvSpPr>
        <xdr:cNvPr id="326" name="テキスト ボックス 325"/>
        <xdr:cNvSpPr txBox="1"/>
      </xdr:nvSpPr>
      <xdr:spPr>
        <a:xfrm>
          <a:off x="14909800" y="101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161079</xdr:rowOff>
    </xdr:from>
    <xdr:to>
      <xdr:col>68</xdr:col>
      <xdr:colOff>152400</xdr:colOff>
      <xdr:row>63</xdr:row>
      <xdr:rowOff>17780</xdr:rowOff>
    </xdr:to>
    <xdr:cxnSp macro="">
      <xdr:nvCxnSpPr>
        <xdr:cNvPr id="327" name="直線コネクタ 326"/>
        <xdr:cNvCxnSpPr/>
      </xdr:nvCxnSpPr>
      <xdr:spPr>
        <a:xfrm flipV="1">
          <a:off x="13512800" y="10790979"/>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119380</xdr:rowOff>
    </xdr:from>
    <xdr:to>
      <xdr:col>68</xdr:col>
      <xdr:colOff>203200</xdr:colOff>
      <xdr:row>61</xdr:row>
      <xdr:rowOff>49530</xdr:rowOff>
    </xdr:to>
    <xdr:sp macro="" textlink="">
      <xdr:nvSpPr>
        <xdr:cNvPr id="328" name="フローチャート: 判断 327"/>
        <xdr:cNvSpPr/>
      </xdr:nvSpPr>
      <xdr:spPr>
        <a:xfrm>
          <a:off x="14351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59707</xdr:rowOff>
    </xdr:from>
    <xdr:ext cx="762000" cy="259045"/>
    <xdr:sp macro="" textlink="">
      <xdr:nvSpPr>
        <xdr:cNvPr id="329" name="テキスト ボックス 328"/>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123402</xdr:rowOff>
    </xdr:from>
    <xdr:to>
      <xdr:col>64</xdr:col>
      <xdr:colOff>152400</xdr:colOff>
      <xdr:row>61</xdr:row>
      <xdr:rowOff>53552</xdr:rowOff>
    </xdr:to>
    <xdr:sp macro="" textlink="">
      <xdr:nvSpPr>
        <xdr:cNvPr id="330" name="フローチャート: 判断 329"/>
        <xdr:cNvSpPr/>
      </xdr:nvSpPr>
      <xdr:spPr>
        <a:xfrm>
          <a:off x="13462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63729</xdr:rowOff>
    </xdr:from>
    <xdr:ext cx="762000" cy="259045"/>
    <xdr:sp macro="" textlink="">
      <xdr:nvSpPr>
        <xdr:cNvPr id="331" name="テキスト ボックス 330"/>
        <xdr:cNvSpPr txBox="1"/>
      </xdr:nvSpPr>
      <xdr:spPr>
        <a:xfrm>
          <a:off x="13131800" y="10179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15240</xdr:rowOff>
    </xdr:from>
    <xdr:to>
      <xdr:col>81</xdr:col>
      <xdr:colOff>95250</xdr:colOff>
      <xdr:row>63</xdr:row>
      <xdr:rowOff>116840</xdr:rowOff>
    </xdr:to>
    <xdr:sp macro="" textlink="">
      <xdr:nvSpPr>
        <xdr:cNvPr id="337" name="楕円 336"/>
        <xdr:cNvSpPr/>
      </xdr:nvSpPr>
      <xdr:spPr>
        <a:xfrm>
          <a:off x="16967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158767</xdr:rowOff>
    </xdr:from>
    <xdr:ext cx="762000" cy="259045"/>
    <xdr:sp macro="" textlink="">
      <xdr:nvSpPr>
        <xdr:cNvPr id="338" name="定員管理の状況該当値テキスト"/>
        <xdr:cNvSpPr txBox="1"/>
      </xdr:nvSpPr>
      <xdr:spPr>
        <a:xfrm>
          <a:off x="17106900" y="1078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166581</xdr:rowOff>
    </xdr:from>
    <xdr:to>
      <xdr:col>77</xdr:col>
      <xdr:colOff>95250</xdr:colOff>
      <xdr:row>63</xdr:row>
      <xdr:rowOff>96731</xdr:rowOff>
    </xdr:to>
    <xdr:sp macro="" textlink="">
      <xdr:nvSpPr>
        <xdr:cNvPr id="339" name="楕円 338"/>
        <xdr:cNvSpPr/>
      </xdr:nvSpPr>
      <xdr:spPr>
        <a:xfrm>
          <a:off x="16129000" y="1079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81508</xdr:rowOff>
    </xdr:from>
    <xdr:ext cx="736600" cy="259045"/>
    <xdr:sp macro="" textlink="">
      <xdr:nvSpPr>
        <xdr:cNvPr id="340" name="テキスト ボックス 339"/>
        <xdr:cNvSpPr txBox="1"/>
      </xdr:nvSpPr>
      <xdr:spPr>
        <a:xfrm>
          <a:off x="15798800" y="1088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130387</xdr:rowOff>
    </xdr:from>
    <xdr:to>
      <xdr:col>73</xdr:col>
      <xdr:colOff>44450</xdr:colOff>
      <xdr:row>63</xdr:row>
      <xdr:rowOff>60537</xdr:rowOff>
    </xdr:to>
    <xdr:sp macro="" textlink="">
      <xdr:nvSpPr>
        <xdr:cNvPr id="341" name="楕円 340"/>
        <xdr:cNvSpPr/>
      </xdr:nvSpPr>
      <xdr:spPr>
        <a:xfrm>
          <a:off x="15240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45314</xdr:rowOff>
    </xdr:from>
    <xdr:ext cx="762000" cy="259045"/>
    <xdr:sp macro="" textlink="">
      <xdr:nvSpPr>
        <xdr:cNvPr id="342" name="テキスト ボックス 341"/>
        <xdr:cNvSpPr txBox="1"/>
      </xdr:nvSpPr>
      <xdr:spPr>
        <a:xfrm>
          <a:off x="14909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110279</xdr:rowOff>
    </xdr:from>
    <xdr:to>
      <xdr:col>68</xdr:col>
      <xdr:colOff>203200</xdr:colOff>
      <xdr:row>63</xdr:row>
      <xdr:rowOff>40429</xdr:rowOff>
    </xdr:to>
    <xdr:sp macro="" textlink="">
      <xdr:nvSpPr>
        <xdr:cNvPr id="343" name="楕円 342"/>
        <xdr:cNvSpPr/>
      </xdr:nvSpPr>
      <xdr:spPr>
        <a:xfrm>
          <a:off x="14351000" y="1074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25206</xdr:rowOff>
    </xdr:from>
    <xdr:ext cx="762000" cy="259045"/>
    <xdr:sp macro="" textlink="">
      <xdr:nvSpPr>
        <xdr:cNvPr id="344" name="テキスト ボックス 343"/>
        <xdr:cNvSpPr txBox="1"/>
      </xdr:nvSpPr>
      <xdr:spPr>
        <a:xfrm>
          <a:off x="14020800" y="10826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138430</xdr:rowOff>
    </xdr:from>
    <xdr:to>
      <xdr:col>64</xdr:col>
      <xdr:colOff>152400</xdr:colOff>
      <xdr:row>63</xdr:row>
      <xdr:rowOff>68580</xdr:rowOff>
    </xdr:to>
    <xdr:sp macro="" textlink="">
      <xdr:nvSpPr>
        <xdr:cNvPr id="345" name="楕円 344"/>
        <xdr:cNvSpPr/>
      </xdr:nvSpPr>
      <xdr:spPr>
        <a:xfrm>
          <a:off x="13462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53357</xdr:rowOff>
    </xdr:from>
    <xdr:ext cx="762000" cy="259045"/>
    <xdr:sp macro="" textlink="">
      <xdr:nvSpPr>
        <xdr:cNvPr id="346" name="テキスト ボックス 345"/>
        <xdr:cNvSpPr txBox="1"/>
      </xdr:nvSpPr>
      <xdr:spPr>
        <a:xfrm>
          <a:off x="13131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実質公債費比率は、元利償還金が</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過去に発行した地方</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債の償還終了などにより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減少したこと</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や、公営企業債の元利償還金に対する繰入金も減少したこと</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ja-JP" sz="1000">
              <a:solidFill>
                <a:schemeClr val="dk1"/>
              </a:solidFill>
              <a:effectLst/>
              <a:latin typeface="+mn-lt"/>
              <a:ea typeface="+mn-ea"/>
              <a:cs typeface="+mn-cs"/>
            </a:rPr>
            <a:t>前年度の比率との比較で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000">
              <a:solidFill>
                <a:schemeClr val="dk1"/>
              </a:solidFill>
              <a:effectLst/>
              <a:latin typeface="+mn-lt"/>
              <a:ea typeface="+mn-ea"/>
              <a:cs typeface="+mn-cs"/>
            </a:rPr>
            <a:t>ポイント改善している</a:t>
          </a:r>
          <a:r>
            <a:rPr kumimoji="1" lang="ja-JP" altLang="en-US" sz="1000">
              <a:solidFill>
                <a:schemeClr val="dk1"/>
              </a:solidFill>
              <a:effectLst/>
              <a:latin typeface="+mn-lt"/>
              <a:ea typeface="+mn-ea"/>
              <a:cs typeface="+mn-cs"/>
            </a:rPr>
            <a:t>ものの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類似団体平均を依然として上回っている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今後は、投資的経費と臨時財政対策債の増加により、一時的に地方債残高が増加することが見込まれる年度もあるものの、合併特例債および</a:t>
          </a:r>
          <a:r>
            <a:rPr kumimoji="1" lang="ja-JP" altLang="ja-JP" sz="1000">
              <a:solidFill>
                <a:schemeClr val="dk1"/>
              </a:solidFill>
              <a:effectLst/>
              <a:latin typeface="+mn-lt"/>
              <a:ea typeface="+mn-ea"/>
              <a:cs typeface="+mn-cs"/>
            </a:rPr>
            <a:t>過去に発行したごみ処理施設整備事業などの大型の投資的経費にかかる地方債</a:t>
          </a:r>
          <a:r>
            <a:rPr kumimoji="1" lang="ja-JP" altLang="en-US" sz="1000">
              <a:solidFill>
                <a:schemeClr val="dk1"/>
              </a:solidFill>
              <a:effectLst/>
              <a:latin typeface="+mn-lt"/>
              <a:ea typeface="+mn-ea"/>
              <a:cs typeface="+mn-cs"/>
            </a:rPr>
            <a:t>の償還が順次終了し、</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残高は着実に減少していくことから、比率は減少傾向に推移するものと見通している。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今後も「第３期・県都</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改革プラン」に基づき、</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債発行の抑制、公債費の平準化を図る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など、比率の改善に努める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3" name="直線コネクタ 372"/>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4"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5" name="直線コネクタ 374"/>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6"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7" name="直線コネクタ 376"/>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44704</xdr:rowOff>
    </xdr:from>
    <xdr:to>
      <xdr:col>81</xdr:col>
      <xdr:colOff>44450</xdr:colOff>
      <xdr:row>42</xdr:row>
      <xdr:rowOff>83312</xdr:rowOff>
    </xdr:to>
    <xdr:cxnSp macro="">
      <xdr:nvCxnSpPr>
        <xdr:cNvPr id="378" name="直線コネクタ 377"/>
        <xdr:cNvCxnSpPr/>
      </xdr:nvCxnSpPr>
      <xdr:spPr>
        <a:xfrm flipV="1">
          <a:off x="16179800" y="7245604"/>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129049</xdr:rowOff>
    </xdr:from>
    <xdr:ext cx="762000" cy="259045"/>
    <xdr:sp macro="" textlink="">
      <xdr:nvSpPr>
        <xdr:cNvPr id="379" name="公債費負担の状況平均値テキスト"/>
        <xdr:cNvSpPr txBox="1"/>
      </xdr:nvSpPr>
      <xdr:spPr>
        <a:xfrm>
          <a:off x="17106900" y="6644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112522</xdr:rowOff>
    </xdr:from>
    <xdr:to>
      <xdr:col>81</xdr:col>
      <xdr:colOff>95250</xdr:colOff>
      <xdr:row>40</xdr:row>
      <xdr:rowOff>42672</xdr:rowOff>
    </xdr:to>
    <xdr:sp macro="" textlink="">
      <xdr:nvSpPr>
        <xdr:cNvPr id="380" name="フローチャート: 判断 379"/>
        <xdr:cNvSpPr/>
      </xdr:nvSpPr>
      <xdr:spPr>
        <a:xfrm>
          <a:off x="169672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83312</xdr:rowOff>
    </xdr:from>
    <xdr:to>
      <xdr:col>77</xdr:col>
      <xdr:colOff>44450</xdr:colOff>
      <xdr:row>42</xdr:row>
      <xdr:rowOff>170180</xdr:rowOff>
    </xdr:to>
    <xdr:cxnSp macro="">
      <xdr:nvCxnSpPr>
        <xdr:cNvPr id="381" name="直線コネクタ 380"/>
        <xdr:cNvCxnSpPr/>
      </xdr:nvCxnSpPr>
      <xdr:spPr>
        <a:xfrm flipV="1">
          <a:off x="15290800" y="728421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2" name="フローチャート: 判断 381"/>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3" name="テキスト ボックス 382"/>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27686</xdr:rowOff>
    </xdr:to>
    <xdr:cxnSp macro="">
      <xdr:nvCxnSpPr>
        <xdr:cNvPr id="384" name="直線コネクタ 383"/>
        <xdr:cNvCxnSpPr/>
      </xdr:nvCxnSpPr>
      <xdr:spPr>
        <a:xfrm flipV="1">
          <a:off x="14401800" y="737108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170434</xdr:rowOff>
    </xdr:from>
    <xdr:to>
      <xdr:col>73</xdr:col>
      <xdr:colOff>44450</xdr:colOff>
      <xdr:row>40</xdr:row>
      <xdr:rowOff>100584</xdr:rowOff>
    </xdr:to>
    <xdr:sp macro="" textlink="">
      <xdr:nvSpPr>
        <xdr:cNvPr id="385" name="フローチャート: 判断 384"/>
        <xdr:cNvSpPr/>
      </xdr:nvSpPr>
      <xdr:spPr>
        <a:xfrm>
          <a:off x="15240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86" name="テキスト ボックス 385"/>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27686</xdr:rowOff>
    </xdr:from>
    <xdr:to>
      <xdr:col>68</xdr:col>
      <xdr:colOff>152400</xdr:colOff>
      <xdr:row>43</xdr:row>
      <xdr:rowOff>85598</xdr:rowOff>
    </xdr:to>
    <xdr:cxnSp macro="">
      <xdr:nvCxnSpPr>
        <xdr:cNvPr id="387" name="直線コネクタ 386"/>
        <xdr:cNvCxnSpPr/>
      </xdr:nvCxnSpPr>
      <xdr:spPr>
        <a:xfrm flipV="1">
          <a:off x="13512800" y="740003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56896</xdr:rowOff>
    </xdr:from>
    <xdr:to>
      <xdr:col>68</xdr:col>
      <xdr:colOff>203200</xdr:colOff>
      <xdr:row>40</xdr:row>
      <xdr:rowOff>158496</xdr:rowOff>
    </xdr:to>
    <xdr:sp macro="" textlink="">
      <xdr:nvSpPr>
        <xdr:cNvPr id="388" name="フローチャート: 判断 387"/>
        <xdr:cNvSpPr/>
      </xdr:nvSpPr>
      <xdr:spPr>
        <a:xfrm>
          <a:off x="14351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168673</xdr:rowOff>
    </xdr:from>
    <xdr:ext cx="762000" cy="259045"/>
    <xdr:sp macro="" textlink="">
      <xdr:nvSpPr>
        <xdr:cNvPr id="389" name="テキスト ボックス 388"/>
        <xdr:cNvSpPr txBox="1"/>
      </xdr:nvSpPr>
      <xdr:spPr>
        <a:xfrm>
          <a:off x="14020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134112</xdr:rowOff>
    </xdr:from>
    <xdr:to>
      <xdr:col>64</xdr:col>
      <xdr:colOff>152400</xdr:colOff>
      <xdr:row>41</xdr:row>
      <xdr:rowOff>64262</xdr:rowOff>
    </xdr:to>
    <xdr:sp macro="" textlink="">
      <xdr:nvSpPr>
        <xdr:cNvPr id="390" name="フローチャート: 判断 389"/>
        <xdr:cNvSpPr/>
      </xdr:nvSpPr>
      <xdr:spPr>
        <a:xfrm>
          <a:off x="13462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74439</xdr:rowOff>
    </xdr:from>
    <xdr:ext cx="762000" cy="259045"/>
    <xdr:sp macro="" textlink="">
      <xdr:nvSpPr>
        <xdr:cNvPr id="391" name="テキスト ボックス 390"/>
        <xdr:cNvSpPr txBox="1"/>
      </xdr:nvSpPr>
      <xdr:spPr>
        <a:xfrm>
          <a:off x="13131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165354</xdr:rowOff>
    </xdr:from>
    <xdr:to>
      <xdr:col>81</xdr:col>
      <xdr:colOff>95250</xdr:colOff>
      <xdr:row>42</xdr:row>
      <xdr:rowOff>95504</xdr:rowOff>
    </xdr:to>
    <xdr:sp macro="" textlink="">
      <xdr:nvSpPr>
        <xdr:cNvPr id="397" name="楕円 396"/>
        <xdr:cNvSpPr/>
      </xdr:nvSpPr>
      <xdr:spPr>
        <a:xfrm>
          <a:off x="169672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137431</xdr:rowOff>
    </xdr:from>
    <xdr:ext cx="762000" cy="259045"/>
    <xdr:sp macro="" textlink="">
      <xdr:nvSpPr>
        <xdr:cNvPr id="398" name="公債費負担の状況該当値テキスト"/>
        <xdr:cNvSpPr txBox="1"/>
      </xdr:nvSpPr>
      <xdr:spPr>
        <a:xfrm>
          <a:off x="17106900" y="716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32512</xdr:rowOff>
    </xdr:from>
    <xdr:to>
      <xdr:col>77</xdr:col>
      <xdr:colOff>95250</xdr:colOff>
      <xdr:row>42</xdr:row>
      <xdr:rowOff>134112</xdr:rowOff>
    </xdr:to>
    <xdr:sp macro="" textlink="">
      <xdr:nvSpPr>
        <xdr:cNvPr id="399" name="楕円 398"/>
        <xdr:cNvSpPr/>
      </xdr:nvSpPr>
      <xdr:spPr>
        <a:xfrm>
          <a:off x="16129000" y="723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118889</xdr:rowOff>
    </xdr:from>
    <xdr:ext cx="736600" cy="259045"/>
    <xdr:sp macro="" textlink="">
      <xdr:nvSpPr>
        <xdr:cNvPr id="400" name="テキスト ボックス 399"/>
        <xdr:cNvSpPr txBox="1"/>
      </xdr:nvSpPr>
      <xdr:spPr>
        <a:xfrm>
          <a:off x="15798800" y="731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1" name="楕円 400"/>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2" name="テキスト ボックス 401"/>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148336</xdr:rowOff>
    </xdr:from>
    <xdr:to>
      <xdr:col>68</xdr:col>
      <xdr:colOff>203200</xdr:colOff>
      <xdr:row>43</xdr:row>
      <xdr:rowOff>78486</xdr:rowOff>
    </xdr:to>
    <xdr:sp macro="" textlink="">
      <xdr:nvSpPr>
        <xdr:cNvPr id="403" name="楕円 402"/>
        <xdr:cNvSpPr/>
      </xdr:nvSpPr>
      <xdr:spPr>
        <a:xfrm>
          <a:off x="14351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63263</xdr:rowOff>
    </xdr:from>
    <xdr:ext cx="762000" cy="259045"/>
    <xdr:sp macro="" textlink="">
      <xdr:nvSpPr>
        <xdr:cNvPr id="404" name="テキスト ボックス 403"/>
        <xdr:cNvSpPr txBox="1"/>
      </xdr:nvSpPr>
      <xdr:spPr>
        <a:xfrm>
          <a:off x="14020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34798</xdr:rowOff>
    </xdr:from>
    <xdr:to>
      <xdr:col>64</xdr:col>
      <xdr:colOff>152400</xdr:colOff>
      <xdr:row>43</xdr:row>
      <xdr:rowOff>136398</xdr:rowOff>
    </xdr:to>
    <xdr:sp macro="" textlink="">
      <xdr:nvSpPr>
        <xdr:cNvPr id="405" name="楕円 404"/>
        <xdr:cNvSpPr/>
      </xdr:nvSpPr>
      <xdr:spPr>
        <a:xfrm>
          <a:off x="134620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121175</xdr:rowOff>
    </xdr:from>
    <xdr:ext cx="762000" cy="259045"/>
    <xdr:sp macro="" textlink="">
      <xdr:nvSpPr>
        <xdr:cNvPr id="406" name="テキスト ボックス 405"/>
        <xdr:cNvSpPr txBox="1"/>
      </xdr:nvSpPr>
      <xdr:spPr>
        <a:xfrm>
          <a:off x="13131800" y="749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将来負担比率は、下水道事業会計等に係る公営企業債等繰入見込額や地方債現在高などの減少により前年度比</a:t>
          </a:r>
          <a:r>
            <a:rPr kumimoji="1" lang="en-US" altLang="ja-JP" sz="1100">
              <a:latin typeface="ＭＳ Ｐゴシック" panose="020B0600070205080204" pitchFamily="50" charset="-128"/>
              <a:ea typeface="ＭＳ Ｐゴシック" panose="020B0600070205080204" pitchFamily="50" charset="-128"/>
            </a:rPr>
            <a:t>4.3</a:t>
          </a:r>
          <a:r>
            <a:rPr kumimoji="1" lang="ja-JP" altLang="en-US" sz="1100">
              <a:latin typeface="ＭＳ Ｐゴシック" panose="020B0600070205080204" pitchFamily="50" charset="-128"/>
              <a:ea typeface="ＭＳ Ｐゴシック" panose="020B0600070205080204" pitchFamily="50" charset="-128"/>
            </a:rPr>
            <a:t>％の減となり、前年度と比較して比率は</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ポイント低下した。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類似団体平均との比較では、依然として比率は上回っている状況にあるが、年々改善傾向にあることから、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債発行額の抑制や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上償還等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を実施し地方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債残高の縮減に努めるとともに、充当可能基金である財政調整基金および減債基金の取崩しを抑制し、基金残高を確保することにより比率の改善に努める。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92540</xdr:rowOff>
    </xdr:to>
    <xdr:cxnSp macro="">
      <xdr:nvCxnSpPr>
        <xdr:cNvPr id="435" name="直線コネクタ 434"/>
        <xdr:cNvCxnSpPr/>
      </xdr:nvCxnSpPr>
      <xdr:spPr>
        <a:xfrm flipV="1">
          <a:off x="17018000" y="2370667"/>
          <a:ext cx="0" cy="1322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64617</xdr:rowOff>
    </xdr:from>
    <xdr:ext cx="762000" cy="259045"/>
    <xdr:sp macro="" textlink="">
      <xdr:nvSpPr>
        <xdr:cNvPr id="436" name="将来負担の状況最小値テキスト"/>
        <xdr:cNvSpPr txBox="1"/>
      </xdr:nvSpPr>
      <xdr:spPr>
        <a:xfrm>
          <a:off x="17106900" y="366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92540</xdr:rowOff>
    </xdr:from>
    <xdr:to>
      <xdr:col>81</xdr:col>
      <xdr:colOff>133350</xdr:colOff>
      <xdr:row>21</xdr:row>
      <xdr:rowOff>92540</xdr:rowOff>
    </xdr:to>
    <xdr:cxnSp macro="">
      <xdr:nvCxnSpPr>
        <xdr:cNvPr id="437" name="直線コネクタ 436"/>
        <xdr:cNvCxnSpPr/>
      </xdr:nvCxnSpPr>
      <xdr:spPr>
        <a:xfrm>
          <a:off x="16929100" y="3692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128439</xdr:rowOff>
    </xdr:from>
    <xdr:to>
      <xdr:col>81</xdr:col>
      <xdr:colOff>44450</xdr:colOff>
      <xdr:row>17</xdr:row>
      <xdr:rowOff>155787</xdr:rowOff>
    </xdr:to>
    <xdr:cxnSp macro="">
      <xdr:nvCxnSpPr>
        <xdr:cNvPr id="440" name="直線コネクタ 439"/>
        <xdr:cNvCxnSpPr/>
      </xdr:nvCxnSpPr>
      <xdr:spPr>
        <a:xfrm flipV="1">
          <a:off x="16179800" y="3043089"/>
          <a:ext cx="8382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67073</xdr:rowOff>
    </xdr:from>
    <xdr:ext cx="762000" cy="259045"/>
    <xdr:sp macro="" textlink="">
      <xdr:nvSpPr>
        <xdr:cNvPr id="441" name="将来負担の状況平均値テキスト"/>
        <xdr:cNvSpPr txBox="1"/>
      </xdr:nvSpPr>
      <xdr:spPr>
        <a:xfrm>
          <a:off x="17106900" y="2467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50546</xdr:rowOff>
    </xdr:from>
    <xdr:to>
      <xdr:col>81</xdr:col>
      <xdr:colOff>95250</xdr:colOff>
      <xdr:row>15</xdr:row>
      <xdr:rowOff>152146</xdr:rowOff>
    </xdr:to>
    <xdr:sp macro="" textlink="">
      <xdr:nvSpPr>
        <xdr:cNvPr id="442" name="フローチャート: 判断 441"/>
        <xdr:cNvSpPr/>
      </xdr:nvSpPr>
      <xdr:spPr>
        <a:xfrm>
          <a:off x="169672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155787</xdr:rowOff>
    </xdr:from>
    <xdr:to>
      <xdr:col>77</xdr:col>
      <xdr:colOff>44450</xdr:colOff>
      <xdr:row>18</xdr:row>
      <xdr:rowOff>18119</xdr:rowOff>
    </xdr:to>
    <xdr:cxnSp macro="">
      <xdr:nvCxnSpPr>
        <xdr:cNvPr id="443" name="直線コネクタ 442"/>
        <xdr:cNvCxnSpPr/>
      </xdr:nvCxnSpPr>
      <xdr:spPr>
        <a:xfrm flipV="1">
          <a:off x="15290800" y="3070437"/>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61002</xdr:rowOff>
    </xdr:from>
    <xdr:to>
      <xdr:col>77</xdr:col>
      <xdr:colOff>95250</xdr:colOff>
      <xdr:row>15</xdr:row>
      <xdr:rowOff>162602</xdr:rowOff>
    </xdr:to>
    <xdr:sp macro="" textlink="">
      <xdr:nvSpPr>
        <xdr:cNvPr id="444" name="フローチャート: 判断 443"/>
        <xdr:cNvSpPr/>
      </xdr:nvSpPr>
      <xdr:spPr>
        <a:xfrm>
          <a:off x="16129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1329</xdr:rowOff>
    </xdr:from>
    <xdr:ext cx="736600" cy="259045"/>
    <xdr:sp macro="" textlink="">
      <xdr:nvSpPr>
        <xdr:cNvPr id="445" name="テキスト ボックス 444"/>
        <xdr:cNvSpPr txBox="1"/>
      </xdr:nvSpPr>
      <xdr:spPr>
        <a:xfrm>
          <a:off x="15798800" y="2401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18119</xdr:rowOff>
    </xdr:from>
    <xdr:to>
      <xdr:col>72</xdr:col>
      <xdr:colOff>203200</xdr:colOff>
      <xdr:row>18</xdr:row>
      <xdr:rowOff>30988</xdr:rowOff>
    </xdr:to>
    <xdr:cxnSp macro="">
      <xdr:nvCxnSpPr>
        <xdr:cNvPr id="446" name="直線コネクタ 445"/>
        <xdr:cNvCxnSpPr/>
      </xdr:nvCxnSpPr>
      <xdr:spPr>
        <a:xfrm flipV="1">
          <a:off x="14401800" y="3104219"/>
          <a:ext cx="889000" cy="1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81111</xdr:rowOff>
    </xdr:from>
    <xdr:to>
      <xdr:col>73</xdr:col>
      <xdr:colOff>44450</xdr:colOff>
      <xdr:row>16</xdr:row>
      <xdr:rowOff>11261</xdr:rowOff>
    </xdr:to>
    <xdr:sp macro="" textlink="">
      <xdr:nvSpPr>
        <xdr:cNvPr id="447" name="フローチャート: 判断 446"/>
        <xdr:cNvSpPr/>
      </xdr:nvSpPr>
      <xdr:spPr>
        <a:xfrm>
          <a:off x="15240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21438</xdr:rowOff>
    </xdr:from>
    <xdr:ext cx="762000" cy="259045"/>
    <xdr:sp macro="" textlink="">
      <xdr:nvSpPr>
        <xdr:cNvPr id="448" name="テキスト ボックス 447"/>
        <xdr:cNvSpPr txBox="1"/>
      </xdr:nvSpPr>
      <xdr:spPr>
        <a:xfrm>
          <a:off x="14909800" y="242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22945</xdr:rowOff>
    </xdr:from>
    <xdr:to>
      <xdr:col>68</xdr:col>
      <xdr:colOff>152400</xdr:colOff>
      <xdr:row>18</xdr:row>
      <xdr:rowOff>30988</xdr:rowOff>
    </xdr:to>
    <xdr:cxnSp macro="">
      <xdr:nvCxnSpPr>
        <xdr:cNvPr id="449" name="直線コネクタ 448"/>
        <xdr:cNvCxnSpPr/>
      </xdr:nvCxnSpPr>
      <xdr:spPr>
        <a:xfrm>
          <a:off x="13512800" y="310904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126153</xdr:rowOff>
    </xdr:from>
    <xdr:to>
      <xdr:col>68</xdr:col>
      <xdr:colOff>203200</xdr:colOff>
      <xdr:row>16</xdr:row>
      <xdr:rowOff>56303</xdr:rowOff>
    </xdr:to>
    <xdr:sp macro="" textlink="">
      <xdr:nvSpPr>
        <xdr:cNvPr id="450" name="フローチャート: 判断 449"/>
        <xdr:cNvSpPr/>
      </xdr:nvSpPr>
      <xdr:spPr>
        <a:xfrm>
          <a:off x="14351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66480</xdr:rowOff>
    </xdr:from>
    <xdr:ext cx="762000" cy="259045"/>
    <xdr:sp macro="" textlink="">
      <xdr:nvSpPr>
        <xdr:cNvPr id="451" name="テキスト ボックス 450"/>
        <xdr:cNvSpPr txBox="1"/>
      </xdr:nvSpPr>
      <xdr:spPr>
        <a:xfrm>
          <a:off x="14020800" y="2466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14224</xdr:rowOff>
    </xdr:from>
    <xdr:to>
      <xdr:col>64</xdr:col>
      <xdr:colOff>152400</xdr:colOff>
      <xdr:row>16</xdr:row>
      <xdr:rowOff>115824</xdr:rowOff>
    </xdr:to>
    <xdr:sp macro="" textlink="">
      <xdr:nvSpPr>
        <xdr:cNvPr id="452" name="フローチャート: 判断 451"/>
        <xdr:cNvSpPr/>
      </xdr:nvSpPr>
      <xdr:spPr>
        <a:xfrm>
          <a:off x="13462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126001</xdr:rowOff>
    </xdr:from>
    <xdr:ext cx="762000" cy="259045"/>
    <xdr:sp macro="" textlink="">
      <xdr:nvSpPr>
        <xdr:cNvPr id="453" name="テキスト ボックス 452"/>
        <xdr:cNvSpPr txBox="1"/>
      </xdr:nvSpPr>
      <xdr:spPr>
        <a:xfrm>
          <a:off x="13131800" y="252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77639</xdr:rowOff>
    </xdr:from>
    <xdr:to>
      <xdr:col>81</xdr:col>
      <xdr:colOff>95250</xdr:colOff>
      <xdr:row>18</xdr:row>
      <xdr:rowOff>7789</xdr:rowOff>
    </xdr:to>
    <xdr:sp macro="" textlink="">
      <xdr:nvSpPr>
        <xdr:cNvPr id="459" name="楕円 458"/>
        <xdr:cNvSpPr/>
      </xdr:nvSpPr>
      <xdr:spPr>
        <a:xfrm>
          <a:off x="16967200" y="299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49716</xdr:rowOff>
    </xdr:from>
    <xdr:ext cx="762000" cy="259045"/>
    <xdr:sp macro="" textlink="">
      <xdr:nvSpPr>
        <xdr:cNvPr id="460" name="将来負担の状況該当値テキスト"/>
        <xdr:cNvSpPr txBox="1"/>
      </xdr:nvSpPr>
      <xdr:spPr>
        <a:xfrm>
          <a:off x="17106900" y="296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104987</xdr:rowOff>
    </xdr:from>
    <xdr:to>
      <xdr:col>77</xdr:col>
      <xdr:colOff>95250</xdr:colOff>
      <xdr:row>18</xdr:row>
      <xdr:rowOff>35137</xdr:rowOff>
    </xdr:to>
    <xdr:sp macro="" textlink="">
      <xdr:nvSpPr>
        <xdr:cNvPr id="461" name="楕円 460"/>
        <xdr:cNvSpPr/>
      </xdr:nvSpPr>
      <xdr:spPr>
        <a:xfrm>
          <a:off x="16129000" y="301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19914</xdr:rowOff>
    </xdr:from>
    <xdr:ext cx="736600" cy="259045"/>
    <xdr:sp macro="" textlink="">
      <xdr:nvSpPr>
        <xdr:cNvPr id="462" name="テキスト ボックス 461"/>
        <xdr:cNvSpPr txBox="1"/>
      </xdr:nvSpPr>
      <xdr:spPr>
        <a:xfrm>
          <a:off x="15798800" y="3106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138769</xdr:rowOff>
    </xdr:from>
    <xdr:to>
      <xdr:col>73</xdr:col>
      <xdr:colOff>44450</xdr:colOff>
      <xdr:row>18</xdr:row>
      <xdr:rowOff>68919</xdr:rowOff>
    </xdr:to>
    <xdr:sp macro="" textlink="">
      <xdr:nvSpPr>
        <xdr:cNvPr id="463" name="楕円 462"/>
        <xdr:cNvSpPr/>
      </xdr:nvSpPr>
      <xdr:spPr>
        <a:xfrm>
          <a:off x="15240000" y="305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53696</xdr:rowOff>
    </xdr:from>
    <xdr:ext cx="762000" cy="259045"/>
    <xdr:sp macro="" textlink="">
      <xdr:nvSpPr>
        <xdr:cNvPr id="464" name="テキスト ボックス 463"/>
        <xdr:cNvSpPr txBox="1"/>
      </xdr:nvSpPr>
      <xdr:spPr>
        <a:xfrm>
          <a:off x="14909800" y="3139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151638</xdr:rowOff>
    </xdr:from>
    <xdr:to>
      <xdr:col>68</xdr:col>
      <xdr:colOff>203200</xdr:colOff>
      <xdr:row>18</xdr:row>
      <xdr:rowOff>81788</xdr:rowOff>
    </xdr:to>
    <xdr:sp macro="" textlink="">
      <xdr:nvSpPr>
        <xdr:cNvPr id="465" name="楕円 464"/>
        <xdr:cNvSpPr/>
      </xdr:nvSpPr>
      <xdr:spPr>
        <a:xfrm>
          <a:off x="14351000" y="306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66565</xdr:rowOff>
    </xdr:from>
    <xdr:ext cx="762000" cy="259045"/>
    <xdr:sp macro="" textlink="">
      <xdr:nvSpPr>
        <xdr:cNvPr id="466" name="テキスト ボックス 465"/>
        <xdr:cNvSpPr txBox="1"/>
      </xdr:nvSpPr>
      <xdr:spPr>
        <a:xfrm>
          <a:off x="14020800" y="315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143595</xdr:rowOff>
    </xdr:from>
    <xdr:to>
      <xdr:col>64</xdr:col>
      <xdr:colOff>152400</xdr:colOff>
      <xdr:row>18</xdr:row>
      <xdr:rowOff>73745</xdr:rowOff>
    </xdr:to>
    <xdr:sp macro="" textlink="">
      <xdr:nvSpPr>
        <xdr:cNvPr id="467" name="楕円 466"/>
        <xdr:cNvSpPr/>
      </xdr:nvSpPr>
      <xdr:spPr>
        <a:xfrm>
          <a:off x="13462000" y="305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58522</xdr:rowOff>
    </xdr:from>
    <xdr:ext cx="762000" cy="259045"/>
    <xdr:sp macro="" textlink="">
      <xdr:nvSpPr>
        <xdr:cNvPr id="468" name="テキスト ボックス 467"/>
        <xdr:cNvSpPr txBox="1"/>
      </xdr:nvSpPr>
      <xdr:spPr>
        <a:xfrm>
          <a:off x="13131800" y="3144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前年度と比較し、</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退職者数の</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による退職手当の増により</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人件費に充当される経常一般財源等が</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3.1</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％増となったことから、</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比率は前年度より</a:t>
          </a:r>
          <a:r>
            <a:rPr kumimoji="1" lang="en-US"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上昇し、類似団体平均を上回っている</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　今後は、年度によ</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退職手当</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増減</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あるものの、</a:t>
          </a:r>
          <a:r>
            <a:rPr kumimoji="1" lang="ja-JP" altLang="ja-JP" sz="1100" baseline="0">
              <a:solidFill>
                <a:schemeClr val="dk1"/>
              </a:solidFill>
              <a:effectLst/>
              <a:latin typeface="+mn-lt"/>
              <a:ea typeface="+mn-ea"/>
              <a:cs typeface="+mn-cs"/>
            </a:rPr>
            <a:t>再任用職員を</a:t>
          </a:r>
          <a:r>
            <a:rPr kumimoji="1" lang="ja-JP" altLang="en-US" sz="1100" baseline="0">
              <a:solidFill>
                <a:schemeClr val="dk1"/>
              </a:solidFill>
              <a:effectLst/>
              <a:latin typeface="+mn-lt"/>
              <a:ea typeface="+mn-ea"/>
              <a:cs typeface="+mn-cs"/>
            </a:rPr>
            <a:t>適正に配置</a:t>
          </a:r>
          <a:r>
            <a:rPr kumimoji="1" lang="ja-JP" altLang="ja-JP" sz="1100" baseline="0">
              <a:solidFill>
                <a:schemeClr val="dk1"/>
              </a:solidFill>
              <a:effectLst/>
              <a:latin typeface="+mn-lt"/>
              <a:ea typeface="+mn-ea"/>
              <a:cs typeface="+mn-cs"/>
            </a:rPr>
            <a:t>しつつ、職員の年齢構成を考慮した新規採用を行う</a:t>
          </a:r>
          <a:r>
            <a:rPr kumimoji="1" lang="ja-JP" altLang="en-US" sz="1100" baseline="0">
              <a:solidFill>
                <a:schemeClr val="dk1"/>
              </a:solidFill>
              <a:effectLst/>
              <a:latin typeface="+mn-lt"/>
              <a:ea typeface="+mn-ea"/>
              <a:cs typeface="+mn-cs"/>
            </a:rPr>
            <a:t>等、</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職員数の適正管理</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取</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組</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むことで</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aseline="0">
              <a:solidFill>
                <a:schemeClr val="dk1"/>
              </a:solidFill>
              <a:effectLst/>
              <a:latin typeface="ＭＳ Ｐゴシック" panose="020B0600070205080204" pitchFamily="50" charset="-128"/>
              <a:ea typeface="ＭＳ Ｐゴシック" panose="020B0600070205080204" pitchFamily="50" charset="-128"/>
              <a:cs typeface="+mn-cs"/>
            </a:rPr>
            <a:t>人件費全体で減少傾向に推移するものと見通して</a:t>
          </a:r>
          <a:r>
            <a:rPr kumimoji="1" lang="ja-JP" altLang="ja-JP" sz="1100" baseline="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142240</xdr:rowOff>
    </xdr:from>
    <xdr:to>
      <xdr:col>24</xdr:col>
      <xdr:colOff>25400</xdr:colOff>
      <xdr:row>40</xdr:row>
      <xdr:rowOff>73660</xdr:rowOff>
    </xdr:to>
    <xdr:cxnSp macro="">
      <xdr:nvCxnSpPr>
        <xdr:cNvPr id="61" name="直線コネクタ 60"/>
        <xdr:cNvCxnSpPr/>
      </xdr:nvCxnSpPr>
      <xdr:spPr>
        <a:xfrm flipV="1">
          <a:off x="4826000" y="56286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57167</xdr:rowOff>
    </xdr:from>
    <xdr:ext cx="762000" cy="259045"/>
    <xdr:sp macro="" textlink="">
      <xdr:nvSpPr>
        <xdr:cNvPr id="64" name="人件費最大値テキスト"/>
        <xdr:cNvSpPr txBox="1"/>
      </xdr:nvSpPr>
      <xdr:spPr>
        <a:xfrm>
          <a:off x="4914900" y="537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142240</xdr:rowOff>
    </xdr:from>
    <xdr:to>
      <xdr:col>24</xdr:col>
      <xdr:colOff>114300</xdr:colOff>
      <xdr:row>32</xdr:row>
      <xdr:rowOff>142240</xdr:rowOff>
    </xdr:to>
    <xdr:cxnSp macro="">
      <xdr:nvCxnSpPr>
        <xdr:cNvPr id="65" name="直線コネクタ 64"/>
        <xdr:cNvCxnSpPr/>
      </xdr:nvCxnSpPr>
      <xdr:spPr>
        <a:xfrm>
          <a:off x="4737100" y="562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115570</xdr:rowOff>
    </xdr:from>
    <xdr:to>
      <xdr:col>24</xdr:col>
      <xdr:colOff>25400</xdr:colOff>
      <xdr:row>37</xdr:row>
      <xdr:rowOff>161290</xdr:rowOff>
    </xdr:to>
    <xdr:cxnSp macro="">
      <xdr:nvCxnSpPr>
        <xdr:cNvPr id="66" name="直線コネクタ 65"/>
        <xdr:cNvCxnSpPr/>
      </xdr:nvCxnSpPr>
      <xdr:spPr>
        <a:xfrm>
          <a:off x="3987800" y="6459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107967</xdr:rowOff>
    </xdr:from>
    <xdr:ext cx="762000" cy="259045"/>
    <xdr:sp macro="" textlink="">
      <xdr:nvSpPr>
        <xdr:cNvPr id="67" name="人件費平均値テキスト"/>
        <xdr:cNvSpPr txBox="1"/>
      </xdr:nvSpPr>
      <xdr:spPr>
        <a:xfrm>
          <a:off x="4914900" y="6108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91440</xdr:rowOff>
    </xdr:from>
    <xdr:to>
      <xdr:col>24</xdr:col>
      <xdr:colOff>76200</xdr:colOff>
      <xdr:row>37</xdr:row>
      <xdr:rowOff>21590</xdr:rowOff>
    </xdr:to>
    <xdr:sp macro="" textlink="">
      <xdr:nvSpPr>
        <xdr:cNvPr id="68" name="フローチャート: 判断 67"/>
        <xdr:cNvSpPr/>
      </xdr:nvSpPr>
      <xdr:spPr>
        <a:xfrm>
          <a:off x="47752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115570</xdr:rowOff>
    </xdr:to>
    <xdr:cxnSp macro="">
      <xdr:nvCxnSpPr>
        <xdr:cNvPr id="69" name="直線コネクタ 68"/>
        <xdr:cNvCxnSpPr/>
      </xdr:nvCxnSpPr>
      <xdr:spPr>
        <a:xfrm>
          <a:off x="3098800" y="64058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71" name="テキスト ボックス 70"/>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161290</xdr:rowOff>
    </xdr:to>
    <xdr:cxnSp macro="">
      <xdr:nvCxnSpPr>
        <xdr:cNvPr id="72" name="直線コネクタ 71"/>
        <xdr:cNvCxnSpPr/>
      </xdr:nvCxnSpPr>
      <xdr:spPr>
        <a:xfrm flipV="1">
          <a:off x="2209800" y="64058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161290</xdr:rowOff>
    </xdr:from>
    <xdr:to>
      <xdr:col>11</xdr:col>
      <xdr:colOff>9525</xdr:colOff>
      <xdr:row>38</xdr:row>
      <xdr:rowOff>5080</xdr:rowOff>
    </xdr:to>
    <xdr:cxnSp macro="">
      <xdr:nvCxnSpPr>
        <xdr:cNvPr id="75" name="直線コネクタ 74"/>
        <xdr:cNvCxnSpPr/>
      </xdr:nvCxnSpPr>
      <xdr:spPr>
        <a:xfrm flipV="1">
          <a:off x="1320800" y="65049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8907</xdr:rowOff>
    </xdr:from>
    <xdr:ext cx="762000" cy="259045"/>
    <xdr:sp macro="" textlink="">
      <xdr:nvSpPr>
        <xdr:cNvPr id="77" name="テキスト ボックス 76"/>
        <xdr:cNvSpPr txBox="1"/>
      </xdr:nvSpPr>
      <xdr:spPr>
        <a:xfrm>
          <a:off x="1828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125730</xdr:rowOff>
    </xdr:from>
    <xdr:to>
      <xdr:col>6</xdr:col>
      <xdr:colOff>171450</xdr:colOff>
      <xdr:row>38</xdr:row>
      <xdr:rowOff>55880</xdr:rowOff>
    </xdr:to>
    <xdr:sp macro="" textlink="">
      <xdr:nvSpPr>
        <xdr:cNvPr id="93" name="楕円 92"/>
        <xdr:cNvSpPr/>
      </xdr:nvSpPr>
      <xdr:spPr>
        <a:xfrm>
          <a:off x="1270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40657</xdr:rowOff>
    </xdr:from>
    <xdr:ext cx="762000" cy="259045"/>
    <xdr:sp macro="" textlink="">
      <xdr:nvSpPr>
        <xdr:cNvPr id="94" name="テキスト ボックス 93"/>
        <xdr:cNvSpPr txBox="1"/>
      </xdr:nvSpPr>
      <xdr:spPr>
        <a:xfrm>
          <a:off x="939800" y="655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ごみ処理施設運営費</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やごみ収集運営費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の委託料の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物件費に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充当される経常一般財源</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％増となって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比率は前年度より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いるが、類似団体平均は下回っている。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今後も</a:t>
          </a:r>
          <a:r>
            <a:rPr kumimoji="1" lang="ja-JP" altLang="ja-JP" sz="1100" b="0">
              <a:solidFill>
                <a:schemeClr val="dk1"/>
              </a:solidFill>
              <a:effectLst/>
              <a:latin typeface="+mn-lt"/>
              <a:ea typeface="+mn-ea"/>
              <a:cs typeface="+mn-cs"/>
            </a:rPr>
            <a:t>「第３期・県都</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あきた</a:t>
          </a:r>
          <a:r>
            <a:rPr kumimoji="1" lang="en-US" altLang="ja-JP" sz="1100" b="0">
              <a:solidFill>
                <a:schemeClr val="dk1"/>
              </a:solidFill>
              <a:effectLst/>
              <a:latin typeface="+mn-lt"/>
              <a:ea typeface="+mn-ea"/>
              <a:cs typeface="+mn-cs"/>
            </a:rPr>
            <a:t>』</a:t>
          </a:r>
          <a:r>
            <a:rPr kumimoji="1" lang="ja-JP" altLang="ja-JP" sz="1100" b="0">
              <a:solidFill>
                <a:schemeClr val="dk1"/>
              </a:solidFill>
              <a:effectLst/>
              <a:latin typeface="+mn-lt"/>
              <a:ea typeface="+mn-ea"/>
              <a:cs typeface="+mn-cs"/>
            </a:rPr>
            <a:t>改革</a:t>
          </a:r>
          <a:r>
            <a:rPr kumimoji="1" lang="ja-JP" altLang="ja-JP" sz="1100" b="0">
              <a:solidFill>
                <a:sysClr val="windowText" lastClr="000000"/>
              </a:solidFill>
              <a:effectLst/>
              <a:latin typeface="+mn-lt"/>
              <a:ea typeface="+mn-ea"/>
              <a:cs typeface="+mn-cs"/>
            </a:rPr>
            <a:t>プラン</a:t>
          </a:r>
          <a:r>
            <a:rPr kumimoji="1" lang="ja-JP" altLang="en-US" sz="1100" b="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に</a:t>
          </a:r>
          <a:r>
            <a:rPr kumimoji="1" lang="ja-JP" altLang="ja-JP" sz="1100">
              <a:solidFill>
                <a:schemeClr val="dk1"/>
              </a:solidFill>
              <a:effectLst/>
              <a:latin typeface="+mn-lt"/>
              <a:ea typeface="+mn-ea"/>
              <a:cs typeface="+mn-cs"/>
            </a:rPr>
            <a:t>位置付けた各項目を着実に推進することなどにより、歳出全般にわたる見直しを進め、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市有施設の管理的経費</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の縮減に</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101600</xdr:rowOff>
    </xdr:from>
    <xdr:to>
      <xdr:col>82</xdr:col>
      <xdr:colOff>107950</xdr:colOff>
      <xdr:row>22</xdr:row>
      <xdr:rowOff>38100</xdr:rowOff>
    </xdr:to>
    <xdr:cxnSp macro="">
      <xdr:nvCxnSpPr>
        <xdr:cNvPr id="122" name="直線コネクタ 121"/>
        <xdr:cNvCxnSpPr/>
      </xdr:nvCxnSpPr>
      <xdr:spPr>
        <a:xfrm flipV="1">
          <a:off x="16510000" y="25019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10177</xdr:rowOff>
    </xdr:from>
    <xdr:ext cx="762000" cy="259045"/>
    <xdr:sp macro="" textlink="">
      <xdr:nvSpPr>
        <xdr:cNvPr id="123" name="物件費最小値テキスト"/>
        <xdr:cNvSpPr txBox="1"/>
      </xdr:nvSpPr>
      <xdr:spPr>
        <a:xfrm>
          <a:off x="16598900" y="378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38100</xdr:rowOff>
    </xdr:from>
    <xdr:to>
      <xdr:col>82</xdr:col>
      <xdr:colOff>196850</xdr:colOff>
      <xdr:row>22</xdr:row>
      <xdr:rowOff>38100</xdr:rowOff>
    </xdr:to>
    <xdr:cxnSp macro="">
      <xdr:nvCxnSpPr>
        <xdr:cNvPr id="124" name="直線コネクタ 123"/>
        <xdr:cNvCxnSpPr/>
      </xdr:nvCxnSpPr>
      <xdr:spPr>
        <a:xfrm>
          <a:off x="16421100" y="381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16527</xdr:rowOff>
    </xdr:from>
    <xdr:ext cx="762000" cy="259045"/>
    <xdr:sp macro="" textlink="">
      <xdr:nvSpPr>
        <xdr:cNvPr id="125" name="物件費最大値テキスト"/>
        <xdr:cNvSpPr txBox="1"/>
      </xdr:nvSpPr>
      <xdr:spPr>
        <a:xfrm>
          <a:off x="165989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101600</xdr:rowOff>
    </xdr:from>
    <xdr:to>
      <xdr:col>82</xdr:col>
      <xdr:colOff>196850</xdr:colOff>
      <xdr:row>14</xdr:row>
      <xdr:rowOff>101600</xdr:rowOff>
    </xdr:to>
    <xdr:cxnSp macro="">
      <xdr:nvCxnSpPr>
        <xdr:cNvPr id="126" name="直線コネクタ 125"/>
        <xdr:cNvCxnSpPr/>
      </xdr:nvCxnSpPr>
      <xdr:spPr>
        <a:xfrm>
          <a:off x="16421100" y="250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44450</xdr:rowOff>
    </xdr:from>
    <xdr:to>
      <xdr:col>82</xdr:col>
      <xdr:colOff>107950</xdr:colOff>
      <xdr:row>15</xdr:row>
      <xdr:rowOff>107950</xdr:rowOff>
    </xdr:to>
    <xdr:cxnSp macro="">
      <xdr:nvCxnSpPr>
        <xdr:cNvPr id="127" name="直線コネクタ 126"/>
        <xdr:cNvCxnSpPr/>
      </xdr:nvCxnSpPr>
      <xdr:spPr>
        <a:xfrm>
          <a:off x="15671800" y="26162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149877</xdr:rowOff>
    </xdr:from>
    <xdr:ext cx="762000" cy="259045"/>
    <xdr:sp macro="" textlink="">
      <xdr:nvSpPr>
        <xdr:cNvPr id="128" name="物件費平均値テキスト"/>
        <xdr:cNvSpPr txBox="1"/>
      </xdr:nvSpPr>
      <xdr:spPr>
        <a:xfrm>
          <a:off x="16598900" y="2893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6350</xdr:rowOff>
    </xdr:from>
    <xdr:to>
      <xdr:col>82</xdr:col>
      <xdr:colOff>158750</xdr:colOff>
      <xdr:row>17</xdr:row>
      <xdr:rowOff>107950</xdr:rowOff>
    </xdr:to>
    <xdr:sp macro="" textlink="">
      <xdr:nvSpPr>
        <xdr:cNvPr id="129" name="フローチャート: 判断 128"/>
        <xdr:cNvSpPr/>
      </xdr:nvSpPr>
      <xdr:spPr>
        <a:xfrm>
          <a:off x="164592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101600</xdr:rowOff>
    </xdr:from>
    <xdr:to>
      <xdr:col>78</xdr:col>
      <xdr:colOff>69850</xdr:colOff>
      <xdr:row>15</xdr:row>
      <xdr:rowOff>44450</xdr:rowOff>
    </xdr:to>
    <xdr:cxnSp macro="">
      <xdr:nvCxnSpPr>
        <xdr:cNvPr id="130" name="直線コネクタ 129"/>
        <xdr:cNvCxnSpPr/>
      </xdr:nvCxnSpPr>
      <xdr:spPr>
        <a:xfrm>
          <a:off x="14782800" y="2501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152400</xdr:rowOff>
    </xdr:from>
    <xdr:to>
      <xdr:col>78</xdr:col>
      <xdr:colOff>120650</xdr:colOff>
      <xdr:row>17</xdr:row>
      <xdr:rowOff>82550</xdr:rowOff>
    </xdr:to>
    <xdr:sp macro="" textlink="">
      <xdr:nvSpPr>
        <xdr:cNvPr id="131" name="フローチャート: 判断 130"/>
        <xdr:cNvSpPr/>
      </xdr:nvSpPr>
      <xdr:spPr>
        <a:xfrm>
          <a:off x="15621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32" name="テキスト ボックス 131"/>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101600</xdr:rowOff>
    </xdr:from>
    <xdr:to>
      <xdr:col>73</xdr:col>
      <xdr:colOff>180975</xdr:colOff>
      <xdr:row>14</xdr:row>
      <xdr:rowOff>139700</xdr:rowOff>
    </xdr:to>
    <xdr:cxnSp macro="">
      <xdr:nvCxnSpPr>
        <xdr:cNvPr id="133" name="直線コネクタ 132"/>
        <xdr:cNvCxnSpPr/>
      </xdr:nvCxnSpPr>
      <xdr:spPr>
        <a:xfrm flipV="1">
          <a:off x="13893800" y="2501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101600</xdr:rowOff>
    </xdr:from>
    <xdr:to>
      <xdr:col>74</xdr:col>
      <xdr:colOff>31750</xdr:colOff>
      <xdr:row>17</xdr:row>
      <xdr:rowOff>31750</xdr:rowOff>
    </xdr:to>
    <xdr:sp macro="" textlink="">
      <xdr:nvSpPr>
        <xdr:cNvPr id="134" name="フローチャート: 判断 133"/>
        <xdr:cNvSpPr/>
      </xdr:nvSpPr>
      <xdr:spPr>
        <a:xfrm>
          <a:off x="14732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16527</xdr:rowOff>
    </xdr:from>
    <xdr:ext cx="762000" cy="259045"/>
    <xdr:sp macro="" textlink="">
      <xdr:nvSpPr>
        <xdr:cNvPr id="135" name="テキスト ボックス 134"/>
        <xdr:cNvSpPr txBox="1"/>
      </xdr:nvSpPr>
      <xdr:spPr>
        <a:xfrm>
          <a:off x="14401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xdr:rowOff>
    </xdr:from>
    <xdr:to>
      <xdr:col>69</xdr:col>
      <xdr:colOff>92075</xdr:colOff>
      <xdr:row>14</xdr:row>
      <xdr:rowOff>139700</xdr:rowOff>
    </xdr:to>
    <xdr:cxnSp macro="">
      <xdr:nvCxnSpPr>
        <xdr:cNvPr id="136" name="直線コネクタ 135"/>
        <xdr:cNvCxnSpPr/>
      </xdr:nvCxnSpPr>
      <xdr:spPr>
        <a:xfrm>
          <a:off x="13004800" y="2413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88900</xdr:rowOff>
    </xdr:from>
    <xdr:to>
      <xdr:col>69</xdr:col>
      <xdr:colOff>142875</xdr:colOff>
      <xdr:row>17</xdr:row>
      <xdr:rowOff>19050</xdr:rowOff>
    </xdr:to>
    <xdr:sp macro="" textlink="">
      <xdr:nvSpPr>
        <xdr:cNvPr id="137" name="フローチャート: 判断 136"/>
        <xdr:cNvSpPr/>
      </xdr:nvSpPr>
      <xdr:spPr>
        <a:xfrm>
          <a:off x="13843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3827</xdr:rowOff>
    </xdr:from>
    <xdr:ext cx="762000" cy="259045"/>
    <xdr:sp macro="" textlink="">
      <xdr:nvSpPr>
        <xdr:cNvPr id="138" name="テキスト ボックス 137"/>
        <xdr:cNvSpPr txBox="1"/>
      </xdr:nvSpPr>
      <xdr:spPr>
        <a:xfrm>
          <a:off x="13512800" y="291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9" name="フローチャート: 判断 138"/>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0" name="テキスト ボックス 139"/>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165100</xdr:rowOff>
    </xdr:from>
    <xdr:to>
      <xdr:col>78</xdr:col>
      <xdr:colOff>120650</xdr:colOff>
      <xdr:row>15</xdr:row>
      <xdr:rowOff>95250</xdr:rowOff>
    </xdr:to>
    <xdr:sp macro="" textlink="">
      <xdr:nvSpPr>
        <xdr:cNvPr id="148" name="楕円 147"/>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105427</xdr:rowOff>
    </xdr:from>
    <xdr:ext cx="736600" cy="259045"/>
    <xdr:sp macro="" textlink="">
      <xdr:nvSpPr>
        <xdr:cNvPr id="149" name="テキスト ボックス 148"/>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50800</xdr:rowOff>
    </xdr:from>
    <xdr:to>
      <xdr:col>74</xdr:col>
      <xdr:colOff>31750</xdr:colOff>
      <xdr:row>14</xdr:row>
      <xdr:rowOff>152400</xdr:rowOff>
    </xdr:to>
    <xdr:sp macro="" textlink="">
      <xdr:nvSpPr>
        <xdr:cNvPr id="150" name="楕円 149"/>
        <xdr:cNvSpPr/>
      </xdr:nvSpPr>
      <xdr:spPr>
        <a:xfrm>
          <a:off x="14732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162577</xdr:rowOff>
    </xdr:from>
    <xdr:ext cx="762000" cy="259045"/>
    <xdr:sp macro="" textlink="">
      <xdr:nvSpPr>
        <xdr:cNvPr id="151" name="テキスト ボックス 150"/>
        <xdr:cNvSpPr txBox="1"/>
      </xdr:nvSpPr>
      <xdr:spPr>
        <a:xfrm>
          <a:off x="14401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88900</xdr:rowOff>
    </xdr:from>
    <xdr:to>
      <xdr:col>69</xdr:col>
      <xdr:colOff>142875</xdr:colOff>
      <xdr:row>15</xdr:row>
      <xdr:rowOff>19050</xdr:rowOff>
    </xdr:to>
    <xdr:sp macro="" textlink="">
      <xdr:nvSpPr>
        <xdr:cNvPr id="152" name="楕円 151"/>
        <xdr:cNvSpPr/>
      </xdr:nvSpPr>
      <xdr:spPr>
        <a:xfrm>
          <a:off x="13843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29227</xdr:rowOff>
    </xdr:from>
    <xdr:ext cx="762000" cy="259045"/>
    <xdr:sp macro="" textlink="">
      <xdr:nvSpPr>
        <xdr:cNvPr id="153" name="テキスト ボックス 152"/>
        <xdr:cNvSpPr txBox="1"/>
      </xdr:nvSpPr>
      <xdr:spPr>
        <a:xfrm>
          <a:off x="13512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54" name="楕円 153"/>
        <xdr:cNvSpPr/>
      </xdr:nvSpPr>
      <xdr:spPr>
        <a:xfrm>
          <a:off x="12954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73677</xdr:rowOff>
    </xdr:from>
    <xdr:ext cx="762000" cy="259045"/>
    <xdr:sp macro="" textlink="">
      <xdr:nvSpPr>
        <xdr:cNvPr id="155" name="テキスト ボックス 154"/>
        <xdr:cNvSpPr txBox="1"/>
      </xdr:nvSpPr>
      <xdr:spPr>
        <a:xfrm>
          <a:off x="12623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en-US" sz="1100">
              <a:solidFill>
                <a:schemeClr val="dk1"/>
              </a:solidFill>
              <a:effectLst/>
              <a:latin typeface="+mn-lt"/>
              <a:ea typeface="+mn-ea"/>
              <a:cs typeface="+mn-cs"/>
            </a:rPr>
            <a:t>扶助費は、私立保育所等給付費などの増により前年度</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から</a:t>
          </a:r>
          <a:r>
            <a:rPr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％増となり</a:t>
          </a:r>
          <a:r>
            <a:rPr lang="ja-JP" altLang="en-US" sz="1100">
              <a:solidFill>
                <a:schemeClr val="dk1"/>
              </a:solidFill>
              <a:effectLst/>
              <a:latin typeface="+mn-lt"/>
              <a:ea typeface="+mn-ea"/>
              <a:cs typeface="+mn-cs"/>
            </a:rPr>
            <a:t>、</a:t>
          </a:r>
          <a:r>
            <a:rPr lang="ja-JP" altLang="en-US" sz="1100">
              <a:effectLst/>
              <a:latin typeface="ＭＳ Ｐゴシック" panose="020B0600070205080204" pitchFamily="50" charset="-128"/>
              <a:ea typeface="ＭＳ Ｐゴシック" panose="020B0600070205080204" pitchFamily="50" charset="-128"/>
            </a:rPr>
            <a:t>充当される経常一般財源等は前年度比で</a:t>
          </a:r>
          <a:r>
            <a:rPr lang="en-US" altLang="ja-JP" sz="1100">
              <a:effectLst/>
              <a:latin typeface="ＭＳ Ｐゴシック" panose="020B0600070205080204" pitchFamily="50" charset="-128"/>
              <a:ea typeface="ＭＳ Ｐゴシック" panose="020B0600070205080204" pitchFamily="50" charset="-128"/>
            </a:rPr>
            <a:t>5.6</a:t>
          </a:r>
          <a:r>
            <a:rPr lang="ja-JP" altLang="en-US" sz="1100">
              <a:effectLst/>
              <a:latin typeface="ＭＳ Ｐゴシック" panose="020B0600070205080204" pitchFamily="50" charset="-128"/>
              <a:ea typeface="ＭＳ Ｐゴシック" panose="020B0600070205080204" pitchFamily="50" charset="-128"/>
            </a:rPr>
            <a:t>％増となったことから、比率は前年度より</a:t>
          </a:r>
          <a:r>
            <a:rPr lang="en-US" altLang="ja-JP" sz="1100">
              <a:effectLst/>
              <a:latin typeface="ＭＳ Ｐゴシック" panose="020B0600070205080204" pitchFamily="50" charset="-128"/>
              <a:ea typeface="ＭＳ Ｐゴシック" panose="020B0600070205080204" pitchFamily="50" charset="-128"/>
            </a:rPr>
            <a:t>0.5</a:t>
          </a:r>
          <a:r>
            <a:rPr lang="ja-JP" altLang="en-US" sz="1100">
              <a:effectLst/>
              <a:latin typeface="ＭＳ Ｐゴシック" panose="020B0600070205080204" pitchFamily="50" charset="-128"/>
              <a:ea typeface="ＭＳ Ｐゴシック" panose="020B0600070205080204" pitchFamily="50" charset="-128"/>
            </a:rPr>
            <a:t>ポイント上昇した。</a:t>
          </a:r>
        </a:p>
        <a:p>
          <a:r>
            <a:rPr lang="ja-JP" altLang="en-US" sz="1100">
              <a:effectLst/>
              <a:latin typeface="ＭＳ Ｐゴシック" panose="020B0600070205080204" pitchFamily="50" charset="-128"/>
              <a:ea typeface="ＭＳ Ｐゴシック" panose="020B0600070205080204" pitchFamily="50" charset="-128"/>
            </a:rPr>
            <a:t>　扶助費の比率は類似団体平均を下回っているものの、利用者増による障がい者保護費の増などにより、今後扶助費が増加することが想定されることから、義務的経費を含めた経費全体の見直しや、</a:t>
          </a:r>
          <a:r>
            <a:rPr kumimoji="1" lang="ja-JP" altLang="ja-JP" sz="1100">
              <a:solidFill>
                <a:schemeClr val="dk1"/>
              </a:solidFill>
              <a:effectLst/>
              <a:latin typeface="+mn-lt"/>
              <a:ea typeface="+mn-ea"/>
              <a:cs typeface="+mn-cs"/>
            </a:rPr>
            <a:t>市税をはじめとする</a:t>
          </a:r>
          <a:r>
            <a:rPr kumimoji="1" lang="ja-JP" altLang="en-US" sz="1100">
              <a:solidFill>
                <a:schemeClr val="dk1"/>
              </a:solidFill>
              <a:effectLst/>
              <a:latin typeface="+mn-lt"/>
              <a:ea typeface="+mn-ea"/>
              <a:cs typeface="+mn-cs"/>
            </a:rPr>
            <a:t>歳入の</a:t>
          </a:r>
          <a:r>
            <a:rPr lang="ja-JP" altLang="en-US" sz="1100">
              <a:effectLst/>
              <a:latin typeface="ＭＳ Ｐゴシック" panose="020B0600070205080204" pitchFamily="50" charset="-128"/>
              <a:ea typeface="ＭＳ Ｐゴシック" panose="020B0600070205080204" pitchFamily="50" charset="-128"/>
            </a:rPr>
            <a:t>適正確保に努める。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61</xdr:row>
      <xdr:rowOff>69850</xdr:rowOff>
    </xdr:to>
    <xdr:cxnSp macro="">
      <xdr:nvCxnSpPr>
        <xdr:cNvPr id="183" name="直線コネクタ 182"/>
        <xdr:cNvCxnSpPr/>
      </xdr:nvCxnSpPr>
      <xdr:spPr>
        <a:xfrm flipV="1">
          <a:off x="4826000" y="91440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5" name="直線コネクタ 18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6"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7" name="直線コネクタ 186"/>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0</xdr:rowOff>
    </xdr:to>
    <xdr:cxnSp macro="">
      <xdr:nvCxnSpPr>
        <xdr:cNvPr id="188" name="直線コネクタ 187"/>
        <xdr:cNvCxnSpPr/>
      </xdr:nvCxnSpPr>
      <xdr:spPr>
        <a:xfrm>
          <a:off x="3987800" y="95377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55</xdr:row>
      <xdr:rowOff>107950</xdr:rowOff>
    </xdr:to>
    <xdr:cxnSp macro="">
      <xdr:nvCxnSpPr>
        <xdr:cNvPr id="191" name="直線コネクタ 190"/>
        <xdr:cNvCxnSpPr/>
      </xdr:nvCxnSpPr>
      <xdr:spPr>
        <a:xfrm>
          <a:off x="3098800" y="9499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165100</xdr:rowOff>
    </xdr:from>
    <xdr:to>
      <xdr:col>20</xdr:col>
      <xdr:colOff>38100</xdr:colOff>
      <xdr:row>57</xdr:row>
      <xdr:rowOff>95250</xdr:rowOff>
    </xdr:to>
    <xdr:sp macro="" textlink="">
      <xdr:nvSpPr>
        <xdr:cNvPr id="192" name="フローチャート: 判断 191"/>
        <xdr:cNvSpPr/>
      </xdr:nvSpPr>
      <xdr:spPr>
        <a:xfrm>
          <a:off x="3937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80027</xdr:rowOff>
    </xdr:from>
    <xdr:ext cx="736600" cy="259045"/>
    <xdr:sp macro="" textlink="">
      <xdr:nvSpPr>
        <xdr:cNvPr id="193" name="テキスト ボックス 192"/>
        <xdr:cNvSpPr txBox="1"/>
      </xdr:nvSpPr>
      <xdr:spPr>
        <a:xfrm>
          <a:off x="3606800" y="985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57150</xdr:rowOff>
    </xdr:from>
    <xdr:to>
      <xdr:col>15</xdr:col>
      <xdr:colOff>98425</xdr:colOff>
      <xdr:row>55</xdr:row>
      <xdr:rowOff>69850</xdr:rowOff>
    </xdr:to>
    <xdr:cxnSp macro="">
      <xdr:nvCxnSpPr>
        <xdr:cNvPr id="194" name="直線コネクタ 193"/>
        <xdr:cNvCxnSpPr/>
      </xdr:nvCxnSpPr>
      <xdr:spPr>
        <a:xfrm>
          <a:off x="2209800" y="9486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55</xdr:row>
      <xdr:rowOff>57150</xdr:rowOff>
    </xdr:to>
    <xdr:cxnSp macro="">
      <xdr:nvCxnSpPr>
        <xdr:cNvPr id="197" name="直線コネクタ 196"/>
        <xdr:cNvCxnSpPr/>
      </xdr:nvCxnSpPr>
      <xdr:spPr>
        <a:xfrm>
          <a:off x="1320800" y="9410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8" name="フローチャート: 判断 197"/>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9" name="テキスト ボックス 198"/>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63500</xdr:rowOff>
    </xdr:from>
    <xdr:to>
      <xdr:col>6</xdr:col>
      <xdr:colOff>171450</xdr:colOff>
      <xdr:row>56</xdr:row>
      <xdr:rowOff>165100</xdr:rowOff>
    </xdr:to>
    <xdr:sp macro="" textlink="">
      <xdr:nvSpPr>
        <xdr:cNvPr id="200" name="フローチャート: 判断 199"/>
        <xdr:cNvSpPr/>
      </xdr:nvSpPr>
      <xdr:spPr>
        <a:xfrm>
          <a:off x="1270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149877</xdr:rowOff>
    </xdr:from>
    <xdr:ext cx="762000" cy="259045"/>
    <xdr:sp macro="" textlink="">
      <xdr:nvSpPr>
        <xdr:cNvPr id="201" name="テキスト ボックス 200"/>
        <xdr:cNvSpPr txBox="1"/>
      </xdr:nvSpPr>
      <xdr:spPr>
        <a:xfrm>
          <a:off x="939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120650</xdr:rowOff>
    </xdr:from>
    <xdr:to>
      <xdr:col>24</xdr:col>
      <xdr:colOff>76200</xdr:colOff>
      <xdr:row>56</xdr:row>
      <xdr:rowOff>50800</xdr:rowOff>
    </xdr:to>
    <xdr:sp macro="" textlink="">
      <xdr:nvSpPr>
        <xdr:cNvPr id="207" name="楕円 206"/>
        <xdr:cNvSpPr/>
      </xdr:nvSpPr>
      <xdr:spPr>
        <a:xfrm>
          <a:off x="47752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137177</xdr:rowOff>
    </xdr:from>
    <xdr:ext cx="762000" cy="259045"/>
    <xdr:sp macro="" textlink="">
      <xdr:nvSpPr>
        <xdr:cNvPr id="208" name="扶助費該当値テキスト"/>
        <xdr:cNvSpPr txBox="1"/>
      </xdr:nvSpPr>
      <xdr:spPr>
        <a:xfrm>
          <a:off x="49149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9" name="楕円 208"/>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168927</xdr:rowOff>
    </xdr:from>
    <xdr:ext cx="736600" cy="259045"/>
    <xdr:sp macro="" textlink="">
      <xdr:nvSpPr>
        <xdr:cNvPr id="210" name="テキスト ボックス 209"/>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11" name="楕円 210"/>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2" name="テキスト ボックス 211"/>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6350</xdr:rowOff>
    </xdr:from>
    <xdr:to>
      <xdr:col>11</xdr:col>
      <xdr:colOff>60325</xdr:colOff>
      <xdr:row>55</xdr:row>
      <xdr:rowOff>107950</xdr:rowOff>
    </xdr:to>
    <xdr:sp macro="" textlink="">
      <xdr:nvSpPr>
        <xdr:cNvPr id="213" name="楕円 212"/>
        <xdr:cNvSpPr/>
      </xdr:nvSpPr>
      <xdr:spPr>
        <a:xfrm>
          <a:off x="2159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118127</xdr:rowOff>
    </xdr:from>
    <xdr:ext cx="762000" cy="259045"/>
    <xdr:sp macro="" textlink="">
      <xdr:nvSpPr>
        <xdr:cNvPr id="214" name="テキスト ボックス 213"/>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5" name="楕円 214"/>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6" name="テキスト ボックス 215"/>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その他の経常一般財源等は、介護保険事業会計繰出金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繰出金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したものの、道路等維持補修費が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13.5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％減少しており、比</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率は前年度から</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たが、類似団体平均は上回っ</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特に、基準外繰出がある公設地方卸売市場</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どの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特別会計については、引き続き収入の確保や事業の効率化</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、経費の見直しを行い、繰出金の抑制に努める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こととする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62230</xdr:rowOff>
    </xdr:from>
    <xdr:to>
      <xdr:col>82</xdr:col>
      <xdr:colOff>107950</xdr:colOff>
      <xdr:row>61</xdr:row>
      <xdr:rowOff>8890</xdr:rowOff>
    </xdr:to>
    <xdr:cxnSp macro="">
      <xdr:nvCxnSpPr>
        <xdr:cNvPr id="244" name="直線コネクタ 243"/>
        <xdr:cNvCxnSpPr/>
      </xdr:nvCxnSpPr>
      <xdr:spPr>
        <a:xfrm flipV="1">
          <a:off x="16510000" y="914908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5"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6" name="直線コネクタ 245"/>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148607</xdr:rowOff>
    </xdr:from>
    <xdr:ext cx="762000" cy="259045"/>
    <xdr:sp macro="" textlink="">
      <xdr:nvSpPr>
        <xdr:cNvPr id="247" name="その他最大値テキスト"/>
        <xdr:cNvSpPr txBox="1"/>
      </xdr:nvSpPr>
      <xdr:spPr>
        <a:xfrm>
          <a:off x="16598900" y="889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62230</xdr:rowOff>
    </xdr:from>
    <xdr:to>
      <xdr:col>82</xdr:col>
      <xdr:colOff>196850</xdr:colOff>
      <xdr:row>53</xdr:row>
      <xdr:rowOff>62230</xdr:rowOff>
    </xdr:to>
    <xdr:cxnSp macro="">
      <xdr:nvCxnSpPr>
        <xdr:cNvPr id="248" name="直線コネクタ 247"/>
        <xdr:cNvCxnSpPr/>
      </xdr:nvCxnSpPr>
      <xdr:spPr>
        <a:xfrm>
          <a:off x="16421100" y="9149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31750</xdr:rowOff>
    </xdr:to>
    <xdr:cxnSp macro="">
      <xdr:nvCxnSpPr>
        <xdr:cNvPr id="249" name="直線コネクタ 248"/>
        <xdr:cNvCxnSpPr/>
      </xdr:nvCxnSpPr>
      <xdr:spPr>
        <a:xfrm flipV="1">
          <a:off x="15671800" y="9766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157480</xdr:rowOff>
    </xdr:from>
    <xdr:to>
      <xdr:col>78</xdr:col>
      <xdr:colOff>69850</xdr:colOff>
      <xdr:row>57</xdr:row>
      <xdr:rowOff>31750</xdr:rowOff>
    </xdr:to>
    <xdr:cxnSp macro="">
      <xdr:nvCxnSpPr>
        <xdr:cNvPr id="252" name="直線コネクタ 251"/>
        <xdr:cNvCxnSpPr/>
      </xdr:nvCxnSpPr>
      <xdr:spPr>
        <a:xfrm>
          <a:off x="14782800" y="9758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45720</xdr:rowOff>
    </xdr:from>
    <xdr:to>
      <xdr:col>78</xdr:col>
      <xdr:colOff>120650</xdr:colOff>
      <xdr:row>56</xdr:row>
      <xdr:rowOff>147320</xdr:rowOff>
    </xdr:to>
    <xdr:sp macro="" textlink="">
      <xdr:nvSpPr>
        <xdr:cNvPr id="253" name="フローチャート: 判断 252"/>
        <xdr:cNvSpPr/>
      </xdr:nvSpPr>
      <xdr:spPr>
        <a:xfrm>
          <a:off x="15621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157497</xdr:rowOff>
    </xdr:from>
    <xdr:ext cx="736600" cy="259045"/>
    <xdr:sp macro="" textlink="">
      <xdr:nvSpPr>
        <xdr:cNvPr id="254" name="テキスト ボックス 253"/>
        <xdr:cNvSpPr txBox="1"/>
      </xdr:nvSpPr>
      <xdr:spPr>
        <a:xfrm>
          <a:off x="15290800" y="941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119380</xdr:rowOff>
    </xdr:from>
    <xdr:to>
      <xdr:col>73</xdr:col>
      <xdr:colOff>180975</xdr:colOff>
      <xdr:row>56</xdr:row>
      <xdr:rowOff>157480</xdr:rowOff>
    </xdr:to>
    <xdr:cxnSp macro="">
      <xdr:nvCxnSpPr>
        <xdr:cNvPr id="255" name="直線コネクタ 254"/>
        <xdr:cNvCxnSpPr/>
      </xdr:nvCxnSpPr>
      <xdr:spPr>
        <a:xfrm>
          <a:off x="13893800" y="97205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xdr:rowOff>
    </xdr:from>
    <xdr:to>
      <xdr:col>74</xdr:col>
      <xdr:colOff>31750</xdr:colOff>
      <xdr:row>56</xdr:row>
      <xdr:rowOff>116840</xdr:rowOff>
    </xdr:to>
    <xdr:sp macro="" textlink="">
      <xdr:nvSpPr>
        <xdr:cNvPr id="256" name="フローチャート: 判断 255"/>
        <xdr:cNvSpPr/>
      </xdr:nvSpPr>
      <xdr:spPr>
        <a:xfrm>
          <a:off x="14732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127017</xdr:rowOff>
    </xdr:from>
    <xdr:ext cx="762000" cy="259045"/>
    <xdr:sp macro="" textlink="">
      <xdr:nvSpPr>
        <xdr:cNvPr id="257" name="テキスト ボックス 256"/>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56</xdr:row>
      <xdr:rowOff>119380</xdr:rowOff>
    </xdr:to>
    <xdr:cxnSp macro="">
      <xdr:nvCxnSpPr>
        <xdr:cNvPr id="258" name="直線コネクタ 257"/>
        <xdr:cNvCxnSpPr/>
      </xdr:nvCxnSpPr>
      <xdr:spPr>
        <a:xfrm>
          <a:off x="13004800" y="9720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148590</xdr:rowOff>
    </xdr:from>
    <xdr:to>
      <xdr:col>69</xdr:col>
      <xdr:colOff>142875</xdr:colOff>
      <xdr:row>56</xdr:row>
      <xdr:rowOff>78740</xdr:rowOff>
    </xdr:to>
    <xdr:sp macro="" textlink="">
      <xdr:nvSpPr>
        <xdr:cNvPr id="259" name="フローチャート: 判断 258"/>
        <xdr:cNvSpPr/>
      </xdr:nvSpPr>
      <xdr:spPr>
        <a:xfrm>
          <a:off x="13843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88917</xdr:rowOff>
    </xdr:from>
    <xdr:ext cx="762000" cy="259045"/>
    <xdr:sp macro="" textlink="">
      <xdr:nvSpPr>
        <xdr:cNvPr id="260" name="テキスト ボックス 259"/>
        <xdr:cNvSpPr txBox="1"/>
      </xdr:nvSpPr>
      <xdr:spPr>
        <a:xfrm>
          <a:off x="13512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156210</xdr:rowOff>
    </xdr:from>
    <xdr:to>
      <xdr:col>65</xdr:col>
      <xdr:colOff>53975</xdr:colOff>
      <xdr:row>56</xdr:row>
      <xdr:rowOff>86360</xdr:rowOff>
    </xdr:to>
    <xdr:sp macro="" textlink="">
      <xdr:nvSpPr>
        <xdr:cNvPr id="261" name="フローチャート: 判断 260"/>
        <xdr:cNvSpPr/>
      </xdr:nvSpPr>
      <xdr:spPr>
        <a:xfrm>
          <a:off x="12954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96537</xdr:rowOff>
    </xdr:from>
    <xdr:ext cx="762000" cy="259045"/>
    <xdr:sp macro="" textlink="">
      <xdr:nvSpPr>
        <xdr:cNvPr id="262" name="テキスト ボックス 261"/>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0" name="楕円 269"/>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71" name="テキスト ボックス 270"/>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106680</xdr:rowOff>
    </xdr:from>
    <xdr:to>
      <xdr:col>74</xdr:col>
      <xdr:colOff>31750</xdr:colOff>
      <xdr:row>57</xdr:row>
      <xdr:rowOff>36830</xdr:rowOff>
    </xdr:to>
    <xdr:sp macro="" textlink="">
      <xdr:nvSpPr>
        <xdr:cNvPr id="272" name="楕円 271"/>
        <xdr:cNvSpPr/>
      </xdr:nvSpPr>
      <xdr:spPr>
        <a:xfrm>
          <a:off x="14732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21607</xdr:rowOff>
    </xdr:from>
    <xdr:ext cx="762000" cy="259045"/>
    <xdr:sp macro="" textlink="">
      <xdr:nvSpPr>
        <xdr:cNvPr id="273" name="テキスト ボックス 272"/>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68580</xdr:rowOff>
    </xdr:from>
    <xdr:to>
      <xdr:col>69</xdr:col>
      <xdr:colOff>142875</xdr:colOff>
      <xdr:row>56</xdr:row>
      <xdr:rowOff>170180</xdr:rowOff>
    </xdr:to>
    <xdr:sp macro="" textlink="">
      <xdr:nvSpPr>
        <xdr:cNvPr id="274" name="楕円 273"/>
        <xdr:cNvSpPr/>
      </xdr:nvSpPr>
      <xdr:spPr>
        <a:xfrm>
          <a:off x="13843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75" name="テキスト ボックス 274"/>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6" name="楕円 275"/>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154957</xdr:rowOff>
    </xdr:from>
    <xdr:ext cx="762000" cy="259045"/>
    <xdr:sp macro="" textlink="">
      <xdr:nvSpPr>
        <xdr:cNvPr id="277" name="テキスト ボックス 276"/>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下水道事業会計負担金</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等の減により、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充当される経常一般財源等は前年度比で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11.9</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％減となったため、比率は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ポイント減少しており、類似団体平均との比較でも比率は下回って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いる。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、下水道事業会計などの公営企業に対する負担金の割合も高いことから、公営企業の経営状況を踏まえつつ、病院法人、大学法人も含め、実態に即した負担金等のあり方を検討し、適正化に努める。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121557</xdr:rowOff>
    </xdr:from>
    <xdr:to>
      <xdr:col>82</xdr:col>
      <xdr:colOff>107950</xdr:colOff>
      <xdr:row>40</xdr:row>
      <xdr:rowOff>132443</xdr:rowOff>
    </xdr:to>
    <xdr:cxnSp macro="">
      <xdr:nvCxnSpPr>
        <xdr:cNvPr id="307" name="直線コネクタ 306"/>
        <xdr:cNvCxnSpPr/>
      </xdr:nvCxnSpPr>
      <xdr:spPr>
        <a:xfrm flipV="1">
          <a:off x="16510000" y="5607957"/>
          <a:ext cx="0" cy="1382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104520</xdr:rowOff>
    </xdr:from>
    <xdr:ext cx="762000" cy="259045"/>
    <xdr:sp macro="" textlink="">
      <xdr:nvSpPr>
        <xdr:cNvPr id="308" name="補助費等最小値テキスト"/>
        <xdr:cNvSpPr txBox="1"/>
      </xdr:nvSpPr>
      <xdr:spPr>
        <a:xfrm>
          <a:off x="16598900" y="696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132443</xdr:rowOff>
    </xdr:from>
    <xdr:to>
      <xdr:col>82</xdr:col>
      <xdr:colOff>196850</xdr:colOff>
      <xdr:row>40</xdr:row>
      <xdr:rowOff>132443</xdr:rowOff>
    </xdr:to>
    <xdr:cxnSp macro="">
      <xdr:nvCxnSpPr>
        <xdr:cNvPr id="309" name="直線コネクタ 308"/>
        <xdr:cNvCxnSpPr/>
      </xdr:nvCxnSpPr>
      <xdr:spPr>
        <a:xfrm>
          <a:off x="16421100" y="69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36484</xdr:rowOff>
    </xdr:from>
    <xdr:ext cx="762000" cy="259045"/>
    <xdr:sp macro="" textlink="">
      <xdr:nvSpPr>
        <xdr:cNvPr id="310" name="補助費等最大値テキスト"/>
        <xdr:cNvSpPr txBox="1"/>
      </xdr:nvSpPr>
      <xdr:spPr>
        <a:xfrm>
          <a:off x="16598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121557</xdr:rowOff>
    </xdr:from>
    <xdr:to>
      <xdr:col>82</xdr:col>
      <xdr:colOff>196850</xdr:colOff>
      <xdr:row>32</xdr:row>
      <xdr:rowOff>121557</xdr:rowOff>
    </xdr:to>
    <xdr:cxnSp macro="">
      <xdr:nvCxnSpPr>
        <xdr:cNvPr id="311" name="直線コネクタ 310"/>
        <xdr:cNvCxnSpPr/>
      </xdr:nvCxnSpPr>
      <xdr:spPr>
        <a:xfrm>
          <a:off x="16421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86178</xdr:rowOff>
    </xdr:from>
    <xdr:to>
      <xdr:col>82</xdr:col>
      <xdr:colOff>107950</xdr:colOff>
      <xdr:row>36</xdr:row>
      <xdr:rowOff>23586</xdr:rowOff>
    </xdr:to>
    <xdr:cxnSp macro="">
      <xdr:nvCxnSpPr>
        <xdr:cNvPr id="312" name="直線コネクタ 311"/>
        <xdr:cNvCxnSpPr/>
      </xdr:nvCxnSpPr>
      <xdr:spPr>
        <a:xfrm flipV="1">
          <a:off x="15671800" y="6086928"/>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94541</xdr:rowOff>
    </xdr:from>
    <xdr:ext cx="762000" cy="259045"/>
    <xdr:sp macro="" textlink="">
      <xdr:nvSpPr>
        <xdr:cNvPr id="313" name="補助費等平均値テキスト"/>
        <xdr:cNvSpPr txBox="1"/>
      </xdr:nvSpPr>
      <xdr:spPr>
        <a:xfrm>
          <a:off x="16598900" y="6095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122464</xdr:rowOff>
    </xdr:from>
    <xdr:to>
      <xdr:col>82</xdr:col>
      <xdr:colOff>158750</xdr:colOff>
      <xdr:row>36</xdr:row>
      <xdr:rowOff>52614</xdr:rowOff>
    </xdr:to>
    <xdr:sp macro="" textlink="">
      <xdr:nvSpPr>
        <xdr:cNvPr id="314" name="フローチャート: 判断 313"/>
        <xdr:cNvSpPr/>
      </xdr:nvSpPr>
      <xdr:spPr>
        <a:xfrm>
          <a:off x="164592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162378</xdr:rowOff>
    </xdr:from>
    <xdr:to>
      <xdr:col>78</xdr:col>
      <xdr:colOff>69850</xdr:colOff>
      <xdr:row>36</xdr:row>
      <xdr:rowOff>23586</xdr:rowOff>
    </xdr:to>
    <xdr:cxnSp macro="">
      <xdr:nvCxnSpPr>
        <xdr:cNvPr id="315" name="直線コネクタ 314"/>
        <xdr:cNvCxnSpPr/>
      </xdr:nvCxnSpPr>
      <xdr:spPr>
        <a:xfrm>
          <a:off x="14782800" y="61631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144236</xdr:rowOff>
    </xdr:from>
    <xdr:to>
      <xdr:col>78</xdr:col>
      <xdr:colOff>120650</xdr:colOff>
      <xdr:row>36</xdr:row>
      <xdr:rowOff>74386</xdr:rowOff>
    </xdr:to>
    <xdr:sp macro="" textlink="">
      <xdr:nvSpPr>
        <xdr:cNvPr id="316" name="フローチャート: 判断 315"/>
        <xdr:cNvSpPr/>
      </xdr:nvSpPr>
      <xdr:spPr>
        <a:xfrm>
          <a:off x="15621000" y="614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84563</xdr:rowOff>
    </xdr:from>
    <xdr:ext cx="736600" cy="259045"/>
    <xdr:sp macro="" textlink="">
      <xdr:nvSpPr>
        <xdr:cNvPr id="317" name="テキスト ボックス 316"/>
        <xdr:cNvSpPr txBox="1"/>
      </xdr:nvSpPr>
      <xdr:spPr>
        <a:xfrm>
          <a:off x="15290800" y="591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162378</xdr:rowOff>
    </xdr:from>
    <xdr:to>
      <xdr:col>73</xdr:col>
      <xdr:colOff>180975</xdr:colOff>
      <xdr:row>36</xdr:row>
      <xdr:rowOff>78014</xdr:rowOff>
    </xdr:to>
    <xdr:cxnSp macro="">
      <xdr:nvCxnSpPr>
        <xdr:cNvPr id="318" name="直線コネクタ 317"/>
        <xdr:cNvCxnSpPr/>
      </xdr:nvCxnSpPr>
      <xdr:spPr>
        <a:xfrm flipV="1">
          <a:off x="13893800" y="6163128"/>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111578</xdr:rowOff>
    </xdr:from>
    <xdr:to>
      <xdr:col>74</xdr:col>
      <xdr:colOff>31750</xdr:colOff>
      <xdr:row>36</xdr:row>
      <xdr:rowOff>41728</xdr:rowOff>
    </xdr:to>
    <xdr:sp macro="" textlink="">
      <xdr:nvSpPr>
        <xdr:cNvPr id="319" name="フローチャート: 判断 318"/>
        <xdr:cNvSpPr/>
      </xdr:nvSpPr>
      <xdr:spPr>
        <a:xfrm>
          <a:off x="14732000" y="611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51905</xdr:rowOff>
    </xdr:from>
    <xdr:ext cx="762000" cy="259045"/>
    <xdr:sp macro="" textlink="">
      <xdr:nvSpPr>
        <xdr:cNvPr id="320" name="テキスト ボックス 319"/>
        <xdr:cNvSpPr txBox="1"/>
      </xdr:nvSpPr>
      <xdr:spPr>
        <a:xfrm>
          <a:off x="144018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118836</xdr:rowOff>
    </xdr:from>
    <xdr:to>
      <xdr:col>69</xdr:col>
      <xdr:colOff>92075</xdr:colOff>
      <xdr:row>36</xdr:row>
      <xdr:rowOff>78014</xdr:rowOff>
    </xdr:to>
    <xdr:cxnSp macro="">
      <xdr:nvCxnSpPr>
        <xdr:cNvPr id="321" name="直線コネクタ 320"/>
        <xdr:cNvCxnSpPr/>
      </xdr:nvCxnSpPr>
      <xdr:spPr>
        <a:xfrm>
          <a:off x="13004800" y="6119586"/>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2" name="フローチャート: 判断 321"/>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3" name="テキスト ボックス 322"/>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122464</xdr:rowOff>
    </xdr:from>
    <xdr:to>
      <xdr:col>65</xdr:col>
      <xdr:colOff>53975</xdr:colOff>
      <xdr:row>36</xdr:row>
      <xdr:rowOff>52614</xdr:rowOff>
    </xdr:to>
    <xdr:sp macro="" textlink="">
      <xdr:nvSpPr>
        <xdr:cNvPr id="324" name="フローチャート: 判断 323"/>
        <xdr:cNvSpPr/>
      </xdr:nvSpPr>
      <xdr:spPr>
        <a:xfrm>
          <a:off x="12954000" y="612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37391</xdr:rowOff>
    </xdr:from>
    <xdr:ext cx="762000" cy="259045"/>
    <xdr:sp macro="" textlink="">
      <xdr:nvSpPr>
        <xdr:cNvPr id="325" name="テキスト ボックス 324"/>
        <xdr:cNvSpPr txBox="1"/>
      </xdr:nvSpPr>
      <xdr:spPr>
        <a:xfrm>
          <a:off x="12623800" y="6209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35378</xdr:rowOff>
    </xdr:from>
    <xdr:to>
      <xdr:col>82</xdr:col>
      <xdr:colOff>158750</xdr:colOff>
      <xdr:row>35</xdr:row>
      <xdr:rowOff>136978</xdr:rowOff>
    </xdr:to>
    <xdr:sp macro="" textlink="">
      <xdr:nvSpPr>
        <xdr:cNvPr id="331" name="楕円 330"/>
        <xdr:cNvSpPr/>
      </xdr:nvSpPr>
      <xdr:spPr>
        <a:xfrm>
          <a:off x="16459200" y="603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51905</xdr:rowOff>
    </xdr:from>
    <xdr:ext cx="762000" cy="259045"/>
    <xdr:sp macro="" textlink="">
      <xdr:nvSpPr>
        <xdr:cNvPr id="332" name="補助費等該当値テキスト"/>
        <xdr:cNvSpPr txBox="1"/>
      </xdr:nvSpPr>
      <xdr:spPr>
        <a:xfrm>
          <a:off x="16598900" y="588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144236</xdr:rowOff>
    </xdr:from>
    <xdr:to>
      <xdr:col>78</xdr:col>
      <xdr:colOff>120650</xdr:colOff>
      <xdr:row>36</xdr:row>
      <xdr:rowOff>74386</xdr:rowOff>
    </xdr:to>
    <xdr:sp macro="" textlink="">
      <xdr:nvSpPr>
        <xdr:cNvPr id="333" name="楕円 332"/>
        <xdr:cNvSpPr/>
      </xdr:nvSpPr>
      <xdr:spPr>
        <a:xfrm>
          <a:off x="15621000" y="614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59163</xdr:rowOff>
    </xdr:from>
    <xdr:ext cx="736600" cy="259045"/>
    <xdr:sp macro="" textlink="">
      <xdr:nvSpPr>
        <xdr:cNvPr id="334" name="テキスト ボックス 333"/>
        <xdr:cNvSpPr txBox="1"/>
      </xdr:nvSpPr>
      <xdr:spPr>
        <a:xfrm>
          <a:off x="15290800" y="623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111578</xdr:rowOff>
    </xdr:from>
    <xdr:to>
      <xdr:col>74</xdr:col>
      <xdr:colOff>31750</xdr:colOff>
      <xdr:row>36</xdr:row>
      <xdr:rowOff>41728</xdr:rowOff>
    </xdr:to>
    <xdr:sp macro="" textlink="">
      <xdr:nvSpPr>
        <xdr:cNvPr id="335" name="楕円 334"/>
        <xdr:cNvSpPr/>
      </xdr:nvSpPr>
      <xdr:spPr>
        <a:xfrm>
          <a:off x="14732000" y="611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26505</xdr:rowOff>
    </xdr:from>
    <xdr:ext cx="762000" cy="259045"/>
    <xdr:sp macro="" textlink="">
      <xdr:nvSpPr>
        <xdr:cNvPr id="336" name="テキスト ボックス 335"/>
        <xdr:cNvSpPr txBox="1"/>
      </xdr:nvSpPr>
      <xdr:spPr>
        <a:xfrm>
          <a:off x="14401800" y="619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27214</xdr:rowOff>
    </xdr:from>
    <xdr:to>
      <xdr:col>69</xdr:col>
      <xdr:colOff>142875</xdr:colOff>
      <xdr:row>36</xdr:row>
      <xdr:rowOff>128814</xdr:rowOff>
    </xdr:to>
    <xdr:sp macro="" textlink="">
      <xdr:nvSpPr>
        <xdr:cNvPr id="337" name="楕円 336"/>
        <xdr:cNvSpPr/>
      </xdr:nvSpPr>
      <xdr:spPr>
        <a:xfrm>
          <a:off x="13843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113591</xdr:rowOff>
    </xdr:from>
    <xdr:ext cx="762000" cy="259045"/>
    <xdr:sp macro="" textlink="">
      <xdr:nvSpPr>
        <xdr:cNvPr id="338" name="テキスト ボックス 337"/>
        <xdr:cNvSpPr txBox="1"/>
      </xdr:nvSpPr>
      <xdr:spPr>
        <a:xfrm>
          <a:off x="13512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68036</xdr:rowOff>
    </xdr:from>
    <xdr:to>
      <xdr:col>65</xdr:col>
      <xdr:colOff>53975</xdr:colOff>
      <xdr:row>35</xdr:row>
      <xdr:rowOff>169636</xdr:rowOff>
    </xdr:to>
    <xdr:sp macro="" textlink="">
      <xdr:nvSpPr>
        <xdr:cNvPr id="339" name="楕円 338"/>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8363</xdr:rowOff>
    </xdr:from>
    <xdr:ext cx="762000" cy="259045"/>
    <xdr:sp macro="" textlink="">
      <xdr:nvSpPr>
        <xdr:cNvPr id="340" name="テキスト ボックス 339"/>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公債費は、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過去に発行した地方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債の償還終了や</a:t>
          </a:r>
          <a:r>
            <a:rPr kumimoji="1" lang="ja-JP" altLang="ja-JP" sz="1100">
              <a:solidFill>
                <a:schemeClr val="dk1"/>
              </a:solidFill>
              <a:effectLst/>
              <a:latin typeface="+mn-lt"/>
              <a:ea typeface="+mn-ea"/>
              <a:cs typeface="+mn-cs"/>
            </a:rPr>
            <a:t>利率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固定期間終了による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利率見直し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により利率が下がった結果、</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元利償還額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低下しているものの、類似団体平均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は上回</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っている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状態である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今後は、臨時財政対策債にかかる元利償還金の増加が見込まれるが、</a:t>
          </a:r>
          <a:r>
            <a:rPr kumimoji="1" lang="ja-JP" altLang="ja-JP" sz="1100">
              <a:solidFill>
                <a:schemeClr val="dk1"/>
              </a:solidFill>
              <a:effectLst/>
              <a:latin typeface="+mn-lt"/>
              <a:ea typeface="+mn-ea"/>
              <a:cs typeface="+mn-cs"/>
            </a:rPr>
            <a:t>過去に発行したごみ処理施設整備事業などの大型の投資的経費にかかる地方債</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の償還が順次終了するほか、大規模事業の償還年数の調整による償還額の平準化や、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債発行の抑制に努めることにより、</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公債費は減少していくと見込んでいる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50800</xdr:rowOff>
    </xdr:from>
    <xdr:to>
      <xdr:col>24</xdr:col>
      <xdr:colOff>25400</xdr:colOff>
      <xdr:row>81</xdr:row>
      <xdr:rowOff>31750</xdr:rowOff>
    </xdr:to>
    <xdr:cxnSp macro="">
      <xdr:nvCxnSpPr>
        <xdr:cNvPr id="368" name="直線コネクタ 367"/>
        <xdr:cNvCxnSpPr/>
      </xdr:nvCxnSpPr>
      <xdr:spPr>
        <a:xfrm flipV="1">
          <a:off x="4826000" y="12738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3827</xdr:rowOff>
    </xdr:from>
    <xdr:ext cx="762000" cy="259045"/>
    <xdr:sp macro="" textlink="">
      <xdr:nvSpPr>
        <xdr:cNvPr id="369" name="公債費最小値テキスト"/>
        <xdr:cNvSpPr txBox="1"/>
      </xdr:nvSpPr>
      <xdr:spPr>
        <a:xfrm>
          <a:off x="4914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31750</xdr:rowOff>
    </xdr:from>
    <xdr:to>
      <xdr:col>24</xdr:col>
      <xdr:colOff>114300</xdr:colOff>
      <xdr:row>81</xdr:row>
      <xdr:rowOff>31750</xdr:rowOff>
    </xdr:to>
    <xdr:cxnSp macro="">
      <xdr:nvCxnSpPr>
        <xdr:cNvPr id="370" name="直線コネクタ 369"/>
        <xdr:cNvCxnSpPr/>
      </xdr:nvCxnSpPr>
      <xdr:spPr>
        <a:xfrm>
          <a:off x="4737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137177</xdr:rowOff>
    </xdr:from>
    <xdr:ext cx="762000" cy="259045"/>
    <xdr:sp macro="" textlink="">
      <xdr:nvSpPr>
        <xdr:cNvPr id="371"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50800</xdr:rowOff>
    </xdr:from>
    <xdr:to>
      <xdr:col>24</xdr:col>
      <xdr:colOff>114300</xdr:colOff>
      <xdr:row>74</xdr:row>
      <xdr:rowOff>50800</xdr:rowOff>
    </xdr:to>
    <xdr:cxnSp macro="">
      <xdr:nvCxnSpPr>
        <xdr:cNvPr id="372" name="直線コネクタ 371"/>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134620</xdr:rowOff>
    </xdr:to>
    <xdr:cxnSp macro="">
      <xdr:nvCxnSpPr>
        <xdr:cNvPr id="373" name="直線コネクタ 372"/>
        <xdr:cNvCxnSpPr/>
      </xdr:nvCxnSpPr>
      <xdr:spPr>
        <a:xfrm flipV="1">
          <a:off x="3987800" y="134772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157497</xdr:rowOff>
    </xdr:from>
    <xdr:ext cx="762000" cy="259045"/>
    <xdr:sp macro="" textlink="">
      <xdr:nvSpPr>
        <xdr:cNvPr id="374" name="公債費平均値テキスト"/>
        <xdr:cNvSpPr txBox="1"/>
      </xdr:nvSpPr>
      <xdr:spPr>
        <a:xfrm>
          <a:off x="4914900" y="13187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140970</xdr:rowOff>
    </xdr:from>
    <xdr:to>
      <xdr:col>24</xdr:col>
      <xdr:colOff>76200</xdr:colOff>
      <xdr:row>78</xdr:row>
      <xdr:rowOff>71120</xdr:rowOff>
    </xdr:to>
    <xdr:sp macro="" textlink="">
      <xdr:nvSpPr>
        <xdr:cNvPr id="375" name="フローチャート: 判断 374"/>
        <xdr:cNvSpPr/>
      </xdr:nvSpPr>
      <xdr:spPr>
        <a:xfrm>
          <a:off x="47752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134620</xdr:rowOff>
    </xdr:from>
    <xdr:to>
      <xdr:col>19</xdr:col>
      <xdr:colOff>187325</xdr:colOff>
      <xdr:row>79</xdr:row>
      <xdr:rowOff>1270</xdr:rowOff>
    </xdr:to>
    <xdr:cxnSp macro="">
      <xdr:nvCxnSpPr>
        <xdr:cNvPr id="376" name="直線コネクタ 375"/>
        <xdr:cNvCxnSpPr/>
      </xdr:nvCxnSpPr>
      <xdr:spPr>
        <a:xfrm flipV="1">
          <a:off x="3098800" y="1350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7" name="フローチャート: 判断 376"/>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378" name="テキスト ボックス 377"/>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39370</xdr:rowOff>
    </xdr:to>
    <xdr:cxnSp macro="">
      <xdr:nvCxnSpPr>
        <xdr:cNvPr id="379" name="直線コネクタ 378"/>
        <xdr:cNvCxnSpPr/>
      </xdr:nvCxnSpPr>
      <xdr:spPr>
        <a:xfrm flipV="1">
          <a:off x="2209800" y="13545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148589</xdr:rowOff>
    </xdr:from>
    <xdr:to>
      <xdr:col>15</xdr:col>
      <xdr:colOff>149225</xdr:colOff>
      <xdr:row>78</xdr:row>
      <xdr:rowOff>78739</xdr:rowOff>
    </xdr:to>
    <xdr:sp macro="" textlink="">
      <xdr:nvSpPr>
        <xdr:cNvPr id="380" name="フローチャート: 判断 379"/>
        <xdr:cNvSpPr/>
      </xdr:nvSpPr>
      <xdr:spPr>
        <a:xfrm>
          <a:off x="3048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88916</xdr:rowOff>
    </xdr:from>
    <xdr:ext cx="762000" cy="259045"/>
    <xdr:sp macro="" textlink="">
      <xdr:nvSpPr>
        <xdr:cNvPr id="381" name="テキスト ボックス 380"/>
        <xdr:cNvSpPr txBox="1"/>
      </xdr:nvSpPr>
      <xdr:spPr>
        <a:xfrm>
          <a:off x="2717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39370</xdr:rowOff>
    </xdr:from>
    <xdr:to>
      <xdr:col>11</xdr:col>
      <xdr:colOff>9525</xdr:colOff>
      <xdr:row>79</xdr:row>
      <xdr:rowOff>54611</xdr:rowOff>
    </xdr:to>
    <xdr:cxnSp macro="">
      <xdr:nvCxnSpPr>
        <xdr:cNvPr id="382" name="直線コネクタ 381"/>
        <xdr:cNvCxnSpPr/>
      </xdr:nvCxnSpPr>
      <xdr:spPr>
        <a:xfrm flipV="1">
          <a:off x="1320800" y="135839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53339</xdr:rowOff>
    </xdr:from>
    <xdr:to>
      <xdr:col>11</xdr:col>
      <xdr:colOff>60325</xdr:colOff>
      <xdr:row>78</xdr:row>
      <xdr:rowOff>154939</xdr:rowOff>
    </xdr:to>
    <xdr:sp macro="" textlink="">
      <xdr:nvSpPr>
        <xdr:cNvPr id="383" name="フローチャート: 判断 382"/>
        <xdr:cNvSpPr/>
      </xdr:nvSpPr>
      <xdr:spPr>
        <a:xfrm>
          <a:off x="2159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165116</xdr:rowOff>
    </xdr:from>
    <xdr:ext cx="762000" cy="259045"/>
    <xdr:sp macro="" textlink="">
      <xdr:nvSpPr>
        <xdr:cNvPr id="384" name="テキスト ボックス 383"/>
        <xdr:cNvSpPr txBox="1"/>
      </xdr:nvSpPr>
      <xdr:spPr>
        <a:xfrm>
          <a:off x="1828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83820</xdr:rowOff>
    </xdr:from>
    <xdr:to>
      <xdr:col>6</xdr:col>
      <xdr:colOff>171450</xdr:colOff>
      <xdr:row>79</xdr:row>
      <xdr:rowOff>13970</xdr:rowOff>
    </xdr:to>
    <xdr:sp macro="" textlink="">
      <xdr:nvSpPr>
        <xdr:cNvPr id="385" name="フローチャート: 判断 384"/>
        <xdr:cNvSpPr/>
      </xdr:nvSpPr>
      <xdr:spPr>
        <a:xfrm>
          <a:off x="1270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24147</xdr:rowOff>
    </xdr:from>
    <xdr:ext cx="762000" cy="259045"/>
    <xdr:sp macro="" textlink="">
      <xdr:nvSpPr>
        <xdr:cNvPr id="386" name="テキスト ボックス 385"/>
        <xdr:cNvSpPr txBox="1"/>
      </xdr:nvSpPr>
      <xdr:spPr>
        <a:xfrm>
          <a:off x="939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92" name="楕円 391"/>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93"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83820</xdr:rowOff>
    </xdr:from>
    <xdr:to>
      <xdr:col>20</xdr:col>
      <xdr:colOff>38100</xdr:colOff>
      <xdr:row>79</xdr:row>
      <xdr:rowOff>13970</xdr:rowOff>
    </xdr:to>
    <xdr:sp macro="" textlink="">
      <xdr:nvSpPr>
        <xdr:cNvPr id="394" name="楕円 393"/>
        <xdr:cNvSpPr/>
      </xdr:nvSpPr>
      <xdr:spPr>
        <a:xfrm>
          <a:off x="3937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170197</xdr:rowOff>
    </xdr:from>
    <xdr:ext cx="736600" cy="259045"/>
    <xdr:sp macro="" textlink="">
      <xdr:nvSpPr>
        <xdr:cNvPr id="395" name="テキスト ボックス 394"/>
        <xdr:cNvSpPr txBox="1"/>
      </xdr:nvSpPr>
      <xdr:spPr>
        <a:xfrm>
          <a:off x="3606800" y="1354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6" name="楕円 395"/>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7" name="テキスト ボックス 396"/>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160020</xdr:rowOff>
    </xdr:from>
    <xdr:to>
      <xdr:col>11</xdr:col>
      <xdr:colOff>60325</xdr:colOff>
      <xdr:row>79</xdr:row>
      <xdr:rowOff>90170</xdr:rowOff>
    </xdr:to>
    <xdr:sp macro="" textlink="">
      <xdr:nvSpPr>
        <xdr:cNvPr id="398" name="楕円 397"/>
        <xdr:cNvSpPr/>
      </xdr:nvSpPr>
      <xdr:spPr>
        <a:xfrm>
          <a:off x="2159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74947</xdr:rowOff>
    </xdr:from>
    <xdr:ext cx="762000" cy="259045"/>
    <xdr:sp macro="" textlink="">
      <xdr:nvSpPr>
        <xdr:cNvPr id="399" name="テキスト ボックス 398"/>
        <xdr:cNvSpPr txBox="1"/>
      </xdr:nvSpPr>
      <xdr:spPr>
        <a:xfrm>
          <a:off x="1828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3811</xdr:rowOff>
    </xdr:from>
    <xdr:to>
      <xdr:col>6</xdr:col>
      <xdr:colOff>171450</xdr:colOff>
      <xdr:row>79</xdr:row>
      <xdr:rowOff>105411</xdr:rowOff>
    </xdr:to>
    <xdr:sp macro="" textlink="">
      <xdr:nvSpPr>
        <xdr:cNvPr id="400" name="楕円 399"/>
        <xdr:cNvSpPr/>
      </xdr:nvSpPr>
      <xdr:spPr>
        <a:xfrm>
          <a:off x="1270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90188</xdr:rowOff>
    </xdr:from>
    <xdr:ext cx="762000" cy="259045"/>
    <xdr:sp macro="" textlink="">
      <xdr:nvSpPr>
        <xdr:cNvPr id="401" name="テキスト ボックス 400"/>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公債費以外</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の比率が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上昇した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人件費や扶助費など</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に充当される経常一般財源等が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％増加したことが主な要因である。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「第３期・県都</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改革プラン</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に位置付けた各項目を着実に推進することなどにより、歳出全般にわたる見直しを進め、持続可能な財政基盤の確立に努める。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6" name="直線コネクタ 41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7" name="テキスト ボックス 41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8" name="直線コネクタ 41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9" name="テキスト ボックス 41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2" name="直線コネクタ 42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3" name="テキスト ボックス 42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4" name="直線コネクタ 42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5" name="テキスト ボックス 42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85090</xdr:rowOff>
    </xdr:from>
    <xdr:to>
      <xdr:col>82</xdr:col>
      <xdr:colOff>107950</xdr:colOff>
      <xdr:row>81</xdr:row>
      <xdr:rowOff>69850</xdr:rowOff>
    </xdr:to>
    <xdr:cxnSp macro="">
      <xdr:nvCxnSpPr>
        <xdr:cNvPr id="429" name="直線コネクタ 428"/>
        <xdr:cNvCxnSpPr/>
      </xdr:nvCxnSpPr>
      <xdr:spPr>
        <a:xfrm flipV="1">
          <a:off x="16510000" y="1260094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41927</xdr:rowOff>
    </xdr:from>
    <xdr:ext cx="762000" cy="259045"/>
    <xdr:sp macro="" textlink="">
      <xdr:nvSpPr>
        <xdr:cNvPr id="430"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69850</xdr:rowOff>
    </xdr:from>
    <xdr:to>
      <xdr:col>82</xdr:col>
      <xdr:colOff>196850</xdr:colOff>
      <xdr:row>81</xdr:row>
      <xdr:rowOff>69850</xdr:rowOff>
    </xdr:to>
    <xdr:cxnSp macro="">
      <xdr:nvCxnSpPr>
        <xdr:cNvPr id="431" name="直線コネクタ 430"/>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17</xdr:rowOff>
    </xdr:from>
    <xdr:ext cx="762000" cy="259045"/>
    <xdr:sp macro="" textlink="">
      <xdr:nvSpPr>
        <xdr:cNvPr id="432" name="公債費以外最大値テキスト"/>
        <xdr:cNvSpPr txBox="1"/>
      </xdr:nvSpPr>
      <xdr:spPr>
        <a:xfrm>
          <a:off x="16598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85090</xdr:rowOff>
    </xdr:from>
    <xdr:to>
      <xdr:col>82</xdr:col>
      <xdr:colOff>196850</xdr:colOff>
      <xdr:row>73</xdr:row>
      <xdr:rowOff>85090</xdr:rowOff>
    </xdr:to>
    <xdr:cxnSp macro="">
      <xdr:nvCxnSpPr>
        <xdr:cNvPr id="433" name="直線コネクタ 432"/>
        <xdr:cNvCxnSpPr/>
      </xdr:nvCxnSpPr>
      <xdr:spPr>
        <a:xfrm>
          <a:off x="16421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111761</xdr:rowOff>
    </xdr:from>
    <xdr:to>
      <xdr:col>82</xdr:col>
      <xdr:colOff>107950</xdr:colOff>
      <xdr:row>76</xdr:row>
      <xdr:rowOff>119380</xdr:rowOff>
    </xdr:to>
    <xdr:cxnSp macro="">
      <xdr:nvCxnSpPr>
        <xdr:cNvPr id="434" name="直線コネクタ 433"/>
        <xdr:cNvCxnSpPr/>
      </xdr:nvCxnSpPr>
      <xdr:spPr>
        <a:xfrm>
          <a:off x="15671800" y="131419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5"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6" name="フローチャート: 判断 435"/>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76</xdr:row>
      <xdr:rowOff>111761</xdr:rowOff>
    </xdr:to>
    <xdr:cxnSp macro="">
      <xdr:nvCxnSpPr>
        <xdr:cNvPr id="437" name="直線コネクタ 436"/>
        <xdr:cNvCxnSpPr/>
      </xdr:nvCxnSpPr>
      <xdr:spPr>
        <a:xfrm>
          <a:off x="14782800" y="12928600"/>
          <a:ext cx="889000" cy="213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11430</xdr:rowOff>
    </xdr:from>
    <xdr:to>
      <xdr:col>78</xdr:col>
      <xdr:colOff>120650</xdr:colOff>
      <xdr:row>77</xdr:row>
      <xdr:rowOff>113030</xdr:rowOff>
    </xdr:to>
    <xdr:sp macro="" textlink="">
      <xdr:nvSpPr>
        <xdr:cNvPr id="438" name="フローチャート: 判断 437"/>
        <xdr:cNvSpPr/>
      </xdr:nvSpPr>
      <xdr:spPr>
        <a:xfrm>
          <a:off x="15621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97807</xdr:rowOff>
    </xdr:from>
    <xdr:ext cx="736600" cy="259045"/>
    <xdr:sp macro="" textlink="">
      <xdr:nvSpPr>
        <xdr:cNvPr id="439" name="テキスト ボックス 438"/>
        <xdr:cNvSpPr txBox="1"/>
      </xdr:nvSpPr>
      <xdr:spPr>
        <a:xfrm>
          <a:off x="15290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76</xdr:row>
      <xdr:rowOff>35561</xdr:rowOff>
    </xdr:to>
    <xdr:cxnSp macro="">
      <xdr:nvCxnSpPr>
        <xdr:cNvPr id="440" name="直線コネクタ 439"/>
        <xdr:cNvCxnSpPr/>
      </xdr:nvCxnSpPr>
      <xdr:spPr>
        <a:xfrm flipV="1">
          <a:off x="13893800" y="129286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22861</xdr:rowOff>
    </xdr:from>
    <xdr:to>
      <xdr:col>74</xdr:col>
      <xdr:colOff>31750</xdr:colOff>
      <xdr:row>76</xdr:row>
      <xdr:rowOff>124461</xdr:rowOff>
    </xdr:to>
    <xdr:sp macro="" textlink="">
      <xdr:nvSpPr>
        <xdr:cNvPr id="441" name="フローチャート: 判断 440"/>
        <xdr:cNvSpPr/>
      </xdr:nvSpPr>
      <xdr:spPr>
        <a:xfrm>
          <a:off x="14732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42" name="テキスト ボックス 441"/>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8890</xdr:rowOff>
    </xdr:from>
    <xdr:to>
      <xdr:col>69</xdr:col>
      <xdr:colOff>92075</xdr:colOff>
      <xdr:row>76</xdr:row>
      <xdr:rowOff>35561</xdr:rowOff>
    </xdr:to>
    <xdr:cxnSp macro="">
      <xdr:nvCxnSpPr>
        <xdr:cNvPr id="443" name="直線コネクタ 442"/>
        <xdr:cNvCxnSpPr/>
      </xdr:nvCxnSpPr>
      <xdr:spPr>
        <a:xfrm>
          <a:off x="13004800" y="12867640"/>
          <a:ext cx="889000" cy="198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15239</xdr:rowOff>
    </xdr:from>
    <xdr:to>
      <xdr:col>69</xdr:col>
      <xdr:colOff>142875</xdr:colOff>
      <xdr:row>76</xdr:row>
      <xdr:rowOff>116839</xdr:rowOff>
    </xdr:to>
    <xdr:sp macro="" textlink="">
      <xdr:nvSpPr>
        <xdr:cNvPr id="444" name="フローチャート: 判断 443"/>
        <xdr:cNvSpPr/>
      </xdr:nvSpPr>
      <xdr:spPr>
        <a:xfrm>
          <a:off x="13843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101616</xdr:rowOff>
    </xdr:from>
    <xdr:ext cx="762000" cy="259045"/>
    <xdr:sp macro="" textlink="">
      <xdr:nvSpPr>
        <xdr:cNvPr id="445" name="テキスト ボックス 444"/>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46" name="フローチャート: 判断 445"/>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47" name="テキスト ボックス 446"/>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68580</xdr:rowOff>
    </xdr:from>
    <xdr:to>
      <xdr:col>82</xdr:col>
      <xdr:colOff>158750</xdr:colOff>
      <xdr:row>76</xdr:row>
      <xdr:rowOff>170180</xdr:rowOff>
    </xdr:to>
    <xdr:sp macro="" textlink="">
      <xdr:nvSpPr>
        <xdr:cNvPr id="453" name="楕円 452"/>
        <xdr:cNvSpPr/>
      </xdr:nvSpPr>
      <xdr:spPr>
        <a:xfrm>
          <a:off x="164592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85107</xdr:rowOff>
    </xdr:from>
    <xdr:ext cx="762000" cy="259045"/>
    <xdr:sp macro="" textlink="">
      <xdr:nvSpPr>
        <xdr:cNvPr id="454" name="公債費以外該当値テキスト"/>
        <xdr:cNvSpPr txBox="1"/>
      </xdr:nvSpPr>
      <xdr:spPr>
        <a:xfrm>
          <a:off x="165989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60961</xdr:rowOff>
    </xdr:from>
    <xdr:to>
      <xdr:col>78</xdr:col>
      <xdr:colOff>120650</xdr:colOff>
      <xdr:row>76</xdr:row>
      <xdr:rowOff>162561</xdr:rowOff>
    </xdr:to>
    <xdr:sp macro="" textlink="">
      <xdr:nvSpPr>
        <xdr:cNvPr id="455" name="楕円 454"/>
        <xdr:cNvSpPr/>
      </xdr:nvSpPr>
      <xdr:spPr>
        <a:xfrm>
          <a:off x="15621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1287</xdr:rowOff>
    </xdr:from>
    <xdr:ext cx="736600" cy="259045"/>
    <xdr:sp macro="" textlink="">
      <xdr:nvSpPr>
        <xdr:cNvPr id="456" name="テキスト ボックス 455"/>
        <xdr:cNvSpPr txBox="1"/>
      </xdr:nvSpPr>
      <xdr:spPr>
        <a:xfrm>
          <a:off x="15290800" y="1286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7" name="楕円 456"/>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8" name="テキスト ボックス 457"/>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156211</xdr:rowOff>
    </xdr:from>
    <xdr:to>
      <xdr:col>69</xdr:col>
      <xdr:colOff>142875</xdr:colOff>
      <xdr:row>76</xdr:row>
      <xdr:rowOff>86361</xdr:rowOff>
    </xdr:to>
    <xdr:sp macro="" textlink="">
      <xdr:nvSpPr>
        <xdr:cNvPr id="459" name="楕円 458"/>
        <xdr:cNvSpPr/>
      </xdr:nvSpPr>
      <xdr:spPr>
        <a:xfrm>
          <a:off x="13843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96537</xdr:rowOff>
    </xdr:from>
    <xdr:ext cx="762000" cy="259045"/>
    <xdr:sp macro="" textlink="">
      <xdr:nvSpPr>
        <xdr:cNvPr id="460" name="テキスト ボックス 459"/>
        <xdr:cNvSpPr txBox="1"/>
      </xdr:nvSpPr>
      <xdr:spPr>
        <a:xfrm>
          <a:off x="13512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129540</xdr:rowOff>
    </xdr:from>
    <xdr:to>
      <xdr:col>65</xdr:col>
      <xdr:colOff>53975</xdr:colOff>
      <xdr:row>75</xdr:row>
      <xdr:rowOff>59690</xdr:rowOff>
    </xdr:to>
    <xdr:sp macro="" textlink="">
      <xdr:nvSpPr>
        <xdr:cNvPr id="461" name="楕円 460"/>
        <xdr:cNvSpPr/>
      </xdr:nvSpPr>
      <xdr:spPr>
        <a:xfrm>
          <a:off x="12954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69867</xdr:rowOff>
    </xdr:from>
    <xdr:ext cx="762000" cy="259045"/>
    <xdr:sp macro="" textlink="">
      <xdr:nvSpPr>
        <xdr:cNvPr id="462" name="テキスト ボックス 461"/>
        <xdr:cNvSpPr txBox="1"/>
      </xdr:nvSpPr>
      <xdr:spPr>
        <a:xfrm>
          <a:off x="12623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41443</xdr:rowOff>
    </xdr:to>
    <xdr:cxnSp macro="">
      <xdr:nvCxnSpPr>
        <xdr:cNvPr id="43" name="直線コネクタ 42"/>
        <xdr:cNvCxnSpPr/>
      </xdr:nvCxnSpPr>
      <xdr:spPr bwMode="auto">
        <a:xfrm flipV="1">
          <a:off x="5651500" y="2140524"/>
          <a:ext cx="0" cy="137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13520</xdr:rowOff>
    </xdr:from>
    <xdr:ext cx="762000" cy="259045"/>
    <xdr:sp macro="" textlink="">
      <xdr:nvSpPr>
        <xdr:cNvPr id="44" name="人口1人当たり決算額の推移最小値テキスト130"/>
        <xdr:cNvSpPr txBox="1"/>
      </xdr:nvSpPr>
      <xdr:spPr>
        <a:xfrm>
          <a:off x="5740400" y="349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41443</xdr:rowOff>
    </xdr:from>
    <xdr:to>
      <xdr:col>30</xdr:col>
      <xdr:colOff>25400</xdr:colOff>
      <xdr:row>20</xdr:row>
      <xdr:rowOff>41443</xdr:rowOff>
    </xdr:to>
    <xdr:cxnSp macro="">
      <xdr:nvCxnSpPr>
        <xdr:cNvPr id="45" name="直線コネクタ 44"/>
        <xdr:cNvCxnSpPr/>
      </xdr:nvCxnSpPr>
      <xdr:spPr bwMode="auto">
        <a:xfrm>
          <a:off x="5562600" y="35180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113817</xdr:rowOff>
    </xdr:from>
    <xdr:to>
      <xdr:col>29</xdr:col>
      <xdr:colOff>127000</xdr:colOff>
      <xdr:row>15</xdr:row>
      <xdr:rowOff>144450</xdr:rowOff>
    </xdr:to>
    <xdr:cxnSp macro="">
      <xdr:nvCxnSpPr>
        <xdr:cNvPr id="48" name="直線コネクタ 47"/>
        <xdr:cNvCxnSpPr/>
      </xdr:nvCxnSpPr>
      <xdr:spPr bwMode="auto">
        <a:xfrm flipV="1">
          <a:off x="5003800" y="2733192"/>
          <a:ext cx="647700" cy="30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98874</xdr:rowOff>
    </xdr:from>
    <xdr:ext cx="762000" cy="259045"/>
    <xdr:sp macro="" textlink="">
      <xdr:nvSpPr>
        <xdr:cNvPr id="49" name="人口1人当たり決算額の推移平均値テキスト130"/>
        <xdr:cNvSpPr txBox="1"/>
      </xdr:nvSpPr>
      <xdr:spPr>
        <a:xfrm>
          <a:off x="5740400" y="28896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126797</xdr:rowOff>
    </xdr:from>
    <xdr:to>
      <xdr:col>29</xdr:col>
      <xdr:colOff>177800</xdr:colOff>
      <xdr:row>17</xdr:row>
      <xdr:rowOff>56947</xdr:rowOff>
    </xdr:to>
    <xdr:sp macro="" textlink="">
      <xdr:nvSpPr>
        <xdr:cNvPr id="50" name="フローチャート: 判断 49"/>
        <xdr:cNvSpPr/>
      </xdr:nvSpPr>
      <xdr:spPr bwMode="auto">
        <a:xfrm>
          <a:off x="56007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84328</xdr:rowOff>
    </xdr:from>
    <xdr:to>
      <xdr:col>26</xdr:col>
      <xdr:colOff>50800</xdr:colOff>
      <xdr:row>15</xdr:row>
      <xdr:rowOff>144450</xdr:rowOff>
    </xdr:to>
    <xdr:cxnSp macro="">
      <xdr:nvCxnSpPr>
        <xdr:cNvPr id="51" name="直線コネクタ 50"/>
        <xdr:cNvCxnSpPr/>
      </xdr:nvCxnSpPr>
      <xdr:spPr bwMode="auto">
        <a:xfrm>
          <a:off x="4305300" y="2703703"/>
          <a:ext cx="698500" cy="60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148788</xdr:rowOff>
    </xdr:from>
    <xdr:to>
      <xdr:col>26</xdr:col>
      <xdr:colOff>101600</xdr:colOff>
      <xdr:row>17</xdr:row>
      <xdr:rowOff>78938</xdr:rowOff>
    </xdr:to>
    <xdr:sp macro="" textlink="">
      <xdr:nvSpPr>
        <xdr:cNvPr id="52" name="フローチャート: 判断 51"/>
        <xdr:cNvSpPr/>
      </xdr:nvSpPr>
      <xdr:spPr bwMode="auto">
        <a:xfrm>
          <a:off x="49530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63715</xdr:rowOff>
    </xdr:from>
    <xdr:ext cx="736600" cy="259045"/>
    <xdr:sp macro="" textlink="">
      <xdr:nvSpPr>
        <xdr:cNvPr id="53" name="テキスト ボックス 52"/>
        <xdr:cNvSpPr txBox="1"/>
      </xdr:nvSpPr>
      <xdr:spPr>
        <a:xfrm>
          <a:off x="4622800" y="3025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84328</xdr:rowOff>
    </xdr:from>
    <xdr:to>
      <xdr:col>22</xdr:col>
      <xdr:colOff>114300</xdr:colOff>
      <xdr:row>15</xdr:row>
      <xdr:rowOff>117292</xdr:rowOff>
    </xdr:to>
    <xdr:cxnSp macro="">
      <xdr:nvCxnSpPr>
        <xdr:cNvPr id="54" name="直線コネクタ 53"/>
        <xdr:cNvCxnSpPr/>
      </xdr:nvCxnSpPr>
      <xdr:spPr bwMode="auto">
        <a:xfrm flipV="1">
          <a:off x="3606800" y="2703703"/>
          <a:ext cx="698500" cy="32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145999</xdr:rowOff>
    </xdr:from>
    <xdr:to>
      <xdr:col>22</xdr:col>
      <xdr:colOff>165100</xdr:colOff>
      <xdr:row>17</xdr:row>
      <xdr:rowOff>76149</xdr:rowOff>
    </xdr:to>
    <xdr:sp macro="" textlink="">
      <xdr:nvSpPr>
        <xdr:cNvPr id="55" name="フローチャート: 判断 54"/>
        <xdr:cNvSpPr/>
      </xdr:nvSpPr>
      <xdr:spPr bwMode="auto">
        <a:xfrm>
          <a:off x="42545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60926</xdr:rowOff>
    </xdr:from>
    <xdr:ext cx="762000" cy="259045"/>
    <xdr:sp macro="" textlink="">
      <xdr:nvSpPr>
        <xdr:cNvPr id="56" name="テキスト ボックス 55"/>
        <xdr:cNvSpPr txBox="1"/>
      </xdr:nvSpPr>
      <xdr:spPr>
        <a:xfrm>
          <a:off x="39243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97175</xdr:rowOff>
    </xdr:from>
    <xdr:to>
      <xdr:col>18</xdr:col>
      <xdr:colOff>177800</xdr:colOff>
      <xdr:row>15</xdr:row>
      <xdr:rowOff>117292</xdr:rowOff>
    </xdr:to>
    <xdr:cxnSp macro="">
      <xdr:nvCxnSpPr>
        <xdr:cNvPr id="57" name="直線コネクタ 56"/>
        <xdr:cNvCxnSpPr/>
      </xdr:nvCxnSpPr>
      <xdr:spPr bwMode="auto">
        <a:xfrm>
          <a:off x="2908300" y="2716550"/>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162916</xdr:rowOff>
    </xdr:from>
    <xdr:to>
      <xdr:col>19</xdr:col>
      <xdr:colOff>38100</xdr:colOff>
      <xdr:row>17</xdr:row>
      <xdr:rowOff>93066</xdr:rowOff>
    </xdr:to>
    <xdr:sp macro="" textlink="">
      <xdr:nvSpPr>
        <xdr:cNvPr id="58" name="フローチャート: 判断 57"/>
        <xdr:cNvSpPr/>
      </xdr:nvSpPr>
      <xdr:spPr bwMode="auto">
        <a:xfrm>
          <a:off x="35560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77843</xdr:rowOff>
    </xdr:from>
    <xdr:ext cx="762000" cy="259045"/>
    <xdr:sp macro="" textlink="">
      <xdr:nvSpPr>
        <xdr:cNvPr id="59" name="テキスト ボックス 58"/>
        <xdr:cNvSpPr txBox="1"/>
      </xdr:nvSpPr>
      <xdr:spPr>
        <a:xfrm>
          <a:off x="32258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70881</xdr:rowOff>
    </xdr:from>
    <xdr:to>
      <xdr:col>15</xdr:col>
      <xdr:colOff>101600</xdr:colOff>
      <xdr:row>18</xdr:row>
      <xdr:rowOff>1031</xdr:rowOff>
    </xdr:to>
    <xdr:sp macro="" textlink="">
      <xdr:nvSpPr>
        <xdr:cNvPr id="60" name="フローチャート: 判断 59"/>
        <xdr:cNvSpPr/>
      </xdr:nvSpPr>
      <xdr:spPr bwMode="auto">
        <a:xfrm>
          <a:off x="28575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157258</xdr:rowOff>
    </xdr:from>
    <xdr:ext cx="762000" cy="259045"/>
    <xdr:sp macro="" textlink="">
      <xdr:nvSpPr>
        <xdr:cNvPr id="61" name="テキスト ボックス 60"/>
        <xdr:cNvSpPr txBox="1"/>
      </xdr:nvSpPr>
      <xdr:spPr>
        <a:xfrm>
          <a:off x="2527300" y="311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63017</xdr:rowOff>
    </xdr:from>
    <xdr:to>
      <xdr:col>29</xdr:col>
      <xdr:colOff>177800</xdr:colOff>
      <xdr:row>15</xdr:row>
      <xdr:rowOff>164617</xdr:rowOff>
    </xdr:to>
    <xdr:sp macro="" textlink="">
      <xdr:nvSpPr>
        <xdr:cNvPr id="67" name="楕円 66"/>
        <xdr:cNvSpPr/>
      </xdr:nvSpPr>
      <xdr:spPr bwMode="auto">
        <a:xfrm>
          <a:off x="5600700" y="268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79544</xdr:rowOff>
    </xdr:from>
    <xdr:ext cx="762000" cy="259045"/>
    <xdr:sp macro="" textlink="">
      <xdr:nvSpPr>
        <xdr:cNvPr id="68" name="人口1人当たり決算額の推移該当値テキスト130"/>
        <xdr:cNvSpPr txBox="1"/>
      </xdr:nvSpPr>
      <xdr:spPr>
        <a:xfrm>
          <a:off x="5740400" y="25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93650</xdr:rowOff>
    </xdr:from>
    <xdr:to>
      <xdr:col>26</xdr:col>
      <xdr:colOff>101600</xdr:colOff>
      <xdr:row>16</xdr:row>
      <xdr:rowOff>23800</xdr:rowOff>
    </xdr:to>
    <xdr:sp macro="" textlink="">
      <xdr:nvSpPr>
        <xdr:cNvPr id="69" name="楕円 68"/>
        <xdr:cNvSpPr/>
      </xdr:nvSpPr>
      <xdr:spPr bwMode="auto">
        <a:xfrm>
          <a:off x="4953000" y="27130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33977</xdr:rowOff>
    </xdr:from>
    <xdr:ext cx="736600" cy="259045"/>
    <xdr:sp macro="" textlink="">
      <xdr:nvSpPr>
        <xdr:cNvPr id="70" name="テキスト ボックス 69"/>
        <xdr:cNvSpPr txBox="1"/>
      </xdr:nvSpPr>
      <xdr:spPr>
        <a:xfrm>
          <a:off x="4622800" y="2481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33528</xdr:rowOff>
    </xdr:from>
    <xdr:to>
      <xdr:col>22</xdr:col>
      <xdr:colOff>165100</xdr:colOff>
      <xdr:row>15</xdr:row>
      <xdr:rowOff>135128</xdr:rowOff>
    </xdr:to>
    <xdr:sp macro="" textlink="">
      <xdr:nvSpPr>
        <xdr:cNvPr id="71" name="楕円 70"/>
        <xdr:cNvSpPr/>
      </xdr:nvSpPr>
      <xdr:spPr bwMode="auto">
        <a:xfrm>
          <a:off x="4254500" y="2652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145305</xdr:rowOff>
    </xdr:from>
    <xdr:ext cx="762000" cy="259045"/>
    <xdr:sp macro="" textlink="">
      <xdr:nvSpPr>
        <xdr:cNvPr id="72" name="テキスト ボックス 71"/>
        <xdr:cNvSpPr txBox="1"/>
      </xdr:nvSpPr>
      <xdr:spPr>
        <a:xfrm>
          <a:off x="3924300" y="24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66492</xdr:rowOff>
    </xdr:from>
    <xdr:to>
      <xdr:col>19</xdr:col>
      <xdr:colOff>38100</xdr:colOff>
      <xdr:row>15</xdr:row>
      <xdr:rowOff>168092</xdr:rowOff>
    </xdr:to>
    <xdr:sp macro="" textlink="">
      <xdr:nvSpPr>
        <xdr:cNvPr id="73" name="楕円 72"/>
        <xdr:cNvSpPr/>
      </xdr:nvSpPr>
      <xdr:spPr bwMode="auto">
        <a:xfrm>
          <a:off x="3556000" y="26858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6819</xdr:rowOff>
    </xdr:from>
    <xdr:ext cx="762000" cy="259045"/>
    <xdr:sp macro="" textlink="">
      <xdr:nvSpPr>
        <xdr:cNvPr id="74" name="テキスト ボックス 73"/>
        <xdr:cNvSpPr txBox="1"/>
      </xdr:nvSpPr>
      <xdr:spPr>
        <a:xfrm>
          <a:off x="3225800" y="2454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46375</xdr:rowOff>
    </xdr:from>
    <xdr:to>
      <xdr:col>15</xdr:col>
      <xdr:colOff>101600</xdr:colOff>
      <xdr:row>15</xdr:row>
      <xdr:rowOff>147975</xdr:rowOff>
    </xdr:to>
    <xdr:sp macro="" textlink="">
      <xdr:nvSpPr>
        <xdr:cNvPr id="75" name="楕円 74"/>
        <xdr:cNvSpPr/>
      </xdr:nvSpPr>
      <xdr:spPr bwMode="auto">
        <a:xfrm>
          <a:off x="2857500" y="2665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158152</xdr:rowOff>
    </xdr:from>
    <xdr:ext cx="762000" cy="259045"/>
    <xdr:sp macro="" textlink="">
      <xdr:nvSpPr>
        <xdr:cNvPr id="76" name="テキスト ボックス 75"/>
        <xdr:cNvSpPr txBox="1"/>
      </xdr:nvSpPr>
      <xdr:spPr>
        <a:xfrm>
          <a:off x="2527300" y="2434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91186</xdr:rowOff>
    </xdr:from>
    <xdr:to>
      <xdr:col>29</xdr:col>
      <xdr:colOff>127000</xdr:colOff>
      <xdr:row>37</xdr:row>
      <xdr:rowOff>146393</xdr:rowOff>
    </xdr:to>
    <xdr:cxnSp macro="">
      <xdr:nvCxnSpPr>
        <xdr:cNvPr id="104" name="直線コネクタ 103"/>
        <xdr:cNvCxnSpPr/>
      </xdr:nvCxnSpPr>
      <xdr:spPr bwMode="auto">
        <a:xfrm flipV="1">
          <a:off x="5651500" y="6015736"/>
          <a:ext cx="0" cy="125535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118470</xdr:rowOff>
    </xdr:from>
    <xdr:ext cx="762000" cy="259045"/>
    <xdr:sp macro="" textlink="">
      <xdr:nvSpPr>
        <xdr:cNvPr id="105" name="人口1人当たり決算額の推移最小値テキスト445"/>
        <xdr:cNvSpPr txBox="1"/>
      </xdr:nvSpPr>
      <xdr:spPr>
        <a:xfrm>
          <a:off x="5740400" y="7243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146393</xdr:rowOff>
    </xdr:from>
    <xdr:to>
      <xdr:col>30</xdr:col>
      <xdr:colOff>25400</xdr:colOff>
      <xdr:row>37</xdr:row>
      <xdr:rowOff>146393</xdr:rowOff>
    </xdr:to>
    <xdr:cxnSp macro="">
      <xdr:nvCxnSpPr>
        <xdr:cNvPr id="106" name="直線コネクタ 105"/>
        <xdr:cNvCxnSpPr/>
      </xdr:nvCxnSpPr>
      <xdr:spPr bwMode="auto">
        <a:xfrm>
          <a:off x="5562600" y="72710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6113</xdr:rowOff>
    </xdr:from>
    <xdr:ext cx="762000" cy="259045"/>
    <xdr:sp macro="" textlink="">
      <xdr:nvSpPr>
        <xdr:cNvPr id="107" name="人口1人当たり決算額の推移最大値テキスト445"/>
        <xdr:cNvSpPr txBox="1"/>
      </xdr:nvSpPr>
      <xdr:spPr>
        <a:xfrm>
          <a:off x="5740400" y="5759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91186</xdr:rowOff>
    </xdr:from>
    <xdr:to>
      <xdr:col>30</xdr:col>
      <xdr:colOff>25400</xdr:colOff>
      <xdr:row>33</xdr:row>
      <xdr:rowOff>91186</xdr:rowOff>
    </xdr:to>
    <xdr:cxnSp macro="">
      <xdr:nvCxnSpPr>
        <xdr:cNvPr id="108" name="直線コネクタ 107"/>
        <xdr:cNvCxnSpPr/>
      </xdr:nvCxnSpPr>
      <xdr:spPr bwMode="auto">
        <a:xfrm>
          <a:off x="5562600" y="6015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190627</xdr:rowOff>
    </xdr:from>
    <xdr:to>
      <xdr:col>29</xdr:col>
      <xdr:colOff>127000</xdr:colOff>
      <xdr:row>34</xdr:row>
      <xdr:rowOff>233490</xdr:rowOff>
    </xdr:to>
    <xdr:cxnSp macro="">
      <xdr:nvCxnSpPr>
        <xdr:cNvPr id="109" name="直線コネクタ 108"/>
        <xdr:cNvCxnSpPr/>
      </xdr:nvCxnSpPr>
      <xdr:spPr bwMode="auto">
        <a:xfrm>
          <a:off x="5003800" y="6458077"/>
          <a:ext cx="647700" cy="428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80053</xdr:rowOff>
    </xdr:from>
    <xdr:ext cx="762000" cy="259045"/>
    <xdr:sp macro="" textlink="">
      <xdr:nvSpPr>
        <xdr:cNvPr id="110" name="人口1人当たり決算額の推移平均値テキスト445"/>
        <xdr:cNvSpPr txBox="1"/>
      </xdr:nvSpPr>
      <xdr:spPr>
        <a:xfrm>
          <a:off x="5740400" y="6690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107976</xdr:rowOff>
    </xdr:from>
    <xdr:to>
      <xdr:col>29</xdr:col>
      <xdr:colOff>177800</xdr:colOff>
      <xdr:row>35</xdr:row>
      <xdr:rowOff>209576</xdr:rowOff>
    </xdr:to>
    <xdr:sp macro="" textlink="">
      <xdr:nvSpPr>
        <xdr:cNvPr id="111" name="フローチャート: 判断 110"/>
        <xdr:cNvSpPr/>
      </xdr:nvSpPr>
      <xdr:spPr bwMode="auto">
        <a:xfrm>
          <a:off x="5600700" y="67183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86919</xdr:rowOff>
    </xdr:from>
    <xdr:to>
      <xdr:col>26</xdr:col>
      <xdr:colOff>50800</xdr:colOff>
      <xdr:row>34</xdr:row>
      <xdr:rowOff>190627</xdr:rowOff>
    </xdr:to>
    <xdr:cxnSp macro="">
      <xdr:nvCxnSpPr>
        <xdr:cNvPr id="112" name="直線コネクタ 111"/>
        <xdr:cNvCxnSpPr/>
      </xdr:nvCxnSpPr>
      <xdr:spPr bwMode="auto">
        <a:xfrm>
          <a:off x="4305300" y="6354369"/>
          <a:ext cx="698500" cy="103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76848</xdr:rowOff>
    </xdr:from>
    <xdr:to>
      <xdr:col>26</xdr:col>
      <xdr:colOff>101600</xdr:colOff>
      <xdr:row>35</xdr:row>
      <xdr:rowOff>178448</xdr:rowOff>
    </xdr:to>
    <xdr:sp macro="" textlink="">
      <xdr:nvSpPr>
        <xdr:cNvPr id="113" name="フローチャート: 判断 112"/>
        <xdr:cNvSpPr/>
      </xdr:nvSpPr>
      <xdr:spPr bwMode="auto">
        <a:xfrm>
          <a:off x="4953000" y="6687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163225</xdr:rowOff>
    </xdr:from>
    <xdr:ext cx="736600" cy="259045"/>
    <xdr:sp macro="" textlink="">
      <xdr:nvSpPr>
        <xdr:cNvPr id="114" name="テキスト ボックス 113"/>
        <xdr:cNvSpPr txBox="1"/>
      </xdr:nvSpPr>
      <xdr:spPr>
        <a:xfrm>
          <a:off x="4622800" y="6773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86919</xdr:rowOff>
    </xdr:from>
    <xdr:to>
      <xdr:col>22</xdr:col>
      <xdr:colOff>114300</xdr:colOff>
      <xdr:row>34</xdr:row>
      <xdr:rowOff>112522</xdr:rowOff>
    </xdr:to>
    <xdr:cxnSp macro="">
      <xdr:nvCxnSpPr>
        <xdr:cNvPr id="115" name="直線コネクタ 114"/>
        <xdr:cNvCxnSpPr/>
      </xdr:nvCxnSpPr>
      <xdr:spPr bwMode="auto">
        <a:xfrm flipV="1">
          <a:off x="3606800" y="6354369"/>
          <a:ext cx="698500" cy="25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58217</xdr:rowOff>
    </xdr:from>
    <xdr:to>
      <xdr:col>22</xdr:col>
      <xdr:colOff>165100</xdr:colOff>
      <xdr:row>35</xdr:row>
      <xdr:rowOff>159817</xdr:rowOff>
    </xdr:to>
    <xdr:sp macro="" textlink="">
      <xdr:nvSpPr>
        <xdr:cNvPr id="116" name="フローチャート: 判断 115"/>
        <xdr:cNvSpPr/>
      </xdr:nvSpPr>
      <xdr:spPr bwMode="auto">
        <a:xfrm>
          <a:off x="4254500" y="66685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144594</xdr:rowOff>
    </xdr:from>
    <xdr:ext cx="762000" cy="259045"/>
    <xdr:sp macro="" textlink="">
      <xdr:nvSpPr>
        <xdr:cNvPr id="117" name="テキスト ボックス 116"/>
        <xdr:cNvSpPr txBox="1"/>
      </xdr:nvSpPr>
      <xdr:spPr>
        <a:xfrm>
          <a:off x="3924300" y="67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341236</xdr:rowOff>
    </xdr:from>
    <xdr:to>
      <xdr:col>18</xdr:col>
      <xdr:colOff>177800</xdr:colOff>
      <xdr:row>34</xdr:row>
      <xdr:rowOff>112522</xdr:rowOff>
    </xdr:to>
    <xdr:cxnSp macro="">
      <xdr:nvCxnSpPr>
        <xdr:cNvPr id="118" name="直線コネクタ 117"/>
        <xdr:cNvCxnSpPr/>
      </xdr:nvCxnSpPr>
      <xdr:spPr bwMode="auto">
        <a:xfrm>
          <a:off x="2908300" y="6265786"/>
          <a:ext cx="698500" cy="114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54559</xdr:rowOff>
    </xdr:from>
    <xdr:to>
      <xdr:col>19</xdr:col>
      <xdr:colOff>38100</xdr:colOff>
      <xdr:row>35</xdr:row>
      <xdr:rowOff>156159</xdr:rowOff>
    </xdr:to>
    <xdr:sp macro="" textlink="">
      <xdr:nvSpPr>
        <xdr:cNvPr id="119" name="フローチャート: 判断 118"/>
        <xdr:cNvSpPr/>
      </xdr:nvSpPr>
      <xdr:spPr bwMode="auto">
        <a:xfrm>
          <a:off x="35560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140936</xdr:rowOff>
    </xdr:from>
    <xdr:ext cx="762000" cy="259045"/>
    <xdr:sp macro="" textlink="">
      <xdr:nvSpPr>
        <xdr:cNvPr id="120" name="テキスト ボックス 119"/>
        <xdr:cNvSpPr txBox="1"/>
      </xdr:nvSpPr>
      <xdr:spPr>
        <a:xfrm>
          <a:off x="3225800" y="675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336347</xdr:rowOff>
    </xdr:from>
    <xdr:to>
      <xdr:col>15</xdr:col>
      <xdr:colOff>101600</xdr:colOff>
      <xdr:row>35</xdr:row>
      <xdr:rowOff>95047</xdr:rowOff>
    </xdr:to>
    <xdr:sp macro="" textlink="">
      <xdr:nvSpPr>
        <xdr:cNvPr id="121" name="フローチャート: 判断 120"/>
        <xdr:cNvSpPr/>
      </xdr:nvSpPr>
      <xdr:spPr bwMode="auto">
        <a:xfrm>
          <a:off x="28575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79824</xdr:rowOff>
    </xdr:from>
    <xdr:ext cx="762000" cy="259045"/>
    <xdr:sp macro="" textlink="">
      <xdr:nvSpPr>
        <xdr:cNvPr id="122" name="テキスト ボックス 121"/>
        <xdr:cNvSpPr txBox="1"/>
      </xdr:nvSpPr>
      <xdr:spPr>
        <a:xfrm>
          <a:off x="2527300" y="669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182690</xdr:rowOff>
    </xdr:from>
    <xdr:to>
      <xdr:col>29</xdr:col>
      <xdr:colOff>177800</xdr:colOff>
      <xdr:row>34</xdr:row>
      <xdr:rowOff>284290</xdr:rowOff>
    </xdr:to>
    <xdr:sp macro="" textlink="">
      <xdr:nvSpPr>
        <xdr:cNvPr id="128" name="楕円 127"/>
        <xdr:cNvSpPr/>
      </xdr:nvSpPr>
      <xdr:spPr bwMode="auto">
        <a:xfrm>
          <a:off x="5600700" y="6450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27767</xdr:rowOff>
    </xdr:from>
    <xdr:ext cx="762000" cy="259045"/>
    <xdr:sp macro="" textlink="">
      <xdr:nvSpPr>
        <xdr:cNvPr id="129" name="人口1人当たり決算額の推移該当値テキスト445"/>
        <xdr:cNvSpPr txBox="1"/>
      </xdr:nvSpPr>
      <xdr:spPr>
        <a:xfrm>
          <a:off x="5740400" y="629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139827</xdr:rowOff>
    </xdr:from>
    <xdr:to>
      <xdr:col>26</xdr:col>
      <xdr:colOff>101600</xdr:colOff>
      <xdr:row>34</xdr:row>
      <xdr:rowOff>241427</xdr:rowOff>
    </xdr:to>
    <xdr:sp macro="" textlink="">
      <xdr:nvSpPr>
        <xdr:cNvPr id="130" name="楕円 129"/>
        <xdr:cNvSpPr/>
      </xdr:nvSpPr>
      <xdr:spPr bwMode="auto">
        <a:xfrm>
          <a:off x="4953000" y="64072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251604</xdr:rowOff>
    </xdr:from>
    <xdr:ext cx="736600" cy="259045"/>
    <xdr:sp macro="" textlink="">
      <xdr:nvSpPr>
        <xdr:cNvPr id="131" name="テキスト ボックス 130"/>
        <xdr:cNvSpPr txBox="1"/>
      </xdr:nvSpPr>
      <xdr:spPr>
        <a:xfrm>
          <a:off x="4622800" y="6176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36119</xdr:rowOff>
    </xdr:from>
    <xdr:to>
      <xdr:col>22</xdr:col>
      <xdr:colOff>165100</xdr:colOff>
      <xdr:row>34</xdr:row>
      <xdr:rowOff>137719</xdr:rowOff>
    </xdr:to>
    <xdr:sp macro="" textlink="">
      <xdr:nvSpPr>
        <xdr:cNvPr id="132" name="楕円 131"/>
        <xdr:cNvSpPr/>
      </xdr:nvSpPr>
      <xdr:spPr bwMode="auto">
        <a:xfrm>
          <a:off x="4254500" y="6303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147896</xdr:rowOff>
    </xdr:from>
    <xdr:ext cx="762000" cy="259045"/>
    <xdr:sp macro="" textlink="">
      <xdr:nvSpPr>
        <xdr:cNvPr id="133" name="テキスト ボックス 132"/>
        <xdr:cNvSpPr txBox="1"/>
      </xdr:nvSpPr>
      <xdr:spPr>
        <a:xfrm>
          <a:off x="3924300" y="607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61722</xdr:rowOff>
    </xdr:from>
    <xdr:to>
      <xdr:col>19</xdr:col>
      <xdr:colOff>38100</xdr:colOff>
      <xdr:row>34</xdr:row>
      <xdr:rowOff>163322</xdr:rowOff>
    </xdr:to>
    <xdr:sp macro="" textlink="">
      <xdr:nvSpPr>
        <xdr:cNvPr id="134" name="楕円 133"/>
        <xdr:cNvSpPr/>
      </xdr:nvSpPr>
      <xdr:spPr bwMode="auto">
        <a:xfrm>
          <a:off x="3556000" y="6329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173499</xdr:rowOff>
    </xdr:from>
    <xdr:ext cx="762000" cy="259045"/>
    <xdr:sp macro="" textlink="">
      <xdr:nvSpPr>
        <xdr:cNvPr id="135" name="テキスト ボックス 134"/>
        <xdr:cNvSpPr txBox="1"/>
      </xdr:nvSpPr>
      <xdr:spPr>
        <a:xfrm>
          <a:off x="32258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290436</xdr:rowOff>
    </xdr:from>
    <xdr:to>
      <xdr:col>15</xdr:col>
      <xdr:colOff>101600</xdr:colOff>
      <xdr:row>34</xdr:row>
      <xdr:rowOff>49136</xdr:rowOff>
    </xdr:to>
    <xdr:sp macro="" textlink="">
      <xdr:nvSpPr>
        <xdr:cNvPr id="136" name="楕円 135"/>
        <xdr:cNvSpPr/>
      </xdr:nvSpPr>
      <xdr:spPr bwMode="auto">
        <a:xfrm>
          <a:off x="2857500" y="6214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59313</xdr:rowOff>
    </xdr:from>
    <xdr:ext cx="762000" cy="259045"/>
    <xdr:sp macro="" textlink="">
      <xdr:nvSpPr>
        <xdr:cNvPr id="137" name="テキスト ボックス 136"/>
        <xdr:cNvSpPr txBox="1"/>
      </xdr:nvSpPr>
      <xdr:spPr>
        <a:xfrm>
          <a:off x="2527300" y="598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57137</xdr:rowOff>
    </xdr:from>
    <xdr:to>
      <xdr:col>24</xdr:col>
      <xdr:colOff>62865</xdr:colOff>
      <xdr:row>39</xdr:row>
      <xdr:rowOff>47193</xdr:rowOff>
    </xdr:to>
    <xdr:cxnSp macro="">
      <xdr:nvCxnSpPr>
        <xdr:cNvPr id="56" name="直線コネクタ 55"/>
        <xdr:cNvCxnSpPr/>
      </xdr:nvCxnSpPr>
      <xdr:spPr>
        <a:xfrm flipV="1">
          <a:off x="4633595" y="5200637"/>
          <a:ext cx="1270" cy="1533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51020</xdr:rowOff>
    </xdr:from>
    <xdr:ext cx="534377" cy="259045"/>
    <xdr:sp macro="" textlink="">
      <xdr:nvSpPr>
        <xdr:cNvPr id="57" name="人件費最小値テキスト"/>
        <xdr:cNvSpPr txBox="1"/>
      </xdr:nvSpPr>
      <xdr:spPr>
        <a:xfrm>
          <a:off x="4686300" y="6737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47193</xdr:rowOff>
    </xdr:from>
    <xdr:to>
      <xdr:col>24</xdr:col>
      <xdr:colOff>152400</xdr:colOff>
      <xdr:row>39</xdr:row>
      <xdr:rowOff>47193</xdr:rowOff>
    </xdr:to>
    <xdr:cxnSp macro="">
      <xdr:nvCxnSpPr>
        <xdr:cNvPr id="58" name="直線コネクタ 57"/>
        <xdr:cNvCxnSpPr/>
      </xdr:nvCxnSpPr>
      <xdr:spPr>
        <a:xfrm>
          <a:off x="4546600" y="6733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3814</xdr:rowOff>
    </xdr:from>
    <xdr:ext cx="534377" cy="259045"/>
    <xdr:sp macro="" textlink="">
      <xdr:nvSpPr>
        <xdr:cNvPr id="59" name="人件費最大値テキスト"/>
        <xdr:cNvSpPr txBox="1"/>
      </xdr:nvSpPr>
      <xdr:spPr>
        <a:xfrm>
          <a:off x="4686300" y="497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57137</xdr:rowOff>
    </xdr:from>
    <xdr:to>
      <xdr:col>24</xdr:col>
      <xdr:colOff>152400</xdr:colOff>
      <xdr:row>30</xdr:row>
      <xdr:rowOff>57137</xdr:rowOff>
    </xdr:to>
    <xdr:cxnSp macro="">
      <xdr:nvCxnSpPr>
        <xdr:cNvPr id="60" name="直線コネクタ 59"/>
        <xdr:cNvCxnSpPr/>
      </xdr:nvCxnSpPr>
      <xdr:spPr>
        <a:xfrm>
          <a:off x="4546600" y="520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129222</xdr:rowOff>
    </xdr:from>
    <xdr:to>
      <xdr:col>24</xdr:col>
      <xdr:colOff>63500</xdr:colOff>
      <xdr:row>33</xdr:row>
      <xdr:rowOff>93561</xdr:rowOff>
    </xdr:to>
    <xdr:cxnSp macro="">
      <xdr:nvCxnSpPr>
        <xdr:cNvPr id="61" name="直線コネクタ 60"/>
        <xdr:cNvCxnSpPr/>
      </xdr:nvCxnSpPr>
      <xdr:spPr>
        <a:xfrm flipV="1">
          <a:off x="3797300" y="5615622"/>
          <a:ext cx="838200" cy="135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151147</xdr:rowOff>
    </xdr:from>
    <xdr:ext cx="534377" cy="259045"/>
    <xdr:sp macro="" textlink="">
      <xdr:nvSpPr>
        <xdr:cNvPr id="62" name="人件費平均値テキスト"/>
        <xdr:cNvSpPr txBox="1"/>
      </xdr:nvSpPr>
      <xdr:spPr>
        <a:xfrm>
          <a:off x="4686300" y="5980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xdr:rowOff>
    </xdr:from>
    <xdr:to>
      <xdr:col>24</xdr:col>
      <xdr:colOff>114300</xdr:colOff>
      <xdr:row>35</xdr:row>
      <xdr:rowOff>102870</xdr:rowOff>
    </xdr:to>
    <xdr:sp macro="" textlink="">
      <xdr:nvSpPr>
        <xdr:cNvPr id="63" name="フローチャート: 判断 62"/>
        <xdr:cNvSpPr/>
      </xdr:nvSpPr>
      <xdr:spPr>
        <a:xfrm>
          <a:off x="45847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53784</xdr:rowOff>
    </xdr:from>
    <xdr:to>
      <xdr:col>19</xdr:col>
      <xdr:colOff>177800</xdr:colOff>
      <xdr:row>33</xdr:row>
      <xdr:rowOff>93561</xdr:rowOff>
    </xdr:to>
    <xdr:cxnSp macro="">
      <xdr:nvCxnSpPr>
        <xdr:cNvPr id="64" name="直線コネクタ 63"/>
        <xdr:cNvCxnSpPr/>
      </xdr:nvCxnSpPr>
      <xdr:spPr>
        <a:xfrm>
          <a:off x="2908300" y="5711634"/>
          <a:ext cx="8890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xdr:rowOff>
    </xdr:from>
    <xdr:to>
      <xdr:col>20</xdr:col>
      <xdr:colOff>38100</xdr:colOff>
      <xdr:row>35</xdr:row>
      <xdr:rowOff>110261</xdr:rowOff>
    </xdr:to>
    <xdr:sp macro="" textlink="">
      <xdr:nvSpPr>
        <xdr:cNvPr id="65" name="フローチャート: 判断 64"/>
        <xdr:cNvSpPr/>
      </xdr:nvSpPr>
      <xdr:spPr>
        <a:xfrm>
          <a:off x="3746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101388</xdr:rowOff>
    </xdr:from>
    <xdr:ext cx="534377" cy="259045"/>
    <xdr:sp macro="" textlink="">
      <xdr:nvSpPr>
        <xdr:cNvPr id="66" name="テキスト ボックス 65"/>
        <xdr:cNvSpPr txBox="1"/>
      </xdr:nvSpPr>
      <xdr:spPr>
        <a:xfrm>
          <a:off x="3530111" y="61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166332</xdr:rowOff>
    </xdr:from>
    <xdr:to>
      <xdr:col>15</xdr:col>
      <xdr:colOff>50800</xdr:colOff>
      <xdr:row>33</xdr:row>
      <xdr:rowOff>53784</xdr:rowOff>
    </xdr:to>
    <xdr:cxnSp macro="">
      <xdr:nvCxnSpPr>
        <xdr:cNvPr id="67" name="直線コネクタ 66"/>
        <xdr:cNvCxnSpPr/>
      </xdr:nvCxnSpPr>
      <xdr:spPr>
        <a:xfrm>
          <a:off x="2019300" y="5652732"/>
          <a:ext cx="889000" cy="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167234</xdr:rowOff>
    </xdr:from>
    <xdr:to>
      <xdr:col>15</xdr:col>
      <xdr:colOff>101600</xdr:colOff>
      <xdr:row>35</xdr:row>
      <xdr:rowOff>97384</xdr:rowOff>
    </xdr:to>
    <xdr:sp macro="" textlink="">
      <xdr:nvSpPr>
        <xdr:cNvPr id="68" name="フローチャート: 判断 67"/>
        <xdr:cNvSpPr/>
      </xdr:nvSpPr>
      <xdr:spPr>
        <a:xfrm>
          <a:off x="2857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88511</xdr:rowOff>
    </xdr:from>
    <xdr:ext cx="534377" cy="259045"/>
    <xdr:sp macro="" textlink="">
      <xdr:nvSpPr>
        <xdr:cNvPr id="69" name="テキスト ボックス 68"/>
        <xdr:cNvSpPr txBox="1"/>
      </xdr:nvSpPr>
      <xdr:spPr>
        <a:xfrm>
          <a:off x="2641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130366</xdr:rowOff>
    </xdr:from>
    <xdr:to>
      <xdr:col>10</xdr:col>
      <xdr:colOff>114300</xdr:colOff>
      <xdr:row>32</xdr:row>
      <xdr:rowOff>166332</xdr:rowOff>
    </xdr:to>
    <xdr:cxnSp macro="">
      <xdr:nvCxnSpPr>
        <xdr:cNvPr id="70" name="直線コネクタ 69"/>
        <xdr:cNvCxnSpPr/>
      </xdr:nvCxnSpPr>
      <xdr:spPr>
        <a:xfrm>
          <a:off x="1130300" y="5616766"/>
          <a:ext cx="889000" cy="3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5613</xdr:rowOff>
    </xdr:from>
    <xdr:to>
      <xdr:col>10</xdr:col>
      <xdr:colOff>165100</xdr:colOff>
      <xdr:row>35</xdr:row>
      <xdr:rowOff>107213</xdr:rowOff>
    </xdr:to>
    <xdr:sp macro="" textlink="">
      <xdr:nvSpPr>
        <xdr:cNvPr id="71" name="フローチャート: 判断 70"/>
        <xdr:cNvSpPr/>
      </xdr:nvSpPr>
      <xdr:spPr>
        <a:xfrm>
          <a:off x="1968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98340</xdr:rowOff>
    </xdr:from>
    <xdr:ext cx="534377" cy="259045"/>
    <xdr:sp macro="" textlink="">
      <xdr:nvSpPr>
        <xdr:cNvPr id="72" name="テキスト ボックス 71"/>
        <xdr:cNvSpPr txBox="1"/>
      </xdr:nvSpPr>
      <xdr:spPr>
        <a:xfrm>
          <a:off x="1752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28892</xdr:rowOff>
    </xdr:from>
    <xdr:to>
      <xdr:col>6</xdr:col>
      <xdr:colOff>38100</xdr:colOff>
      <xdr:row>35</xdr:row>
      <xdr:rowOff>130492</xdr:rowOff>
    </xdr:to>
    <xdr:sp macro="" textlink="">
      <xdr:nvSpPr>
        <xdr:cNvPr id="73" name="フローチャート: 判断 72"/>
        <xdr:cNvSpPr/>
      </xdr:nvSpPr>
      <xdr:spPr>
        <a:xfrm>
          <a:off x="1079500" y="6029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121619</xdr:rowOff>
    </xdr:from>
    <xdr:ext cx="534377" cy="259045"/>
    <xdr:sp macro="" textlink="">
      <xdr:nvSpPr>
        <xdr:cNvPr id="74" name="テキスト ボックス 73"/>
        <xdr:cNvSpPr txBox="1"/>
      </xdr:nvSpPr>
      <xdr:spPr>
        <a:xfrm>
          <a:off x="863111" y="61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78422</xdr:rowOff>
    </xdr:from>
    <xdr:to>
      <xdr:col>24</xdr:col>
      <xdr:colOff>114300</xdr:colOff>
      <xdr:row>33</xdr:row>
      <xdr:rowOff>8572</xdr:rowOff>
    </xdr:to>
    <xdr:sp macro="" textlink="">
      <xdr:nvSpPr>
        <xdr:cNvPr id="80" name="楕円 79"/>
        <xdr:cNvSpPr/>
      </xdr:nvSpPr>
      <xdr:spPr>
        <a:xfrm>
          <a:off x="4584700" y="556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101299</xdr:rowOff>
    </xdr:from>
    <xdr:ext cx="534377" cy="259045"/>
    <xdr:sp macro="" textlink="">
      <xdr:nvSpPr>
        <xdr:cNvPr id="81" name="人件費該当値テキスト"/>
        <xdr:cNvSpPr txBox="1"/>
      </xdr:nvSpPr>
      <xdr:spPr>
        <a:xfrm>
          <a:off x="4686300" y="54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42761</xdr:rowOff>
    </xdr:from>
    <xdr:to>
      <xdr:col>20</xdr:col>
      <xdr:colOff>38100</xdr:colOff>
      <xdr:row>33</xdr:row>
      <xdr:rowOff>144361</xdr:rowOff>
    </xdr:to>
    <xdr:sp macro="" textlink="">
      <xdr:nvSpPr>
        <xdr:cNvPr id="82" name="楕円 81"/>
        <xdr:cNvSpPr/>
      </xdr:nvSpPr>
      <xdr:spPr>
        <a:xfrm>
          <a:off x="3746500" y="5700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160888</xdr:rowOff>
    </xdr:from>
    <xdr:ext cx="534377" cy="259045"/>
    <xdr:sp macro="" textlink="">
      <xdr:nvSpPr>
        <xdr:cNvPr id="83" name="テキスト ボックス 82"/>
        <xdr:cNvSpPr txBox="1"/>
      </xdr:nvSpPr>
      <xdr:spPr>
        <a:xfrm>
          <a:off x="3530111" y="54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2984</xdr:rowOff>
    </xdr:from>
    <xdr:to>
      <xdr:col>15</xdr:col>
      <xdr:colOff>101600</xdr:colOff>
      <xdr:row>33</xdr:row>
      <xdr:rowOff>104584</xdr:rowOff>
    </xdr:to>
    <xdr:sp macro="" textlink="">
      <xdr:nvSpPr>
        <xdr:cNvPr id="84" name="楕円 83"/>
        <xdr:cNvSpPr/>
      </xdr:nvSpPr>
      <xdr:spPr>
        <a:xfrm>
          <a:off x="2857500" y="56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121111</xdr:rowOff>
    </xdr:from>
    <xdr:ext cx="534377" cy="259045"/>
    <xdr:sp macro="" textlink="">
      <xdr:nvSpPr>
        <xdr:cNvPr id="85" name="テキスト ボックス 84"/>
        <xdr:cNvSpPr txBox="1"/>
      </xdr:nvSpPr>
      <xdr:spPr>
        <a:xfrm>
          <a:off x="2641111" y="543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115532</xdr:rowOff>
    </xdr:from>
    <xdr:to>
      <xdr:col>10</xdr:col>
      <xdr:colOff>165100</xdr:colOff>
      <xdr:row>33</xdr:row>
      <xdr:rowOff>45682</xdr:rowOff>
    </xdr:to>
    <xdr:sp macro="" textlink="">
      <xdr:nvSpPr>
        <xdr:cNvPr id="86" name="楕円 85"/>
        <xdr:cNvSpPr/>
      </xdr:nvSpPr>
      <xdr:spPr>
        <a:xfrm>
          <a:off x="1968500" y="560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62209</xdr:rowOff>
    </xdr:from>
    <xdr:ext cx="534377" cy="259045"/>
    <xdr:sp macro="" textlink="">
      <xdr:nvSpPr>
        <xdr:cNvPr id="87" name="テキスト ボックス 86"/>
        <xdr:cNvSpPr txBox="1"/>
      </xdr:nvSpPr>
      <xdr:spPr>
        <a:xfrm>
          <a:off x="1752111" y="537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79566</xdr:rowOff>
    </xdr:from>
    <xdr:to>
      <xdr:col>6</xdr:col>
      <xdr:colOff>38100</xdr:colOff>
      <xdr:row>33</xdr:row>
      <xdr:rowOff>9716</xdr:rowOff>
    </xdr:to>
    <xdr:sp macro="" textlink="">
      <xdr:nvSpPr>
        <xdr:cNvPr id="88" name="楕円 87"/>
        <xdr:cNvSpPr/>
      </xdr:nvSpPr>
      <xdr:spPr>
        <a:xfrm>
          <a:off x="1079500" y="556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26243</xdr:rowOff>
    </xdr:from>
    <xdr:ext cx="534377" cy="259045"/>
    <xdr:sp macro="" textlink="">
      <xdr:nvSpPr>
        <xdr:cNvPr id="89" name="テキスト ボックス 88"/>
        <xdr:cNvSpPr txBox="1"/>
      </xdr:nvSpPr>
      <xdr:spPr>
        <a:xfrm>
          <a:off x="863111" y="534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162637</xdr:rowOff>
    </xdr:from>
    <xdr:to>
      <xdr:col>24</xdr:col>
      <xdr:colOff>62865</xdr:colOff>
      <xdr:row>58</xdr:row>
      <xdr:rowOff>86055</xdr:rowOff>
    </xdr:to>
    <xdr:cxnSp macro="">
      <xdr:nvCxnSpPr>
        <xdr:cNvPr id="114" name="直線コネクタ 113"/>
        <xdr:cNvCxnSpPr/>
      </xdr:nvCxnSpPr>
      <xdr:spPr>
        <a:xfrm flipV="1">
          <a:off x="4633595" y="8563687"/>
          <a:ext cx="1270" cy="1466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89882</xdr:rowOff>
    </xdr:from>
    <xdr:ext cx="534377" cy="259045"/>
    <xdr:sp macro="" textlink="">
      <xdr:nvSpPr>
        <xdr:cNvPr id="115" name="物件費最小値テキスト"/>
        <xdr:cNvSpPr txBox="1"/>
      </xdr:nvSpPr>
      <xdr:spPr>
        <a:xfrm>
          <a:off x="4686300" y="1003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86055</xdr:rowOff>
    </xdr:from>
    <xdr:to>
      <xdr:col>24</xdr:col>
      <xdr:colOff>152400</xdr:colOff>
      <xdr:row>58</xdr:row>
      <xdr:rowOff>86055</xdr:rowOff>
    </xdr:to>
    <xdr:cxnSp macro="">
      <xdr:nvCxnSpPr>
        <xdr:cNvPr id="116" name="直線コネクタ 115"/>
        <xdr:cNvCxnSpPr/>
      </xdr:nvCxnSpPr>
      <xdr:spPr>
        <a:xfrm>
          <a:off x="4546600" y="1003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109314</xdr:rowOff>
    </xdr:from>
    <xdr:ext cx="534377" cy="259045"/>
    <xdr:sp macro="" textlink="">
      <xdr:nvSpPr>
        <xdr:cNvPr id="117" name="物件費最大値テキスト"/>
        <xdr:cNvSpPr txBox="1"/>
      </xdr:nvSpPr>
      <xdr:spPr>
        <a:xfrm>
          <a:off x="4686300" y="833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162637</xdr:rowOff>
    </xdr:from>
    <xdr:to>
      <xdr:col>24</xdr:col>
      <xdr:colOff>152400</xdr:colOff>
      <xdr:row>49</xdr:row>
      <xdr:rowOff>162637</xdr:rowOff>
    </xdr:to>
    <xdr:cxnSp macro="">
      <xdr:nvCxnSpPr>
        <xdr:cNvPr id="118" name="直線コネクタ 117"/>
        <xdr:cNvCxnSpPr/>
      </xdr:nvCxnSpPr>
      <xdr:spPr>
        <a:xfrm>
          <a:off x="4546600" y="856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154636</xdr:rowOff>
    </xdr:from>
    <xdr:to>
      <xdr:col>24</xdr:col>
      <xdr:colOff>63500</xdr:colOff>
      <xdr:row>56</xdr:row>
      <xdr:rowOff>1701</xdr:rowOff>
    </xdr:to>
    <xdr:cxnSp macro="">
      <xdr:nvCxnSpPr>
        <xdr:cNvPr id="119" name="直線コネクタ 118"/>
        <xdr:cNvCxnSpPr/>
      </xdr:nvCxnSpPr>
      <xdr:spPr>
        <a:xfrm flipV="1">
          <a:off x="3797300" y="9412936"/>
          <a:ext cx="838200" cy="18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4271</xdr:rowOff>
    </xdr:from>
    <xdr:ext cx="534377" cy="259045"/>
    <xdr:sp macro="" textlink="">
      <xdr:nvSpPr>
        <xdr:cNvPr id="120" name="物件費平均値テキスト"/>
        <xdr:cNvSpPr txBox="1"/>
      </xdr:nvSpPr>
      <xdr:spPr>
        <a:xfrm>
          <a:off x="4686300" y="9434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25844</xdr:rowOff>
    </xdr:from>
    <xdr:to>
      <xdr:col>24</xdr:col>
      <xdr:colOff>114300</xdr:colOff>
      <xdr:row>55</xdr:row>
      <xdr:rowOff>127444</xdr:rowOff>
    </xdr:to>
    <xdr:sp macro="" textlink="">
      <xdr:nvSpPr>
        <xdr:cNvPr id="121" name="フローチャート: 判断 120"/>
        <xdr:cNvSpPr/>
      </xdr:nvSpPr>
      <xdr:spPr>
        <a:xfrm>
          <a:off x="4584700" y="945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157379</xdr:rowOff>
    </xdr:from>
    <xdr:to>
      <xdr:col>19</xdr:col>
      <xdr:colOff>177800</xdr:colOff>
      <xdr:row>56</xdr:row>
      <xdr:rowOff>1701</xdr:rowOff>
    </xdr:to>
    <xdr:cxnSp macro="">
      <xdr:nvCxnSpPr>
        <xdr:cNvPr id="122" name="直線コネクタ 121"/>
        <xdr:cNvCxnSpPr/>
      </xdr:nvCxnSpPr>
      <xdr:spPr>
        <a:xfrm>
          <a:off x="2908300" y="9587129"/>
          <a:ext cx="889000" cy="1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153480</xdr:rowOff>
    </xdr:from>
    <xdr:to>
      <xdr:col>20</xdr:col>
      <xdr:colOff>38100</xdr:colOff>
      <xdr:row>55</xdr:row>
      <xdr:rowOff>83630</xdr:rowOff>
    </xdr:to>
    <xdr:sp macro="" textlink="">
      <xdr:nvSpPr>
        <xdr:cNvPr id="123" name="フローチャート: 判断 122"/>
        <xdr:cNvSpPr/>
      </xdr:nvSpPr>
      <xdr:spPr>
        <a:xfrm>
          <a:off x="3746500" y="94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100157</xdr:rowOff>
    </xdr:from>
    <xdr:ext cx="534377" cy="259045"/>
    <xdr:sp macro="" textlink="">
      <xdr:nvSpPr>
        <xdr:cNvPr id="124" name="テキスト ボックス 123"/>
        <xdr:cNvSpPr txBox="1"/>
      </xdr:nvSpPr>
      <xdr:spPr>
        <a:xfrm>
          <a:off x="3530111" y="918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157379</xdr:rowOff>
    </xdr:from>
    <xdr:to>
      <xdr:col>15</xdr:col>
      <xdr:colOff>50800</xdr:colOff>
      <xdr:row>56</xdr:row>
      <xdr:rowOff>115126</xdr:rowOff>
    </xdr:to>
    <xdr:cxnSp macro="">
      <xdr:nvCxnSpPr>
        <xdr:cNvPr id="125" name="直線コネクタ 124"/>
        <xdr:cNvCxnSpPr/>
      </xdr:nvCxnSpPr>
      <xdr:spPr>
        <a:xfrm flipV="1">
          <a:off x="2019300" y="9587129"/>
          <a:ext cx="889000" cy="129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10299</xdr:rowOff>
    </xdr:from>
    <xdr:to>
      <xdr:col>15</xdr:col>
      <xdr:colOff>101600</xdr:colOff>
      <xdr:row>55</xdr:row>
      <xdr:rowOff>111899</xdr:rowOff>
    </xdr:to>
    <xdr:sp macro="" textlink="">
      <xdr:nvSpPr>
        <xdr:cNvPr id="126" name="フローチャート: 判断 125"/>
        <xdr:cNvSpPr/>
      </xdr:nvSpPr>
      <xdr:spPr>
        <a:xfrm>
          <a:off x="2857500" y="94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128426</xdr:rowOff>
    </xdr:from>
    <xdr:ext cx="534377" cy="259045"/>
    <xdr:sp macro="" textlink="">
      <xdr:nvSpPr>
        <xdr:cNvPr id="127" name="テキスト ボックス 126"/>
        <xdr:cNvSpPr txBox="1"/>
      </xdr:nvSpPr>
      <xdr:spPr>
        <a:xfrm>
          <a:off x="2641111" y="921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115126</xdr:rowOff>
    </xdr:from>
    <xdr:to>
      <xdr:col>10</xdr:col>
      <xdr:colOff>114300</xdr:colOff>
      <xdr:row>57</xdr:row>
      <xdr:rowOff>38278</xdr:rowOff>
    </xdr:to>
    <xdr:cxnSp macro="">
      <xdr:nvCxnSpPr>
        <xdr:cNvPr id="128" name="直線コネクタ 127"/>
        <xdr:cNvCxnSpPr/>
      </xdr:nvCxnSpPr>
      <xdr:spPr>
        <a:xfrm flipV="1">
          <a:off x="1130300" y="9716326"/>
          <a:ext cx="889000" cy="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16548</xdr:rowOff>
    </xdr:from>
    <xdr:to>
      <xdr:col>10</xdr:col>
      <xdr:colOff>165100</xdr:colOff>
      <xdr:row>55</xdr:row>
      <xdr:rowOff>118148</xdr:rowOff>
    </xdr:to>
    <xdr:sp macro="" textlink="">
      <xdr:nvSpPr>
        <xdr:cNvPr id="129" name="フローチャート: 判断 128"/>
        <xdr:cNvSpPr/>
      </xdr:nvSpPr>
      <xdr:spPr>
        <a:xfrm>
          <a:off x="1968500" y="944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134675</xdr:rowOff>
    </xdr:from>
    <xdr:ext cx="534377" cy="259045"/>
    <xdr:sp macro="" textlink="">
      <xdr:nvSpPr>
        <xdr:cNvPr id="130" name="テキスト ボックス 129"/>
        <xdr:cNvSpPr txBox="1"/>
      </xdr:nvSpPr>
      <xdr:spPr>
        <a:xfrm>
          <a:off x="1752111" y="922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126085</xdr:rowOff>
    </xdr:from>
    <xdr:to>
      <xdr:col>6</xdr:col>
      <xdr:colOff>38100</xdr:colOff>
      <xdr:row>56</xdr:row>
      <xdr:rowOff>56235</xdr:rowOff>
    </xdr:to>
    <xdr:sp macro="" textlink="">
      <xdr:nvSpPr>
        <xdr:cNvPr id="131" name="フローチャート: 判断 130"/>
        <xdr:cNvSpPr/>
      </xdr:nvSpPr>
      <xdr:spPr>
        <a:xfrm>
          <a:off x="1079500" y="955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72762</xdr:rowOff>
    </xdr:from>
    <xdr:ext cx="534377" cy="259045"/>
    <xdr:sp macro="" textlink="">
      <xdr:nvSpPr>
        <xdr:cNvPr id="132" name="テキスト ボックス 131"/>
        <xdr:cNvSpPr txBox="1"/>
      </xdr:nvSpPr>
      <xdr:spPr>
        <a:xfrm>
          <a:off x="863111" y="933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103836</xdr:rowOff>
    </xdr:from>
    <xdr:to>
      <xdr:col>24</xdr:col>
      <xdr:colOff>114300</xdr:colOff>
      <xdr:row>55</xdr:row>
      <xdr:rowOff>33986</xdr:rowOff>
    </xdr:to>
    <xdr:sp macro="" textlink="">
      <xdr:nvSpPr>
        <xdr:cNvPr id="138" name="楕円 137"/>
        <xdr:cNvSpPr/>
      </xdr:nvSpPr>
      <xdr:spPr>
        <a:xfrm>
          <a:off x="4584700" y="936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126713</xdr:rowOff>
    </xdr:from>
    <xdr:ext cx="534377" cy="259045"/>
    <xdr:sp macro="" textlink="">
      <xdr:nvSpPr>
        <xdr:cNvPr id="139" name="物件費該当値テキスト"/>
        <xdr:cNvSpPr txBox="1"/>
      </xdr:nvSpPr>
      <xdr:spPr>
        <a:xfrm>
          <a:off x="4686300" y="921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122351</xdr:rowOff>
    </xdr:from>
    <xdr:to>
      <xdr:col>20</xdr:col>
      <xdr:colOff>38100</xdr:colOff>
      <xdr:row>56</xdr:row>
      <xdr:rowOff>52501</xdr:rowOff>
    </xdr:to>
    <xdr:sp macro="" textlink="">
      <xdr:nvSpPr>
        <xdr:cNvPr id="140" name="楕円 139"/>
        <xdr:cNvSpPr/>
      </xdr:nvSpPr>
      <xdr:spPr>
        <a:xfrm>
          <a:off x="3746500" y="955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43628</xdr:rowOff>
    </xdr:from>
    <xdr:ext cx="534377" cy="259045"/>
    <xdr:sp macro="" textlink="">
      <xdr:nvSpPr>
        <xdr:cNvPr id="141" name="テキスト ボックス 140"/>
        <xdr:cNvSpPr txBox="1"/>
      </xdr:nvSpPr>
      <xdr:spPr>
        <a:xfrm>
          <a:off x="3530111" y="964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106579</xdr:rowOff>
    </xdr:from>
    <xdr:to>
      <xdr:col>15</xdr:col>
      <xdr:colOff>101600</xdr:colOff>
      <xdr:row>56</xdr:row>
      <xdr:rowOff>36729</xdr:rowOff>
    </xdr:to>
    <xdr:sp macro="" textlink="">
      <xdr:nvSpPr>
        <xdr:cNvPr id="142" name="楕円 141"/>
        <xdr:cNvSpPr/>
      </xdr:nvSpPr>
      <xdr:spPr>
        <a:xfrm>
          <a:off x="2857500" y="9536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27856</xdr:rowOff>
    </xdr:from>
    <xdr:ext cx="534377" cy="259045"/>
    <xdr:sp macro="" textlink="">
      <xdr:nvSpPr>
        <xdr:cNvPr id="143" name="テキスト ボックス 142"/>
        <xdr:cNvSpPr txBox="1"/>
      </xdr:nvSpPr>
      <xdr:spPr>
        <a:xfrm>
          <a:off x="2641111" y="962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64326</xdr:rowOff>
    </xdr:from>
    <xdr:to>
      <xdr:col>10</xdr:col>
      <xdr:colOff>165100</xdr:colOff>
      <xdr:row>56</xdr:row>
      <xdr:rowOff>165926</xdr:rowOff>
    </xdr:to>
    <xdr:sp macro="" textlink="">
      <xdr:nvSpPr>
        <xdr:cNvPr id="144" name="楕円 143"/>
        <xdr:cNvSpPr/>
      </xdr:nvSpPr>
      <xdr:spPr>
        <a:xfrm>
          <a:off x="1968500" y="96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157053</xdr:rowOff>
    </xdr:from>
    <xdr:ext cx="534377" cy="259045"/>
    <xdr:sp macro="" textlink="">
      <xdr:nvSpPr>
        <xdr:cNvPr id="145" name="テキスト ボックス 144"/>
        <xdr:cNvSpPr txBox="1"/>
      </xdr:nvSpPr>
      <xdr:spPr>
        <a:xfrm>
          <a:off x="1752111" y="97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158928</xdr:rowOff>
    </xdr:from>
    <xdr:to>
      <xdr:col>6</xdr:col>
      <xdr:colOff>38100</xdr:colOff>
      <xdr:row>57</xdr:row>
      <xdr:rowOff>89078</xdr:rowOff>
    </xdr:to>
    <xdr:sp macro="" textlink="">
      <xdr:nvSpPr>
        <xdr:cNvPr id="146" name="楕円 145"/>
        <xdr:cNvSpPr/>
      </xdr:nvSpPr>
      <xdr:spPr>
        <a:xfrm>
          <a:off x="1079500" y="976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80205</xdr:rowOff>
    </xdr:from>
    <xdr:ext cx="534377" cy="259045"/>
    <xdr:sp macro="" textlink="">
      <xdr:nvSpPr>
        <xdr:cNvPr id="147" name="テキスト ボックス 146"/>
        <xdr:cNvSpPr txBox="1"/>
      </xdr:nvSpPr>
      <xdr:spPr>
        <a:xfrm>
          <a:off x="863111" y="98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1" name="テキスト ボックス 160"/>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49540</xdr:rowOff>
    </xdr:from>
    <xdr:to>
      <xdr:col>24</xdr:col>
      <xdr:colOff>62865</xdr:colOff>
      <xdr:row>78</xdr:row>
      <xdr:rowOff>108427</xdr:rowOff>
    </xdr:to>
    <xdr:cxnSp macro="">
      <xdr:nvCxnSpPr>
        <xdr:cNvPr id="169" name="直線コネクタ 168"/>
        <xdr:cNvCxnSpPr/>
      </xdr:nvCxnSpPr>
      <xdr:spPr>
        <a:xfrm flipV="1">
          <a:off x="4633595" y="12051040"/>
          <a:ext cx="127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112254</xdr:rowOff>
    </xdr:from>
    <xdr:ext cx="378565" cy="259045"/>
    <xdr:sp macro="" textlink="">
      <xdr:nvSpPr>
        <xdr:cNvPr id="170" name="維持補修費最小値テキスト"/>
        <xdr:cNvSpPr txBox="1"/>
      </xdr:nvSpPr>
      <xdr:spPr>
        <a:xfrm>
          <a:off x="4686300" y="13485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108427</xdr:rowOff>
    </xdr:from>
    <xdr:to>
      <xdr:col>24</xdr:col>
      <xdr:colOff>152400</xdr:colOff>
      <xdr:row>78</xdr:row>
      <xdr:rowOff>108427</xdr:rowOff>
    </xdr:to>
    <xdr:cxnSp macro="">
      <xdr:nvCxnSpPr>
        <xdr:cNvPr id="171" name="直線コネクタ 170"/>
        <xdr:cNvCxnSpPr/>
      </xdr:nvCxnSpPr>
      <xdr:spPr>
        <a:xfrm>
          <a:off x="4546600" y="1348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167667</xdr:rowOff>
    </xdr:from>
    <xdr:ext cx="534377" cy="259045"/>
    <xdr:sp macro="" textlink="">
      <xdr:nvSpPr>
        <xdr:cNvPr id="172" name="維持補修費最大値テキスト"/>
        <xdr:cNvSpPr txBox="1"/>
      </xdr:nvSpPr>
      <xdr:spPr>
        <a:xfrm>
          <a:off x="4686300" y="1182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49540</xdr:rowOff>
    </xdr:from>
    <xdr:to>
      <xdr:col>24</xdr:col>
      <xdr:colOff>152400</xdr:colOff>
      <xdr:row>70</xdr:row>
      <xdr:rowOff>49540</xdr:rowOff>
    </xdr:to>
    <xdr:cxnSp macro="">
      <xdr:nvCxnSpPr>
        <xdr:cNvPr id="173" name="直線コネクタ 172"/>
        <xdr:cNvCxnSpPr/>
      </xdr:nvCxnSpPr>
      <xdr:spPr>
        <a:xfrm>
          <a:off x="4546600" y="1205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43962</xdr:rowOff>
    </xdr:from>
    <xdr:to>
      <xdr:col>24</xdr:col>
      <xdr:colOff>63500</xdr:colOff>
      <xdr:row>74</xdr:row>
      <xdr:rowOff>123606</xdr:rowOff>
    </xdr:to>
    <xdr:cxnSp macro="">
      <xdr:nvCxnSpPr>
        <xdr:cNvPr id="174" name="直線コネクタ 173"/>
        <xdr:cNvCxnSpPr/>
      </xdr:nvCxnSpPr>
      <xdr:spPr>
        <a:xfrm>
          <a:off x="3797300" y="12559812"/>
          <a:ext cx="838200" cy="25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23801</xdr:rowOff>
    </xdr:from>
    <xdr:ext cx="469744" cy="259045"/>
    <xdr:sp macro="" textlink="">
      <xdr:nvSpPr>
        <xdr:cNvPr id="175" name="維持補修費平均値テキスト"/>
        <xdr:cNvSpPr txBox="1"/>
      </xdr:nvSpPr>
      <xdr:spPr>
        <a:xfrm>
          <a:off x="4686300" y="13054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45374</xdr:rowOff>
    </xdr:from>
    <xdr:to>
      <xdr:col>24</xdr:col>
      <xdr:colOff>114300</xdr:colOff>
      <xdr:row>76</xdr:row>
      <xdr:rowOff>146974</xdr:rowOff>
    </xdr:to>
    <xdr:sp macro="" textlink="">
      <xdr:nvSpPr>
        <xdr:cNvPr id="176" name="フローチャート: 判断 175"/>
        <xdr:cNvSpPr/>
      </xdr:nvSpPr>
      <xdr:spPr>
        <a:xfrm>
          <a:off x="4584700" y="130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43962</xdr:rowOff>
    </xdr:from>
    <xdr:to>
      <xdr:col>19</xdr:col>
      <xdr:colOff>177800</xdr:colOff>
      <xdr:row>75</xdr:row>
      <xdr:rowOff>170241</xdr:rowOff>
    </xdr:to>
    <xdr:cxnSp macro="">
      <xdr:nvCxnSpPr>
        <xdr:cNvPr id="177" name="直線コネクタ 176"/>
        <xdr:cNvCxnSpPr/>
      </xdr:nvCxnSpPr>
      <xdr:spPr>
        <a:xfrm flipV="1">
          <a:off x="2908300" y="12559812"/>
          <a:ext cx="889000" cy="469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55524</xdr:rowOff>
    </xdr:from>
    <xdr:to>
      <xdr:col>20</xdr:col>
      <xdr:colOff>38100</xdr:colOff>
      <xdr:row>76</xdr:row>
      <xdr:rowOff>157124</xdr:rowOff>
    </xdr:to>
    <xdr:sp macro="" textlink="">
      <xdr:nvSpPr>
        <xdr:cNvPr id="178" name="フローチャート: 判断 177"/>
        <xdr:cNvSpPr/>
      </xdr:nvSpPr>
      <xdr:spPr>
        <a:xfrm>
          <a:off x="3746500" y="1308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148251</xdr:rowOff>
    </xdr:from>
    <xdr:ext cx="469744" cy="259045"/>
    <xdr:sp macro="" textlink="">
      <xdr:nvSpPr>
        <xdr:cNvPr id="179" name="テキスト ボックス 178"/>
        <xdr:cNvSpPr txBox="1"/>
      </xdr:nvSpPr>
      <xdr:spPr>
        <a:xfrm>
          <a:off x="3562428" y="131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146284</xdr:rowOff>
    </xdr:from>
    <xdr:to>
      <xdr:col>15</xdr:col>
      <xdr:colOff>50800</xdr:colOff>
      <xdr:row>75</xdr:row>
      <xdr:rowOff>170241</xdr:rowOff>
    </xdr:to>
    <xdr:cxnSp macro="">
      <xdr:nvCxnSpPr>
        <xdr:cNvPr id="180" name="直線コネクタ 179"/>
        <xdr:cNvCxnSpPr/>
      </xdr:nvCxnSpPr>
      <xdr:spPr>
        <a:xfrm>
          <a:off x="2019300" y="13005034"/>
          <a:ext cx="889000" cy="23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61559</xdr:rowOff>
    </xdr:from>
    <xdr:to>
      <xdr:col>15</xdr:col>
      <xdr:colOff>101600</xdr:colOff>
      <xdr:row>76</xdr:row>
      <xdr:rowOff>163159</xdr:rowOff>
    </xdr:to>
    <xdr:sp macro="" textlink="">
      <xdr:nvSpPr>
        <xdr:cNvPr id="181" name="フローチャート: 判断 180"/>
        <xdr:cNvSpPr/>
      </xdr:nvSpPr>
      <xdr:spPr>
        <a:xfrm>
          <a:off x="2857500" y="1309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154286</xdr:rowOff>
    </xdr:from>
    <xdr:ext cx="469744" cy="259045"/>
    <xdr:sp macro="" textlink="">
      <xdr:nvSpPr>
        <xdr:cNvPr id="182" name="テキスト ボックス 181"/>
        <xdr:cNvSpPr txBox="1"/>
      </xdr:nvSpPr>
      <xdr:spPr>
        <a:xfrm>
          <a:off x="2673428" y="13184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125892</xdr:rowOff>
    </xdr:from>
    <xdr:to>
      <xdr:col>10</xdr:col>
      <xdr:colOff>114300</xdr:colOff>
      <xdr:row>75</xdr:row>
      <xdr:rowOff>146284</xdr:rowOff>
    </xdr:to>
    <xdr:cxnSp macro="">
      <xdr:nvCxnSpPr>
        <xdr:cNvPr id="183" name="直線コネクタ 182"/>
        <xdr:cNvCxnSpPr/>
      </xdr:nvCxnSpPr>
      <xdr:spPr>
        <a:xfrm>
          <a:off x="1130300" y="12641742"/>
          <a:ext cx="889000" cy="36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68052</xdr:rowOff>
    </xdr:from>
    <xdr:to>
      <xdr:col>10</xdr:col>
      <xdr:colOff>165100</xdr:colOff>
      <xdr:row>76</xdr:row>
      <xdr:rowOff>169652</xdr:rowOff>
    </xdr:to>
    <xdr:sp macro="" textlink="">
      <xdr:nvSpPr>
        <xdr:cNvPr id="184" name="フローチャート: 判断 183"/>
        <xdr:cNvSpPr/>
      </xdr:nvSpPr>
      <xdr:spPr>
        <a:xfrm>
          <a:off x="1968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160779</xdr:rowOff>
    </xdr:from>
    <xdr:ext cx="469744" cy="259045"/>
    <xdr:sp macro="" textlink="">
      <xdr:nvSpPr>
        <xdr:cNvPr id="185" name="テキスト ボックス 184"/>
        <xdr:cNvSpPr txBox="1"/>
      </xdr:nvSpPr>
      <xdr:spPr>
        <a:xfrm>
          <a:off x="1784428" y="131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45923</xdr:rowOff>
    </xdr:from>
    <xdr:to>
      <xdr:col>6</xdr:col>
      <xdr:colOff>38100</xdr:colOff>
      <xdr:row>76</xdr:row>
      <xdr:rowOff>147523</xdr:rowOff>
    </xdr:to>
    <xdr:sp macro="" textlink="">
      <xdr:nvSpPr>
        <xdr:cNvPr id="186" name="フローチャート: 判断 185"/>
        <xdr:cNvSpPr/>
      </xdr:nvSpPr>
      <xdr:spPr>
        <a:xfrm>
          <a:off x="1079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138650</xdr:rowOff>
    </xdr:from>
    <xdr:ext cx="469744" cy="259045"/>
    <xdr:sp macro="" textlink="">
      <xdr:nvSpPr>
        <xdr:cNvPr id="187" name="テキスト ボックス 186"/>
        <xdr:cNvSpPr txBox="1"/>
      </xdr:nvSpPr>
      <xdr:spPr>
        <a:xfrm>
          <a:off x="895428" y="131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72806</xdr:rowOff>
    </xdr:from>
    <xdr:to>
      <xdr:col>24</xdr:col>
      <xdr:colOff>114300</xdr:colOff>
      <xdr:row>75</xdr:row>
      <xdr:rowOff>2956</xdr:rowOff>
    </xdr:to>
    <xdr:sp macro="" textlink="">
      <xdr:nvSpPr>
        <xdr:cNvPr id="193" name="楕円 192"/>
        <xdr:cNvSpPr/>
      </xdr:nvSpPr>
      <xdr:spPr>
        <a:xfrm>
          <a:off x="4584700" y="1276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95683</xdr:rowOff>
    </xdr:from>
    <xdr:ext cx="469744" cy="259045"/>
    <xdr:sp macro="" textlink="">
      <xdr:nvSpPr>
        <xdr:cNvPr id="194" name="維持補修費該当値テキスト"/>
        <xdr:cNvSpPr txBox="1"/>
      </xdr:nvSpPr>
      <xdr:spPr>
        <a:xfrm>
          <a:off x="4686300" y="12611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164612</xdr:rowOff>
    </xdr:from>
    <xdr:to>
      <xdr:col>20</xdr:col>
      <xdr:colOff>38100</xdr:colOff>
      <xdr:row>73</xdr:row>
      <xdr:rowOff>94762</xdr:rowOff>
    </xdr:to>
    <xdr:sp macro="" textlink="">
      <xdr:nvSpPr>
        <xdr:cNvPr id="195" name="楕円 194"/>
        <xdr:cNvSpPr/>
      </xdr:nvSpPr>
      <xdr:spPr>
        <a:xfrm>
          <a:off x="3746500" y="125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71</xdr:row>
      <xdr:rowOff>111289</xdr:rowOff>
    </xdr:from>
    <xdr:ext cx="534377" cy="259045"/>
    <xdr:sp macro="" textlink="">
      <xdr:nvSpPr>
        <xdr:cNvPr id="196" name="テキスト ボックス 195"/>
        <xdr:cNvSpPr txBox="1"/>
      </xdr:nvSpPr>
      <xdr:spPr>
        <a:xfrm>
          <a:off x="3530111" y="12284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119441</xdr:rowOff>
    </xdr:from>
    <xdr:to>
      <xdr:col>15</xdr:col>
      <xdr:colOff>101600</xdr:colOff>
      <xdr:row>76</xdr:row>
      <xdr:rowOff>49591</xdr:rowOff>
    </xdr:to>
    <xdr:sp macro="" textlink="">
      <xdr:nvSpPr>
        <xdr:cNvPr id="197" name="楕円 196"/>
        <xdr:cNvSpPr/>
      </xdr:nvSpPr>
      <xdr:spPr>
        <a:xfrm>
          <a:off x="2857500" y="1297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66118</xdr:rowOff>
    </xdr:from>
    <xdr:ext cx="469744" cy="259045"/>
    <xdr:sp macro="" textlink="">
      <xdr:nvSpPr>
        <xdr:cNvPr id="198" name="テキスト ボックス 197"/>
        <xdr:cNvSpPr txBox="1"/>
      </xdr:nvSpPr>
      <xdr:spPr>
        <a:xfrm>
          <a:off x="2673428" y="12753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95483</xdr:rowOff>
    </xdr:from>
    <xdr:to>
      <xdr:col>10</xdr:col>
      <xdr:colOff>165100</xdr:colOff>
      <xdr:row>76</xdr:row>
      <xdr:rowOff>25633</xdr:rowOff>
    </xdr:to>
    <xdr:sp macro="" textlink="">
      <xdr:nvSpPr>
        <xdr:cNvPr id="199" name="楕円 198"/>
        <xdr:cNvSpPr/>
      </xdr:nvSpPr>
      <xdr:spPr>
        <a:xfrm>
          <a:off x="1968500" y="1295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42160</xdr:rowOff>
    </xdr:from>
    <xdr:ext cx="469744" cy="259045"/>
    <xdr:sp macro="" textlink="">
      <xdr:nvSpPr>
        <xdr:cNvPr id="200" name="テキスト ボックス 199"/>
        <xdr:cNvSpPr txBox="1"/>
      </xdr:nvSpPr>
      <xdr:spPr>
        <a:xfrm>
          <a:off x="1784428" y="12729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75092</xdr:rowOff>
    </xdr:from>
    <xdr:to>
      <xdr:col>6</xdr:col>
      <xdr:colOff>38100</xdr:colOff>
      <xdr:row>74</xdr:row>
      <xdr:rowOff>5242</xdr:rowOff>
    </xdr:to>
    <xdr:sp macro="" textlink="">
      <xdr:nvSpPr>
        <xdr:cNvPr id="201" name="楕円 200"/>
        <xdr:cNvSpPr/>
      </xdr:nvSpPr>
      <xdr:spPr>
        <a:xfrm>
          <a:off x="1079500" y="1259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72</xdr:row>
      <xdr:rowOff>21769</xdr:rowOff>
    </xdr:from>
    <xdr:ext cx="469744" cy="259045"/>
    <xdr:sp macro="" textlink="">
      <xdr:nvSpPr>
        <xdr:cNvPr id="202" name="テキスト ボックス 201"/>
        <xdr:cNvSpPr txBox="1"/>
      </xdr:nvSpPr>
      <xdr:spPr>
        <a:xfrm>
          <a:off x="895428" y="1236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109893</xdr:rowOff>
    </xdr:from>
    <xdr:to>
      <xdr:col>24</xdr:col>
      <xdr:colOff>62865</xdr:colOff>
      <xdr:row>98</xdr:row>
      <xdr:rowOff>105778</xdr:rowOff>
    </xdr:to>
    <xdr:cxnSp macro="">
      <xdr:nvCxnSpPr>
        <xdr:cNvPr id="227" name="直線コネクタ 226"/>
        <xdr:cNvCxnSpPr/>
      </xdr:nvCxnSpPr>
      <xdr:spPr>
        <a:xfrm flipV="1">
          <a:off x="4633595" y="15540393"/>
          <a:ext cx="127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109605</xdr:rowOff>
    </xdr:from>
    <xdr:ext cx="534377" cy="259045"/>
    <xdr:sp macro="" textlink="">
      <xdr:nvSpPr>
        <xdr:cNvPr id="228" name="扶助費最小値テキスト"/>
        <xdr:cNvSpPr txBox="1"/>
      </xdr:nvSpPr>
      <xdr:spPr>
        <a:xfrm>
          <a:off x="4686300" y="169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105778</xdr:rowOff>
    </xdr:from>
    <xdr:to>
      <xdr:col>24</xdr:col>
      <xdr:colOff>152400</xdr:colOff>
      <xdr:row>98</xdr:row>
      <xdr:rowOff>105778</xdr:rowOff>
    </xdr:to>
    <xdr:cxnSp macro="">
      <xdr:nvCxnSpPr>
        <xdr:cNvPr id="229" name="直線コネクタ 228"/>
        <xdr:cNvCxnSpPr/>
      </xdr:nvCxnSpPr>
      <xdr:spPr>
        <a:xfrm>
          <a:off x="4546600" y="1690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56570</xdr:rowOff>
    </xdr:from>
    <xdr:ext cx="599010" cy="259045"/>
    <xdr:sp macro="" textlink="">
      <xdr:nvSpPr>
        <xdr:cNvPr id="230" name="扶助費最大値テキスト"/>
        <xdr:cNvSpPr txBox="1"/>
      </xdr:nvSpPr>
      <xdr:spPr>
        <a:xfrm>
          <a:off x="4686300" y="1531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109893</xdr:rowOff>
    </xdr:from>
    <xdr:to>
      <xdr:col>24</xdr:col>
      <xdr:colOff>152400</xdr:colOff>
      <xdr:row>90</xdr:row>
      <xdr:rowOff>109893</xdr:rowOff>
    </xdr:to>
    <xdr:cxnSp macro="">
      <xdr:nvCxnSpPr>
        <xdr:cNvPr id="231" name="直線コネクタ 230"/>
        <xdr:cNvCxnSpPr/>
      </xdr:nvCxnSpPr>
      <xdr:spPr>
        <a:xfrm>
          <a:off x="4546600" y="15540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126949</xdr:rowOff>
    </xdr:from>
    <xdr:to>
      <xdr:col>24</xdr:col>
      <xdr:colOff>63500</xdr:colOff>
      <xdr:row>95</xdr:row>
      <xdr:rowOff>130581</xdr:rowOff>
    </xdr:to>
    <xdr:cxnSp macro="">
      <xdr:nvCxnSpPr>
        <xdr:cNvPr id="232" name="直線コネクタ 231"/>
        <xdr:cNvCxnSpPr/>
      </xdr:nvCxnSpPr>
      <xdr:spPr>
        <a:xfrm flipV="1">
          <a:off x="3797300" y="16414699"/>
          <a:ext cx="838200" cy="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73462</xdr:rowOff>
    </xdr:from>
    <xdr:ext cx="599010" cy="259045"/>
    <xdr:sp macro="" textlink="">
      <xdr:nvSpPr>
        <xdr:cNvPr id="233" name="扶助費平均値テキスト"/>
        <xdr:cNvSpPr txBox="1"/>
      </xdr:nvSpPr>
      <xdr:spPr>
        <a:xfrm>
          <a:off x="4686300" y="16189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50585</xdr:rowOff>
    </xdr:from>
    <xdr:to>
      <xdr:col>24</xdr:col>
      <xdr:colOff>114300</xdr:colOff>
      <xdr:row>95</xdr:row>
      <xdr:rowOff>152185</xdr:rowOff>
    </xdr:to>
    <xdr:sp macro="" textlink="">
      <xdr:nvSpPr>
        <xdr:cNvPr id="234" name="フローチャート: 判断 233"/>
        <xdr:cNvSpPr/>
      </xdr:nvSpPr>
      <xdr:spPr>
        <a:xfrm>
          <a:off x="45847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130581</xdr:rowOff>
    </xdr:from>
    <xdr:to>
      <xdr:col>19</xdr:col>
      <xdr:colOff>177800</xdr:colOff>
      <xdr:row>96</xdr:row>
      <xdr:rowOff>65963</xdr:rowOff>
    </xdr:to>
    <xdr:cxnSp macro="">
      <xdr:nvCxnSpPr>
        <xdr:cNvPr id="235" name="直線コネクタ 234"/>
        <xdr:cNvCxnSpPr/>
      </xdr:nvCxnSpPr>
      <xdr:spPr>
        <a:xfrm flipV="1">
          <a:off x="2908300" y="16418331"/>
          <a:ext cx="889000" cy="10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76200</xdr:rowOff>
    </xdr:from>
    <xdr:to>
      <xdr:col>20</xdr:col>
      <xdr:colOff>38100</xdr:colOff>
      <xdr:row>96</xdr:row>
      <xdr:rowOff>6350</xdr:rowOff>
    </xdr:to>
    <xdr:sp macro="" textlink="">
      <xdr:nvSpPr>
        <xdr:cNvPr id="236" name="フローチャート: 判断 235"/>
        <xdr:cNvSpPr/>
      </xdr:nvSpPr>
      <xdr:spPr>
        <a:xfrm>
          <a:off x="3746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22877</xdr:rowOff>
    </xdr:from>
    <xdr:ext cx="599010" cy="259045"/>
    <xdr:sp macro="" textlink="">
      <xdr:nvSpPr>
        <xdr:cNvPr id="237" name="テキスト ボックス 236"/>
        <xdr:cNvSpPr txBox="1"/>
      </xdr:nvSpPr>
      <xdr:spPr>
        <a:xfrm>
          <a:off x="3497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65963</xdr:rowOff>
    </xdr:from>
    <xdr:to>
      <xdr:col>15</xdr:col>
      <xdr:colOff>50800</xdr:colOff>
      <xdr:row>96</xdr:row>
      <xdr:rowOff>152425</xdr:rowOff>
    </xdr:to>
    <xdr:cxnSp macro="">
      <xdr:nvCxnSpPr>
        <xdr:cNvPr id="238" name="直線コネクタ 237"/>
        <xdr:cNvCxnSpPr/>
      </xdr:nvCxnSpPr>
      <xdr:spPr>
        <a:xfrm flipV="1">
          <a:off x="2019300" y="16525163"/>
          <a:ext cx="889000" cy="86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141732</xdr:rowOff>
    </xdr:from>
    <xdr:to>
      <xdr:col>15</xdr:col>
      <xdr:colOff>101600</xdr:colOff>
      <xdr:row>96</xdr:row>
      <xdr:rowOff>71882</xdr:rowOff>
    </xdr:to>
    <xdr:sp macro="" textlink="">
      <xdr:nvSpPr>
        <xdr:cNvPr id="239" name="フローチャート: 判断 238"/>
        <xdr:cNvSpPr/>
      </xdr:nvSpPr>
      <xdr:spPr>
        <a:xfrm>
          <a:off x="2857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88409</xdr:rowOff>
    </xdr:from>
    <xdr:ext cx="599010" cy="259045"/>
    <xdr:sp macro="" textlink="">
      <xdr:nvSpPr>
        <xdr:cNvPr id="240" name="テキスト ボックス 239"/>
        <xdr:cNvSpPr txBox="1"/>
      </xdr:nvSpPr>
      <xdr:spPr>
        <a:xfrm>
          <a:off x="2608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152425</xdr:rowOff>
    </xdr:from>
    <xdr:to>
      <xdr:col>10</xdr:col>
      <xdr:colOff>114300</xdr:colOff>
      <xdr:row>97</xdr:row>
      <xdr:rowOff>49809</xdr:rowOff>
    </xdr:to>
    <xdr:cxnSp macro="">
      <xdr:nvCxnSpPr>
        <xdr:cNvPr id="241" name="直線コネクタ 240"/>
        <xdr:cNvCxnSpPr/>
      </xdr:nvCxnSpPr>
      <xdr:spPr>
        <a:xfrm flipV="1">
          <a:off x="1130300" y="16611625"/>
          <a:ext cx="889000" cy="68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8052</xdr:rowOff>
    </xdr:from>
    <xdr:to>
      <xdr:col>10</xdr:col>
      <xdr:colOff>165100</xdr:colOff>
      <xdr:row>96</xdr:row>
      <xdr:rowOff>109652</xdr:rowOff>
    </xdr:to>
    <xdr:sp macro="" textlink="">
      <xdr:nvSpPr>
        <xdr:cNvPr id="242" name="フローチャート: 判断 241"/>
        <xdr:cNvSpPr/>
      </xdr:nvSpPr>
      <xdr:spPr>
        <a:xfrm>
          <a:off x="1968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126179</xdr:rowOff>
    </xdr:from>
    <xdr:ext cx="534377" cy="259045"/>
    <xdr:sp macro="" textlink="">
      <xdr:nvSpPr>
        <xdr:cNvPr id="243" name="テキスト ボックス 242"/>
        <xdr:cNvSpPr txBox="1"/>
      </xdr:nvSpPr>
      <xdr:spPr>
        <a:xfrm>
          <a:off x="1752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77572</xdr:rowOff>
    </xdr:from>
    <xdr:to>
      <xdr:col>6</xdr:col>
      <xdr:colOff>38100</xdr:colOff>
      <xdr:row>97</xdr:row>
      <xdr:rowOff>7722</xdr:rowOff>
    </xdr:to>
    <xdr:sp macro="" textlink="">
      <xdr:nvSpPr>
        <xdr:cNvPr id="244" name="フローチャート: 判断 243"/>
        <xdr:cNvSpPr/>
      </xdr:nvSpPr>
      <xdr:spPr>
        <a:xfrm>
          <a:off x="1079500" y="1653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24249</xdr:rowOff>
    </xdr:from>
    <xdr:ext cx="534377" cy="259045"/>
    <xdr:sp macro="" textlink="">
      <xdr:nvSpPr>
        <xdr:cNvPr id="245" name="テキスト ボックス 244"/>
        <xdr:cNvSpPr txBox="1"/>
      </xdr:nvSpPr>
      <xdr:spPr>
        <a:xfrm>
          <a:off x="863111" y="1631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76149</xdr:rowOff>
    </xdr:from>
    <xdr:to>
      <xdr:col>24</xdr:col>
      <xdr:colOff>114300</xdr:colOff>
      <xdr:row>96</xdr:row>
      <xdr:rowOff>6299</xdr:rowOff>
    </xdr:to>
    <xdr:sp macro="" textlink="">
      <xdr:nvSpPr>
        <xdr:cNvPr id="251" name="楕円 250"/>
        <xdr:cNvSpPr/>
      </xdr:nvSpPr>
      <xdr:spPr>
        <a:xfrm>
          <a:off x="4584700" y="1636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54576</xdr:rowOff>
    </xdr:from>
    <xdr:ext cx="599010" cy="259045"/>
    <xdr:sp macro="" textlink="">
      <xdr:nvSpPr>
        <xdr:cNvPr id="252" name="扶助費該当値テキスト"/>
        <xdr:cNvSpPr txBox="1"/>
      </xdr:nvSpPr>
      <xdr:spPr>
        <a:xfrm>
          <a:off x="4686300" y="1634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79781</xdr:rowOff>
    </xdr:from>
    <xdr:to>
      <xdr:col>20</xdr:col>
      <xdr:colOff>38100</xdr:colOff>
      <xdr:row>96</xdr:row>
      <xdr:rowOff>9931</xdr:rowOff>
    </xdr:to>
    <xdr:sp macro="" textlink="">
      <xdr:nvSpPr>
        <xdr:cNvPr id="253" name="楕円 252"/>
        <xdr:cNvSpPr/>
      </xdr:nvSpPr>
      <xdr:spPr>
        <a:xfrm>
          <a:off x="3746500" y="163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1058</xdr:rowOff>
    </xdr:from>
    <xdr:ext cx="599010" cy="259045"/>
    <xdr:sp macro="" textlink="">
      <xdr:nvSpPr>
        <xdr:cNvPr id="254" name="テキスト ボックス 253"/>
        <xdr:cNvSpPr txBox="1"/>
      </xdr:nvSpPr>
      <xdr:spPr>
        <a:xfrm>
          <a:off x="3497795" y="16460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15163</xdr:rowOff>
    </xdr:from>
    <xdr:to>
      <xdr:col>15</xdr:col>
      <xdr:colOff>101600</xdr:colOff>
      <xdr:row>96</xdr:row>
      <xdr:rowOff>116763</xdr:rowOff>
    </xdr:to>
    <xdr:sp macro="" textlink="">
      <xdr:nvSpPr>
        <xdr:cNvPr id="255" name="楕円 254"/>
        <xdr:cNvSpPr/>
      </xdr:nvSpPr>
      <xdr:spPr>
        <a:xfrm>
          <a:off x="2857500" y="164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107890</xdr:rowOff>
    </xdr:from>
    <xdr:ext cx="534377" cy="259045"/>
    <xdr:sp macro="" textlink="">
      <xdr:nvSpPr>
        <xdr:cNvPr id="256" name="テキスト ボックス 255"/>
        <xdr:cNvSpPr txBox="1"/>
      </xdr:nvSpPr>
      <xdr:spPr>
        <a:xfrm>
          <a:off x="2641111" y="1656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101625</xdr:rowOff>
    </xdr:from>
    <xdr:to>
      <xdr:col>10</xdr:col>
      <xdr:colOff>165100</xdr:colOff>
      <xdr:row>97</xdr:row>
      <xdr:rowOff>31775</xdr:rowOff>
    </xdr:to>
    <xdr:sp macro="" textlink="">
      <xdr:nvSpPr>
        <xdr:cNvPr id="257" name="楕円 256"/>
        <xdr:cNvSpPr/>
      </xdr:nvSpPr>
      <xdr:spPr>
        <a:xfrm>
          <a:off x="1968500" y="1656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22902</xdr:rowOff>
    </xdr:from>
    <xdr:ext cx="534377" cy="259045"/>
    <xdr:sp macro="" textlink="">
      <xdr:nvSpPr>
        <xdr:cNvPr id="258" name="テキスト ボックス 257"/>
        <xdr:cNvSpPr txBox="1"/>
      </xdr:nvSpPr>
      <xdr:spPr>
        <a:xfrm>
          <a:off x="1752111" y="16653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170459</xdr:rowOff>
    </xdr:from>
    <xdr:to>
      <xdr:col>6</xdr:col>
      <xdr:colOff>38100</xdr:colOff>
      <xdr:row>97</xdr:row>
      <xdr:rowOff>100609</xdr:rowOff>
    </xdr:to>
    <xdr:sp macro="" textlink="">
      <xdr:nvSpPr>
        <xdr:cNvPr id="259" name="楕円 258"/>
        <xdr:cNvSpPr/>
      </xdr:nvSpPr>
      <xdr:spPr>
        <a:xfrm>
          <a:off x="1079500" y="166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91736</xdr:rowOff>
    </xdr:from>
    <xdr:ext cx="534377" cy="259045"/>
    <xdr:sp macro="" textlink="">
      <xdr:nvSpPr>
        <xdr:cNvPr id="260" name="テキスト ボックス 259"/>
        <xdr:cNvSpPr txBox="1"/>
      </xdr:nvSpPr>
      <xdr:spPr>
        <a:xfrm>
          <a:off x="863111" y="1672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1" name="テキスト ボックス 280"/>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3" name="テキスト ボックス 282"/>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31343</xdr:rowOff>
    </xdr:from>
    <xdr:to>
      <xdr:col>54</xdr:col>
      <xdr:colOff>189865</xdr:colOff>
      <xdr:row>39</xdr:row>
      <xdr:rowOff>99401</xdr:rowOff>
    </xdr:to>
    <xdr:cxnSp macro="">
      <xdr:nvCxnSpPr>
        <xdr:cNvPr id="287" name="直線コネクタ 286"/>
        <xdr:cNvCxnSpPr/>
      </xdr:nvCxnSpPr>
      <xdr:spPr>
        <a:xfrm flipV="1">
          <a:off x="10475595" y="5346293"/>
          <a:ext cx="1270" cy="1439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103228</xdr:rowOff>
    </xdr:from>
    <xdr:ext cx="469744" cy="259045"/>
    <xdr:sp macro="" textlink="">
      <xdr:nvSpPr>
        <xdr:cNvPr id="288" name="補助費等最小値テキスト"/>
        <xdr:cNvSpPr txBox="1"/>
      </xdr:nvSpPr>
      <xdr:spPr>
        <a:xfrm>
          <a:off x="10528300" y="678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99401</xdr:rowOff>
    </xdr:from>
    <xdr:to>
      <xdr:col>55</xdr:col>
      <xdr:colOff>88900</xdr:colOff>
      <xdr:row>39</xdr:row>
      <xdr:rowOff>99401</xdr:rowOff>
    </xdr:to>
    <xdr:cxnSp macro="">
      <xdr:nvCxnSpPr>
        <xdr:cNvPr id="289" name="直線コネクタ 288"/>
        <xdr:cNvCxnSpPr/>
      </xdr:nvCxnSpPr>
      <xdr:spPr>
        <a:xfrm>
          <a:off x="10388600" y="678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149470</xdr:rowOff>
    </xdr:from>
    <xdr:ext cx="534377" cy="259045"/>
    <xdr:sp macro="" textlink="">
      <xdr:nvSpPr>
        <xdr:cNvPr id="290" name="補助費等最大値テキスト"/>
        <xdr:cNvSpPr txBox="1"/>
      </xdr:nvSpPr>
      <xdr:spPr>
        <a:xfrm>
          <a:off x="10528300" y="51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31343</xdr:rowOff>
    </xdr:from>
    <xdr:to>
      <xdr:col>55</xdr:col>
      <xdr:colOff>88900</xdr:colOff>
      <xdr:row>31</xdr:row>
      <xdr:rowOff>31343</xdr:rowOff>
    </xdr:to>
    <xdr:cxnSp macro="">
      <xdr:nvCxnSpPr>
        <xdr:cNvPr id="291" name="直線コネクタ 290"/>
        <xdr:cNvCxnSpPr/>
      </xdr:nvCxnSpPr>
      <xdr:spPr>
        <a:xfrm>
          <a:off x="10388600" y="534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146787</xdr:rowOff>
    </xdr:from>
    <xdr:to>
      <xdr:col>55</xdr:col>
      <xdr:colOff>0</xdr:colOff>
      <xdr:row>35</xdr:row>
      <xdr:rowOff>38038</xdr:rowOff>
    </xdr:to>
    <xdr:cxnSp macro="">
      <xdr:nvCxnSpPr>
        <xdr:cNvPr id="292" name="直線コネクタ 291"/>
        <xdr:cNvCxnSpPr/>
      </xdr:nvCxnSpPr>
      <xdr:spPr>
        <a:xfrm flipV="1">
          <a:off x="9639300" y="5976087"/>
          <a:ext cx="8382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123889</xdr:rowOff>
    </xdr:from>
    <xdr:ext cx="534377" cy="259045"/>
    <xdr:sp macro="" textlink="">
      <xdr:nvSpPr>
        <xdr:cNvPr id="293" name="補助費等平均値テキスト"/>
        <xdr:cNvSpPr txBox="1"/>
      </xdr:nvSpPr>
      <xdr:spPr>
        <a:xfrm>
          <a:off x="10528300" y="6124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145462</xdr:rowOff>
    </xdr:from>
    <xdr:to>
      <xdr:col>55</xdr:col>
      <xdr:colOff>50800</xdr:colOff>
      <xdr:row>36</xdr:row>
      <xdr:rowOff>75612</xdr:rowOff>
    </xdr:to>
    <xdr:sp macro="" textlink="">
      <xdr:nvSpPr>
        <xdr:cNvPr id="294" name="フローチャート: 判断 293"/>
        <xdr:cNvSpPr/>
      </xdr:nvSpPr>
      <xdr:spPr>
        <a:xfrm>
          <a:off x="10426700" y="614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151914</xdr:rowOff>
    </xdr:from>
    <xdr:to>
      <xdr:col>50</xdr:col>
      <xdr:colOff>114300</xdr:colOff>
      <xdr:row>35</xdr:row>
      <xdr:rowOff>38038</xdr:rowOff>
    </xdr:to>
    <xdr:cxnSp macro="">
      <xdr:nvCxnSpPr>
        <xdr:cNvPr id="295" name="直線コネクタ 294"/>
        <xdr:cNvCxnSpPr/>
      </xdr:nvCxnSpPr>
      <xdr:spPr>
        <a:xfrm>
          <a:off x="8750300" y="5981214"/>
          <a:ext cx="889000" cy="5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120610</xdr:rowOff>
    </xdr:from>
    <xdr:to>
      <xdr:col>50</xdr:col>
      <xdr:colOff>165100</xdr:colOff>
      <xdr:row>36</xdr:row>
      <xdr:rowOff>50760</xdr:rowOff>
    </xdr:to>
    <xdr:sp macro="" textlink="">
      <xdr:nvSpPr>
        <xdr:cNvPr id="296" name="フローチャート: 判断 295"/>
        <xdr:cNvSpPr/>
      </xdr:nvSpPr>
      <xdr:spPr>
        <a:xfrm>
          <a:off x="9588500" y="61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41887</xdr:rowOff>
    </xdr:from>
    <xdr:ext cx="534377" cy="259045"/>
    <xdr:sp macro="" textlink="">
      <xdr:nvSpPr>
        <xdr:cNvPr id="297" name="テキスト ボックス 296"/>
        <xdr:cNvSpPr txBox="1"/>
      </xdr:nvSpPr>
      <xdr:spPr>
        <a:xfrm>
          <a:off x="9372111" y="621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151914</xdr:rowOff>
    </xdr:from>
    <xdr:to>
      <xdr:col>45</xdr:col>
      <xdr:colOff>177800</xdr:colOff>
      <xdr:row>35</xdr:row>
      <xdr:rowOff>11586</xdr:rowOff>
    </xdr:to>
    <xdr:cxnSp macro="">
      <xdr:nvCxnSpPr>
        <xdr:cNvPr id="298" name="直線コネクタ 297"/>
        <xdr:cNvCxnSpPr/>
      </xdr:nvCxnSpPr>
      <xdr:spPr>
        <a:xfrm flipV="1">
          <a:off x="7861300" y="5981214"/>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120643</xdr:rowOff>
    </xdr:from>
    <xdr:to>
      <xdr:col>46</xdr:col>
      <xdr:colOff>38100</xdr:colOff>
      <xdr:row>36</xdr:row>
      <xdr:rowOff>50793</xdr:rowOff>
    </xdr:to>
    <xdr:sp macro="" textlink="">
      <xdr:nvSpPr>
        <xdr:cNvPr id="299" name="フローチャート: 判断 298"/>
        <xdr:cNvSpPr/>
      </xdr:nvSpPr>
      <xdr:spPr>
        <a:xfrm>
          <a:off x="8699500" y="6121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41920</xdr:rowOff>
    </xdr:from>
    <xdr:ext cx="534377" cy="259045"/>
    <xdr:sp macro="" textlink="">
      <xdr:nvSpPr>
        <xdr:cNvPr id="300" name="テキスト ボックス 299"/>
        <xdr:cNvSpPr txBox="1"/>
      </xdr:nvSpPr>
      <xdr:spPr>
        <a:xfrm>
          <a:off x="8483111" y="62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11586</xdr:rowOff>
    </xdr:from>
    <xdr:to>
      <xdr:col>41</xdr:col>
      <xdr:colOff>50800</xdr:colOff>
      <xdr:row>35</xdr:row>
      <xdr:rowOff>69389</xdr:rowOff>
    </xdr:to>
    <xdr:cxnSp macro="">
      <xdr:nvCxnSpPr>
        <xdr:cNvPr id="301" name="直線コネクタ 300"/>
        <xdr:cNvCxnSpPr/>
      </xdr:nvCxnSpPr>
      <xdr:spPr>
        <a:xfrm flipV="1">
          <a:off x="6972300" y="6012336"/>
          <a:ext cx="889000" cy="5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127631</xdr:rowOff>
    </xdr:from>
    <xdr:to>
      <xdr:col>41</xdr:col>
      <xdr:colOff>101600</xdr:colOff>
      <xdr:row>36</xdr:row>
      <xdr:rowOff>57781</xdr:rowOff>
    </xdr:to>
    <xdr:sp macro="" textlink="">
      <xdr:nvSpPr>
        <xdr:cNvPr id="302" name="フローチャート: 判断 301"/>
        <xdr:cNvSpPr/>
      </xdr:nvSpPr>
      <xdr:spPr>
        <a:xfrm>
          <a:off x="7810500" y="612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48908</xdr:rowOff>
    </xdr:from>
    <xdr:ext cx="534377" cy="259045"/>
    <xdr:sp macro="" textlink="">
      <xdr:nvSpPr>
        <xdr:cNvPr id="303" name="テキスト ボックス 302"/>
        <xdr:cNvSpPr txBox="1"/>
      </xdr:nvSpPr>
      <xdr:spPr>
        <a:xfrm>
          <a:off x="7594111" y="622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127435</xdr:rowOff>
    </xdr:from>
    <xdr:to>
      <xdr:col>36</xdr:col>
      <xdr:colOff>165100</xdr:colOff>
      <xdr:row>36</xdr:row>
      <xdr:rowOff>57585</xdr:rowOff>
    </xdr:to>
    <xdr:sp macro="" textlink="">
      <xdr:nvSpPr>
        <xdr:cNvPr id="304" name="フローチャート: 判断 303"/>
        <xdr:cNvSpPr/>
      </xdr:nvSpPr>
      <xdr:spPr>
        <a:xfrm>
          <a:off x="6921500" y="612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48712</xdr:rowOff>
    </xdr:from>
    <xdr:ext cx="534377" cy="259045"/>
    <xdr:sp macro="" textlink="">
      <xdr:nvSpPr>
        <xdr:cNvPr id="305" name="テキスト ボックス 304"/>
        <xdr:cNvSpPr txBox="1"/>
      </xdr:nvSpPr>
      <xdr:spPr>
        <a:xfrm>
          <a:off x="6705111" y="62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95987</xdr:rowOff>
    </xdr:from>
    <xdr:to>
      <xdr:col>55</xdr:col>
      <xdr:colOff>50800</xdr:colOff>
      <xdr:row>35</xdr:row>
      <xdr:rowOff>26137</xdr:rowOff>
    </xdr:to>
    <xdr:sp macro="" textlink="">
      <xdr:nvSpPr>
        <xdr:cNvPr id="311" name="楕円 310"/>
        <xdr:cNvSpPr/>
      </xdr:nvSpPr>
      <xdr:spPr>
        <a:xfrm>
          <a:off x="10426700" y="592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118864</xdr:rowOff>
    </xdr:from>
    <xdr:ext cx="534377" cy="259045"/>
    <xdr:sp macro="" textlink="">
      <xdr:nvSpPr>
        <xdr:cNvPr id="312" name="補助費等該当値テキスト"/>
        <xdr:cNvSpPr txBox="1"/>
      </xdr:nvSpPr>
      <xdr:spPr>
        <a:xfrm>
          <a:off x="10528300" y="577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158688</xdr:rowOff>
    </xdr:from>
    <xdr:to>
      <xdr:col>50</xdr:col>
      <xdr:colOff>165100</xdr:colOff>
      <xdr:row>35</xdr:row>
      <xdr:rowOff>88838</xdr:rowOff>
    </xdr:to>
    <xdr:sp macro="" textlink="">
      <xdr:nvSpPr>
        <xdr:cNvPr id="313" name="楕円 312"/>
        <xdr:cNvSpPr/>
      </xdr:nvSpPr>
      <xdr:spPr>
        <a:xfrm>
          <a:off x="9588500" y="598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105365</xdr:rowOff>
    </xdr:from>
    <xdr:ext cx="534377" cy="259045"/>
    <xdr:sp macro="" textlink="">
      <xdr:nvSpPr>
        <xdr:cNvPr id="314" name="テキスト ボックス 313"/>
        <xdr:cNvSpPr txBox="1"/>
      </xdr:nvSpPr>
      <xdr:spPr>
        <a:xfrm>
          <a:off x="9372111" y="576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101114</xdr:rowOff>
    </xdr:from>
    <xdr:to>
      <xdr:col>46</xdr:col>
      <xdr:colOff>38100</xdr:colOff>
      <xdr:row>35</xdr:row>
      <xdr:rowOff>31264</xdr:rowOff>
    </xdr:to>
    <xdr:sp macro="" textlink="">
      <xdr:nvSpPr>
        <xdr:cNvPr id="315" name="楕円 314"/>
        <xdr:cNvSpPr/>
      </xdr:nvSpPr>
      <xdr:spPr>
        <a:xfrm>
          <a:off x="8699500" y="593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47791</xdr:rowOff>
    </xdr:from>
    <xdr:ext cx="534377" cy="259045"/>
    <xdr:sp macro="" textlink="">
      <xdr:nvSpPr>
        <xdr:cNvPr id="316" name="テキスト ボックス 315"/>
        <xdr:cNvSpPr txBox="1"/>
      </xdr:nvSpPr>
      <xdr:spPr>
        <a:xfrm>
          <a:off x="8483111" y="570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132236</xdr:rowOff>
    </xdr:from>
    <xdr:to>
      <xdr:col>41</xdr:col>
      <xdr:colOff>101600</xdr:colOff>
      <xdr:row>35</xdr:row>
      <xdr:rowOff>62386</xdr:rowOff>
    </xdr:to>
    <xdr:sp macro="" textlink="">
      <xdr:nvSpPr>
        <xdr:cNvPr id="317" name="楕円 316"/>
        <xdr:cNvSpPr/>
      </xdr:nvSpPr>
      <xdr:spPr>
        <a:xfrm>
          <a:off x="7810500" y="59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78913</xdr:rowOff>
    </xdr:from>
    <xdr:ext cx="534377" cy="259045"/>
    <xdr:sp macro="" textlink="">
      <xdr:nvSpPr>
        <xdr:cNvPr id="318" name="テキスト ボックス 317"/>
        <xdr:cNvSpPr txBox="1"/>
      </xdr:nvSpPr>
      <xdr:spPr>
        <a:xfrm>
          <a:off x="7594111" y="5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18589</xdr:rowOff>
    </xdr:from>
    <xdr:to>
      <xdr:col>36</xdr:col>
      <xdr:colOff>165100</xdr:colOff>
      <xdr:row>35</xdr:row>
      <xdr:rowOff>120189</xdr:rowOff>
    </xdr:to>
    <xdr:sp macro="" textlink="">
      <xdr:nvSpPr>
        <xdr:cNvPr id="319" name="楕円 318"/>
        <xdr:cNvSpPr/>
      </xdr:nvSpPr>
      <xdr:spPr>
        <a:xfrm>
          <a:off x="6921500" y="601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136716</xdr:rowOff>
    </xdr:from>
    <xdr:ext cx="534377" cy="259045"/>
    <xdr:sp macro="" textlink="">
      <xdr:nvSpPr>
        <xdr:cNvPr id="320" name="テキスト ボックス 319"/>
        <xdr:cNvSpPr txBox="1"/>
      </xdr:nvSpPr>
      <xdr:spPr>
        <a:xfrm>
          <a:off x="6705111" y="579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3" name="テキスト ボックス 33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107772</xdr:rowOff>
    </xdr:from>
    <xdr:to>
      <xdr:col>54</xdr:col>
      <xdr:colOff>189865</xdr:colOff>
      <xdr:row>58</xdr:row>
      <xdr:rowOff>170904</xdr:rowOff>
    </xdr:to>
    <xdr:cxnSp macro="">
      <xdr:nvCxnSpPr>
        <xdr:cNvPr id="345" name="直線コネクタ 344"/>
        <xdr:cNvCxnSpPr/>
      </xdr:nvCxnSpPr>
      <xdr:spPr>
        <a:xfrm flipV="1">
          <a:off x="10475595" y="8680272"/>
          <a:ext cx="1270" cy="143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3281</xdr:rowOff>
    </xdr:from>
    <xdr:ext cx="534377" cy="259045"/>
    <xdr:sp macro="" textlink="">
      <xdr:nvSpPr>
        <xdr:cNvPr id="346" name="普通建設事業費最小値テキスト"/>
        <xdr:cNvSpPr txBox="1"/>
      </xdr:nvSpPr>
      <xdr:spPr>
        <a:xfrm>
          <a:off x="10528300" y="1011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170904</xdr:rowOff>
    </xdr:from>
    <xdr:to>
      <xdr:col>55</xdr:col>
      <xdr:colOff>88900</xdr:colOff>
      <xdr:row>58</xdr:row>
      <xdr:rowOff>170904</xdr:rowOff>
    </xdr:to>
    <xdr:cxnSp macro="">
      <xdr:nvCxnSpPr>
        <xdr:cNvPr id="347" name="直線コネクタ 346"/>
        <xdr:cNvCxnSpPr/>
      </xdr:nvCxnSpPr>
      <xdr:spPr>
        <a:xfrm>
          <a:off x="10388600" y="101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54449</xdr:rowOff>
    </xdr:from>
    <xdr:ext cx="534377" cy="259045"/>
    <xdr:sp macro="" textlink="">
      <xdr:nvSpPr>
        <xdr:cNvPr id="348" name="普通建設事業費最大値テキスト"/>
        <xdr:cNvSpPr txBox="1"/>
      </xdr:nvSpPr>
      <xdr:spPr>
        <a:xfrm>
          <a:off x="10528300" y="845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107772</xdr:rowOff>
    </xdr:from>
    <xdr:to>
      <xdr:col>55</xdr:col>
      <xdr:colOff>88900</xdr:colOff>
      <xdr:row>50</xdr:row>
      <xdr:rowOff>107772</xdr:rowOff>
    </xdr:to>
    <xdr:cxnSp macro="">
      <xdr:nvCxnSpPr>
        <xdr:cNvPr id="349" name="直線コネクタ 348"/>
        <xdr:cNvCxnSpPr/>
      </xdr:nvCxnSpPr>
      <xdr:spPr>
        <a:xfrm>
          <a:off x="10388600" y="868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8141</xdr:rowOff>
    </xdr:from>
    <xdr:to>
      <xdr:col>55</xdr:col>
      <xdr:colOff>0</xdr:colOff>
      <xdr:row>56</xdr:row>
      <xdr:rowOff>99219</xdr:rowOff>
    </xdr:to>
    <xdr:cxnSp macro="">
      <xdr:nvCxnSpPr>
        <xdr:cNvPr id="350" name="直線コネクタ 349"/>
        <xdr:cNvCxnSpPr/>
      </xdr:nvCxnSpPr>
      <xdr:spPr>
        <a:xfrm>
          <a:off x="9639300" y="9609341"/>
          <a:ext cx="838200" cy="9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167250</xdr:rowOff>
    </xdr:from>
    <xdr:ext cx="534377" cy="259045"/>
    <xdr:sp macro="" textlink="">
      <xdr:nvSpPr>
        <xdr:cNvPr id="351" name="普通建設事業費平均値テキスト"/>
        <xdr:cNvSpPr txBox="1"/>
      </xdr:nvSpPr>
      <xdr:spPr>
        <a:xfrm>
          <a:off x="10528300" y="94255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144373</xdr:rowOff>
    </xdr:from>
    <xdr:to>
      <xdr:col>55</xdr:col>
      <xdr:colOff>50800</xdr:colOff>
      <xdr:row>56</xdr:row>
      <xdr:rowOff>74523</xdr:rowOff>
    </xdr:to>
    <xdr:sp macro="" textlink="">
      <xdr:nvSpPr>
        <xdr:cNvPr id="352" name="フローチャート: 判断 351"/>
        <xdr:cNvSpPr/>
      </xdr:nvSpPr>
      <xdr:spPr>
        <a:xfrm>
          <a:off x="10426700" y="957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111258</xdr:rowOff>
    </xdr:from>
    <xdr:to>
      <xdr:col>50</xdr:col>
      <xdr:colOff>114300</xdr:colOff>
      <xdr:row>56</xdr:row>
      <xdr:rowOff>8141</xdr:rowOff>
    </xdr:to>
    <xdr:cxnSp macro="">
      <xdr:nvCxnSpPr>
        <xdr:cNvPr id="353" name="直線コネクタ 352"/>
        <xdr:cNvCxnSpPr/>
      </xdr:nvCxnSpPr>
      <xdr:spPr>
        <a:xfrm>
          <a:off x="8750300" y="9198108"/>
          <a:ext cx="889000" cy="411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5175</xdr:rowOff>
    </xdr:from>
    <xdr:to>
      <xdr:col>50</xdr:col>
      <xdr:colOff>165100</xdr:colOff>
      <xdr:row>56</xdr:row>
      <xdr:rowOff>106775</xdr:rowOff>
    </xdr:to>
    <xdr:sp macro="" textlink="">
      <xdr:nvSpPr>
        <xdr:cNvPr id="354" name="フローチャート: 判断 353"/>
        <xdr:cNvSpPr/>
      </xdr:nvSpPr>
      <xdr:spPr>
        <a:xfrm>
          <a:off x="9588500" y="96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97902</xdr:rowOff>
    </xdr:from>
    <xdr:ext cx="534377" cy="259045"/>
    <xdr:sp macro="" textlink="">
      <xdr:nvSpPr>
        <xdr:cNvPr id="355" name="テキスト ボックス 354"/>
        <xdr:cNvSpPr txBox="1"/>
      </xdr:nvSpPr>
      <xdr:spPr>
        <a:xfrm>
          <a:off x="9372111" y="969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111258</xdr:rowOff>
    </xdr:from>
    <xdr:to>
      <xdr:col>45</xdr:col>
      <xdr:colOff>177800</xdr:colOff>
      <xdr:row>56</xdr:row>
      <xdr:rowOff>24085</xdr:rowOff>
    </xdr:to>
    <xdr:cxnSp macro="">
      <xdr:nvCxnSpPr>
        <xdr:cNvPr id="356" name="直線コネクタ 355"/>
        <xdr:cNvCxnSpPr/>
      </xdr:nvCxnSpPr>
      <xdr:spPr>
        <a:xfrm flipV="1">
          <a:off x="7861300" y="9198108"/>
          <a:ext cx="889000" cy="42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91186</xdr:rowOff>
    </xdr:from>
    <xdr:to>
      <xdr:col>46</xdr:col>
      <xdr:colOff>38100</xdr:colOff>
      <xdr:row>56</xdr:row>
      <xdr:rowOff>21336</xdr:rowOff>
    </xdr:to>
    <xdr:sp macro="" textlink="">
      <xdr:nvSpPr>
        <xdr:cNvPr id="357" name="フローチャート: 判断 356"/>
        <xdr:cNvSpPr/>
      </xdr:nvSpPr>
      <xdr:spPr>
        <a:xfrm>
          <a:off x="8699500" y="952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12463</xdr:rowOff>
    </xdr:from>
    <xdr:ext cx="534377" cy="259045"/>
    <xdr:sp macro="" textlink="">
      <xdr:nvSpPr>
        <xdr:cNvPr id="358" name="テキスト ボックス 357"/>
        <xdr:cNvSpPr txBox="1"/>
      </xdr:nvSpPr>
      <xdr:spPr>
        <a:xfrm>
          <a:off x="8483111" y="961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24085</xdr:rowOff>
    </xdr:from>
    <xdr:to>
      <xdr:col>41</xdr:col>
      <xdr:colOff>50800</xdr:colOff>
      <xdr:row>58</xdr:row>
      <xdr:rowOff>24333</xdr:rowOff>
    </xdr:to>
    <xdr:cxnSp macro="">
      <xdr:nvCxnSpPr>
        <xdr:cNvPr id="359" name="直線コネクタ 358"/>
        <xdr:cNvCxnSpPr/>
      </xdr:nvCxnSpPr>
      <xdr:spPr>
        <a:xfrm flipV="1">
          <a:off x="6972300" y="9625285"/>
          <a:ext cx="889000" cy="343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77222</xdr:rowOff>
    </xdr:from>
    <xdr:to>
      <xdr:col>41</xdr:col>
      <xdr:colOff>101600</xdr:colOff>
      <xdr:row>56</xdr:row>
      <xdr:rowOff>7372</xdr:rowOff>
    </xdr:to>
    <xdr:sp macro="" textlink="">
      <xdr:nvSpPr>
        <xdr:cNvPr id="360" name="フローチャート: 判断 359"/>
        <xdr:cNvSpPr/>
      </xdr:nvSpPr>
      <xdr:spPr>
        <a:xfrm>
          <a:off x="7810500" y="9506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23899</xdr:rowOff>
    </xdr:from>
    <xdr:ext cx="534377" cy="259045"/>
    <xdr:sp macro="" textlink="">
      <xdr:nvSpPr>
        <xdr:cNvPr id="361" name="テキスト ボックス 360"/>
        <xdr:cNvSpPr txBox="1"/>
      </xdr:nvSpPr>
      <xdr:spPr>
        <a:xfrm>
          <a:off x="7594111" y="928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152203</xdr:rowOff>
    </xdr:from>
    <xdr:to>
      <xdr:col>36</xdr:col>
      <xdr:colOff>165100</xdr:colOff>
      <xdr:row>56</xdr:row>
      <xdr:rowOff>82353</xdr:rowOff>
    </xdr:to>
    <xdr:sp macro="" textlink="">
      <xdr:nvSpPr>
        <xdr:cNvPr id="362" name="フローチャート: 判断 361"/>
        <xdr:cNvSpPr/>
      </xdr:nvSpPr>
      <xdr:spPr>
        <a:xfrm>
          <a:off x="6921500" y="9581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98880</xdr:rowOff>
    </xdr:from>
    <xdr:ext cx="534377" cy="259045"/>
    <xdr:sp macro="" textlink="">
      <xdr:nvSpPr>
        <xdr:cNvPr id="363" name="テキスト ボックス 362"/>
        <xdr:cNvSpPr txBox="1"/>
      </xdr:nvSpPr>
      <xdr:spPr>
        <a:xfrm>
          <a:off x="6705111" y="9357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48419</xdr:rowOff>
    </xdr:from>
    <xdr:to>
      <xdr:col>55</xdr:col>
      <xdr:colOff>50800</xdr:colOff>
      <xdr:row>56</xdr:row>
      <xdr:rowOff>150019</xdr:rowOff>
    </xdr:to>
    <xdr:sp macro="" textlink="">
      <xdr:nvSpPr>
        <xdr:cNvPr id="369" name="楕円 368"/>
        <xdr:cNvSpPr/>
      </xdr:nvSpPr>
      <xdr:spPr>
        <a:xfrm>
          <a:off x="10426700" y="964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26846</xdr:rowOff>
    </xdr:from>
    <xdr:ext cx="534377" cy="259045"/>
    <xdr:sp macro="" textlink="">
      <xdr:nvSpPr>
        <xdr:cNvPr id="370" name="普通建設事業費該当値テキスト"/>
        <xdr:cNvSpPr txBox="1"/>
      </xdr:nvSpPr>
      <xdr:spPr>
        <a:xfrm>
          <a:off x="10528300" y="962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128791</xdr:rowOff>
    </xdr:from>
    <xdr:to>
      <xdr:col>50</xdr:col>
      <xdr:colOff>165100</xdr:colOff>
      <xdr:row>56</xdr:row>
      <xdr:rowOff>58941</xdr:rowOff>
    </xdr:to>
    <xdr:sp macro="" textlink="">
      <xdr:nvSpPr>
        <xdr:cNvPr id="371" name="楕円 370"/>
        <xdr:cNvSpPr/>
      </xdr:nvSpPr>
      <xdr:spPr>
        <a:xfrm>
          <a:off x="9588500" y="955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75468</xdr:rowOff>
    </xdr:from>
    <xdr:ext cx="534377" cy="259045"/>
    <xdr:sp macro="" textlink="">
      <xdr:nvSpPr>
        <xdr:cNvPr id="372" name="テキスト ボックス 371"/>
        <xdr:cNvSpPr txBox="1"/>
      </xdr:nvSpPr>
      <xdr:spPr>
        <a:xfrm>
          <a:off x="9372111" y="9333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60458</xdr:rowOff>
    </xdr:from>
    <xdr:to>
      <xdr:col>46</xdr:col>
      <xdr:colOff>38100</xdr:colOff>
      <xdr:row>53</xdr:row>
      <xdr:rowOff>162058</xdr:rowOff>
    </xdr:to>
    <xdr:sp macro="" textlink="">
      <xdr:nvSpPr>
        <xdr:cNvPr id="373" name="楕円 372"/>
        <xdr:cNvSpPr/>
      </xdr:nvSpPr>
      <xdr:spPr>
        <a:xfrm>
          <a:off x="8699500" y="9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7135</xdr:rowOff>
    </xdr:from>
    <xdr:ext cx="534377" cy="259045"/>
    <xdr:sp macro="" textlink="">
      <xdr:nvSpPr>
        <xdr:cNvPr id="374" name="テキスト ボックス 373"/>
        <xdr:cNvSpPr txBox="1"/>
      </xdr:nvSpPr>
      <xdr:spPr>
        <a:xfrm>
          <a:off x="8483111" y="89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144735</xdr:rowOff>
    </xdr:from>
    <xdr:to>
      <xdr:col>41</xdr:col>
      <xdr:colOff>101600</xdr:colOff>
      <xdr:row>56</xdr:row>
      <xdr:rowOff>74885</xdr:rowOff>
    </xdr:to>
    <xdr:sp macro="" textlink="">
      <xdr:nvSpPr>
        <xdr:cNvPr id="375" name="楕円 374"/>
        <xdr:cNvSpPr/>
      </xdr:nvSpPr>
      <xdr:spPr>
        <a:xfrm>
          <a:off x="7810500" y="9574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66012</xdr:rowOff>
    </xdr:from>
    <xdr:ext cx="534377" cy="259045"/>
    <xdr:sp macro="" textlink="">
      <xdr:nvSpPr>
        <xdr:cNvPr id="376" name="テキスト ボックス 375"/>
        <xdr:cNvSpPr txBox="1"/>
      </xdr:nvSpPr>
      <xdr:spPr>
        <a:xfrm>
          <a:off x="7594111" y="966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144983</xdr:rowOff>
    </xdr:from>
    <xdr:to>
      <xdr:col>36</xdr:col>
      <xdr:colOff>165100</xdr:colOff>
      <xdr:row>58</xdr:row>
      <xdr:rowOff>75133</xdr:rowOff>
    </xdr:to>
    <xdr:sp macro="" textlink="">
      <xdr:nvSpPr>
        <xdr:cNvPr id="377" name="楕円 376"/>
        <xdr:cNvSpPr/>
      </xdr:nvSpPr>
      <xdr:spPr>
        <a:xfrm>
          <a:off x="6921500" y="991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66260</xdr:rowOff>
    </xdr:from>
    <xdr:ext cx="534377" cy="259045"/>
    <xdr:sp macro="" textlink="">
      <xdr:nvSpPr>
        <xdr:cNvPr id="378" name="テキスト ボックス 377"/>
        <xdr:cNvSpPr txBox="1"/>
      </xdr:nvSpPr>
      <xdr:spPr>
        <a:xfrm>
          <a:off x="6705111" y="1001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30125</xdr:rowOff>
    </xdr:from>
    <xdr:to>
      <xdr:col>54</xdr:col>
      <xdr:colOff>189865</xdr:colOff>
      <xdr:row>79</xdr:row>
      <xdr:rowOff>34964</xdr:rowOff>
    </xdr:to>
    <xdr:cxnSp macro="">
      <xdr:nvCxnSpPr>
        <xdr:cNvPr id="402" name="直線コネクタ 401"/>
        <xdr:cNvCxnSpPr/>
      </xdr:nvCxnSpPr>
      <xdr:spPr>
        <a:xfrm flipV="1">
          <a:off x="10475595" y="12031625"/>
          <a:ext cx="1270" cy="1547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38791</xdr:rowOff>
    </xdr:from>
    <xdr:ext cx="378565" cy="259045"/>
    <xdr:sp macro="" textlink="">
      <xdr:nvSpPr>
        <xdr:cNvPr id="403" name="普通建設事業費 （ うち新規整備　）最小値テキスト"/>
        <xdr:cNvSpPr txBox="1"/>
      </xdr:nvSpPr>
      <xdr:spPr>
        <a:xfrm>
          <a:off x="10528300" y="1358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34964</xdr:rowOff>
    </xdr:from>
    <xdr:to>
      <xdr:col>55</xdr:col>
      <xdr:colOff>88900</xdr:colOff>
      <xdr:row>79</xdr:row>
      <xdr:rowOff>34964</xdr:rowOff>
    </xdr:to>
    <xdr:cxnSp macro="">
      <xdr:nvCxnSpPr>
        <xdr:cNvPr id="404" name="直線コネクタ 403"/>
        <xdr:cNvCxnSpPr/>
      </xdr:nvCxnSpPr>
      <xdr:spPr>
        <a:xfrm>
          <a:off x="10388600" y="135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148252</xdr:rowOff>
    </xdr:from>
    <xdr:ext cx="534377" cy="259045"/>
    <xdr:sp macro="" textlink="">
      <xdr:nvSpPr>
        <xdr:cNvPr id="405" name="普通建設事業費 （ うち新規整備　）最大値テキスト"/>
        <xdr:cNvSpPr txBox="1"/>
      </xdr:nvSpPr>
      <xdr:spPr>
        <a:xfrm>
          <a:off x="10528300" y="1180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30125</xdr:rowOff>
    </xdr:from>
    <xdr:to>
      <xdr:col>55</xdr:col>
      <xdr:colOff>88900</xdr:colOff>
      <xdr:row>70</xdr:row>
      <xdr:rowOff>30125</xdr:rowOff>
    </xdr:to>
    <xdr:cxnSp macro="">
      <xdr:nvCxnSpPr>
        <xdr:cNvPr id="406" name="直線コネクタ 405"/>
        <xdr:cNvCxnSpPr/>
      </xdr:nvCxnSpPr>
      <xdr:spPr>
        <a:xfrm>
          <a:off x="10388600" y="12031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154978</xdr:rowOff>
    </xdr:from>
    <xdr:to>
      <xdr:col>55</xdr:col>
      <xdr:colOff>0</xdr:colOff>
      <xdr:row>75</xdr:row>
      <xdr:rowOff>156502</xdr:rowOff>
    </xdr:to>
    <xdr:cxnSp macro="">
      <xdr:nvCxnSpPr>
        <xdr:cNvPr id="407" name="直線コネクタ 406"/>
        <xdr:cNvCxnSpPr/>
      </xdr:nvCxnSpPr>
      <xdr:spPr>
        <a:xfrm>
          <a:off x="9639300" y="13013728"/>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55973</xdr:rowOff>
    </xdr:from>
    <xdr:ext cx="534377" cy="259045"/>
    <xdr:sp macro="" textlink="">
      <xdr:nvSpPr>
        <xdr:cNvPr id="408" name="普通建設事業費 （ うち新規整備　）平均値テキスト"/>
        <xdr:cNvSpPr txBox="1"/>
      </xdr:nvSpPr>
      <xdr:spPr>
        <a:xfrm>
          <a:off x="10528300" y="130861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77546</xdr:rowOff>
    </xdr:from>
    <xdr:to>
      <xdr:col>55</xdr:col>
      <xdr:colOff>50800</xdr:colOff>
      <xdr:row>77</xdr:row>
      <xdr:rowOff>7696</xdr:rowOff>
    </xdr:to>
    <xdr:sp macro="" textlink="">
      <xdr:nvSpPr>
        <xdr:cNvPr id="409" name="フローチャート: 判断 408"/>
        <xdr:cNvSpPr/>
      </xdr:nvSpPr>
      <xdr:spPr>
        <a:xfrm>
          <a:off x="10426700" y="1310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163170</xdr:rowOff>
    </xdr:from>
    <xdr:to>
      <xdr:col>50</xdr:col>
      <xdr:colOff>114300</xdr:colOff>
      <xdr:row>75</xdr:row>
      <xdr:rowOff>154978</xdr:rowOff>
    </xdr:to>
    <xdr:cxnSp macro="">
      <xdr:nvCxnSpPr>
        <xdr:cNvPr id="410" name="直線コネクタ 409"/>
        <xdr:cNvCxnSpPr/>
      </xdr:nvCxnSpPr>
      <xdr:spPr>
        <a:xfrm>
          <a:off x="8750300" y="12679020"/>
          <a:ext cx="889000" cy="334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17690</xdr:rowOff>
    </xdr:from>
    <xdr:to>
      <xdr:col>50</xdr:col>
      <xdr:colOff>165100</xdr:colOff>
      <xdr:row>76</xdr:row>
      <xdr:rowOff>119290</xdr:rowOff>
    </xdr:to>
    <xdr:sp macro="" textlink="">
      <xdr:nvSpPr>
        <xdr:cNvPr id="411" name="フローチャート: 判断 410"/>
        <xdr:cNvSpPr/>
      </xdr:nvSpPr>
      <xdr:spPr>
        <a:xfrm>
          <a:off x="9588500" y="130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110417</xdr:rowOff>
    </xdr:from>
    <xdr:ext cx="534377" cy="259045"/>
    <xdr:sp macro="" textlink="">
      <xdr:nvSpPr>
        <xdr:cNvPr id="412" name="テキスト ボックス 411"/>
        <xdr:cNvSpPr txBox="1"/>
      </xdr:nvSpPr>
      <xdr:spPr>
        <a:xfrm>
          <a:off x="9372111" y="13140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163170</xdr:rowOff>
    </xdr:from>
    <xdr:to>
      <xdr:col>45</xdr:col>
      <xdr:colOff>177800</xdr:colOff>
      <xdr:row>74</xdr:row>
      <xdr:rowOff>130975</xdr:rowOff>
    </xdr:to>
    <xdr:cxnSp macro="">
      <xdr:nvCxnSpPr>
        <xdr:cNvPr id="413" name="直線コネクタ 412"/>
        <xdr:cNvCxnSpPr/>
      </xdr:nvCxnSpPr>
      <xdr:spPr>
        <a:xfrm flipV="1">
          <a:off x="7861300" y="12679020"/>
          <a:ext cx="889000" cy="13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162623</xdr:rowOff>
    </xdr:from>
    <xdr:to>
      <xdr:col>46</xdr:col>
      <xdr:colOff>38100</xdr:colOff>
      <xdr:row>75</xdr:row>
      <xdr:rowOff>92773</xdr:rowOff>
    </xdr:to>
    <xdr:sp macro="" textlink="">
      <xdr:nvSpPr>
        <xdr:cNvPr id="414" name="フローチャート: 判断 413"/>
        <xdr:cNvSpPr/>
      </xdr:nvSpPr>
      <xdr:spPr>
        <a:xfrm>
          <a:off x="8699500" y="1284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83900</xdr:rowOff>
    </xdr:from>
    <xdr:ext cx="534377" cy="259045"/>
    <xdr:sp macro="" textlink="">
      <xdr:nvSpPr>
        <xdr:cNvPr id="415" name="テキスト ボックス 414"/>
        <xdr:cNvSpPr txBox="1"/>
      </xdr:nvSpPr>
      <xdr:spPr>
        <a:xfrm>
          <a:off x="8483111" y="1294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128791</xdr:rowOff>
    </xdr:from>
    <xdr:to>
      <xdr:col>41</xdr:col>
      <xdr:colOff>101600</xdr:colOff>
      <xdr:row>75</xdr:row>
      <xdr:rowOff>58941</xdr:rowOff>
    </xdr:to>
    <xdr:sp macro="" textlink="">
      <xdr:nvSpPr>
        <xdr:cNvPr id="416" name="フローチャート: 判断 415"/>
        <xdr:cNvSpPr/>
      </xdr:nvSpPr>
      <xdr:spPr>
        <a:xfrm>
          <a:off x="7810500" y="128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50068</xdr:rowOff>
    </xdr:from>
    <xdr:ext cx="534377" cy="259045"/>
    <xdr:sp macro="" textlink="">
      <xdr:nvSpPr>
        <xdr:cNvPr id="417" name="テキスト ボックス 416"/>
        <xdr:cNvSpPr txBox="1"/>
      </xdr:nvSpPr>
      <xdr:spPr>
        <a:xfrm>
          <a:off x="7594111" y="1290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105702</xdr:rowOff>
    </xdr:from>
    <xdr:to>
      <xdr:col>55</xdr:col>
      <xdr:colOff>50800</xdr:colOff>
      <xdr:row>76</xdr:row>
      <xdr:rowOff>35852</xdr:rowOff>
    </xdr:to>
    <xdr:sp macro="" textlink="">
      <xdr:nvSpPr>
        <xdr:cNvPr id="423" name="楕円 422"/>
        <xdr:cNvSpPr/>
      </xdr:nvSpPr>
      <xdr:spPr>
        <a:xfrm>
          <a:off x="10426700" y="129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128579</xdr:rowOff>
    </xdr:from>
    <xdr:ext cx="534377" cy="259045"/>
    <xdr:sp macro="" textlink="">
      <xdr:nvSpPr>
        <xdr:cNvPr id="424" name="普通建設事業費 （ うち新規整備　）該当値テキスト"/>
        <xdr:cNvSpPr txBox="1"/>
      </xdr:nvSpPr>
      <xdr:spPr>
        <a:xfrm>
          <a:off x="10528300" y="1281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104178</xdr:rowOff>
    </xdr:from>
    <xdr:to>
      <xdr:col>50</xdr:col>
      <xdr:colOff>165100</xdr:colOff>
      <xdr:row>76</xdr:row>
      <xdr:rowOff>34328</xdr:rowOff>
    </xdr:to>
    <xdr:sp macro="" textlink="">
      <xdr:nvSpPr>
        <xdr:cNvPr id="425" name="楕円 424"/>
        <xdr:cNvSpPr/>
      </xdr:nvSpPr>
      <xdr:spPr>
        <a:xfrm>
          <a:off x="9588500" y="1296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50855</xdr:rowOff>
    </xdr:from>
    <xdr:ext cx="534377" cy="259045"/>
    <xdr:sp macro="" textlink="">
      <xdr:nvSpPr>
        <xdr:cNvPr id="426" name="テキスト ボックス 425"/>
        <xdr:cNvSpPr txBox="1"/>
      </xdr:nvSpPr>
      <xdr:spPr>
        <a:xfrm>
          <a:off x="9372111" y="1273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112370</xdr:rowOff>
    </xdr:from>
    <xdr:to>
      <xdr:col>46</xdr:col>
      <xdr:colOff>38100</xdr:colOff>
      <xdr:row>74</xdr:row>
      <xdr:rowOff>42520</xdr:rowOff>
    </xdr:to>
    <xdr:sp macro="" textlink="">
      <xdr:nvSpPr>
        <xdr:cNvPr id="427" name="楕円 426"/>
        <xdr:cNvSpPr/>
      </xdr:nvSpPr>
      <xdr:spPr>
        <a:xfrm>
          <a:off x="8699500" y="1262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59047</xdr:rowOff>
    </xdr:from>
    <xdr:ext cx="534377" cy="259045"/>
    <xdr:sp macro="" textlink="">
      <xdr:nvSpPr>
        <xdr:cNvPr id="428" name="テキスト ボックス 427"/>
        <xdr:cNvSpPr txBox="1"/>
      </xdr:nvSpPr>
      <xdr:spPr>
        <a:xfrm>
          <a:off x="8483111" y="12403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80175</xdr:rowOff>
    </xdr:from>
    <xdr:to>
      <xdr:col>41</xdr:col>
      <xdr:colOff>101600</xdr:colOff>
      <xdr:row>75</xdr:row>
      <xdr:rowOff>10325</xdr:rowOff>
    </xdr:to>
    <xdr:sp macro="" textlink="">
      <xdr:nvSpPr>
        <xdr:cNvPr id="429" name="楕円 428"/>
        <xdr:cNvSpPr/>
      </xdr:nvSpPr>
      <xdr:spPr>
        <a:xfrm>
          <a:off x="7810500" y="127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26852</xdr:rowOff>
    </xdr:from>
    <xdr:ext cx="534377" cy="259045"/>
    <xdr:sp macro="" textlink="">
      <xdr:nvSpPr>
        <xdr:cNvPr id="430" name="テキスト ボックス 429"/>
        <xdr:cNvSpPr txBox="1"/>
      </xdr:nvSpPr>
      <xdr:spPr>
        <a:xfrm>
          <a:off x="7594111" y="1254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6" name="テキスト ボックス 445"/>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8" name="テキスト ボックス 447"/>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135356</xdr:rowOff>
    </xdr:from>
    <xdr:to>
      <xdr:col>54</xdr:col>
      <xdr:colOff>189865</xdr:colOff>
      <xdr:row>97</xdr:row>
      <xdr:rowOff>133071</xdr:rowOff>
    </xdr:to>
    <xdr:cxnSp macro="">
      <xdr:nvCxnSpPr>
        <xdr:cNvPr id="452" name="直線コネクタ 451"/>
        <xdr:cNvCxnSpPr/>
      </xdr:nvCxnSpPr>
      <xdr:spPr>
        <a:xfrm flipV="1">
          <a:off x="10475595" y="15565856"/>
          <a:ext cx="1270" cy="1197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136898</xdr:rowOff>
    </xdr:from>
    <xdr:ext cx="469744" cy="259045"/>
    <xdr:sp macro="" textlink="">
      <xdr:nvSpPr>
        <xdr:cNvPr id="453" name="普通建設事業費 （ うち更新整備　）最小値テキスト"/>
        <xdr:cNvSpPr txBox="1"/>
      </xdr:nvSpPr>
      <xdr:spPr>
        <a:xfrm>
          <a:off x="10528300" y="1676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133071</xdr:rowOff>
    </xdr:from>
    <xdr:to>
      <xdr:col>55</xdr:col>
      <xdr:colOff>88900</xdr:colOff>
      <xdr:row>97</xdr:row>
      <xdr:rowOff>133071</xdr:rowOff>
    </xdr:to>
    <xdr:cxnSp macro="">
      <xdr:nvCxnSpPr>
        <xdr:cNvPr id="454" name="直線コネクタ 453"/>
        <xdr:cNvCxnSpPr/>
      </xdr:nvCxnSpPr>
      <xdr:spPr>
        <a:xfrm>
          <a:off x="10388600" y="16763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82033</xdr:rowOff>
    </xdr:from>
    <xdr:ext cx="534377" cy="259045"/>
    <xdr:sp macro="" textlink="">
      <xdr:nvSpPr>
        <xdr:cNvPr id="455" name="普通建設事業費 （ うち更新整備　）最大値テキスト"/>
        <xdr:cNvSpPr txBox="1"/>
      </xdr:nvSpPr>
      <xdr:spPr>
        <a:xfrm>
          <a:off x="10528300" y="1534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135356</xdr:rowOff>
    </xdr:from>
    <xdr:to>
      <xdr:col>55</xdr:col>
      <xdr:colOff>88900</xdr:colOff>
      <xdr:row>90</xdr:row>
      <xdr:rowOff>135356</xdr:rowOff>
    </xdr:to>
    <xdr:cxnSp macro="">
      <xdr:nvCxnSpPr>
        <xdr:cNvPr id="456" name="直線コネクタ 455"/>
        <xdr:cNvCxnSpPr/>
      </xdr:nvCxnSpPr>
      <xdr:spPr>
        <a:xfrm>
          <a:off x="10388600" y="1556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132499</xdr:rowOff>
    </xdr:from>
    <xdr:to>
      <xdr:col>55</xdr:col>
      <xdr:colOff>0</xdr:colOff>
      <xdr:row>96</xdr:row>
      <xdr:rowOff>17833</xdr:rowOff>
    </xdr:to>
    <xdr:cxnSp macro="">
      <xdr:nvCxnSpPr>
        <xdr:cNvPr id="457" name="直線コネクタ 456"/>
        <xdr:cNvCxnSpPr/>
      </xdr:nvCxnSpPr>
      <xdr:spPr>
        <a:xfrm>
          <a:off x="9639300" y="16420249"/>
          <a:ext cx="838200" cy="5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55518</xdr:rowOff>
    </xdr:from>
    <xdr:ext cx="534377" cy="259045"/>
    <xdr:sp macro="" textlink="">
      <xdr:nvSpPr>
        <xdr:cNvPr id="458" name="普通建設事業費 （ うち更新整備　）平均値テキスト"/>
        <xdr:cNvSpPr txBox="1"/>
      </xdr:nvSpPr>
      <xdr:spPr>
        <a:xfrm>
          <a:off x="10528300" y="16171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32641</xdr:rowOff>
    </xdr:from>
    <xdr:to>
      <xdr:col>55</xdr:col>
      <xdr:colOff>50800</xdr:colOff>
      <xdr:row>95</xdr:row>
      <xdr:rowOff>134241</xdr:rowOff>
    </xdr:to>
    <xdr:sp macro="" textlink="">
      <xdr:nvSpPr>
        <xdr:cNvPr id="459" name="フローチャート: 判断 458"/>
        <xdr:cNvSpPr/>
      </xdr:nvSpPr>
      <xdr:spPr>
        <a:xfrm>
          <a:off x="10426700" y="1632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69039</xdr:rowOff>
    </xdr:from>
    <xdr:to>
      <xdr:col>50</xdr:col>
      <xdr:colOff>114300</xdr:colOff>
      <xdr:row>95</xdr:row>
      <xdr:rowOff>132499</xdr:rowOff>
    </xdr:to>
    <xdr:cxnSp macro="">
      <xdr:nvCxnSpPr>
        <xdr:cNvPr id="460" name="直線コネクタ 459"/>
        <xdr:cNvCxnSpPr/>
      </xdr:nvCxnSpPr>
      <xdr:spPr>
        <a:xfrm>
          <a:off x="8750300" y="16013889"/>
          <a:ext cx="889000" cy="40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76738</xdr:rowOff>
    </xdr:from>
    <xdr:to>
      <xdr:col>50</xdr:col>
      <xdr:colOff>165100</xdr:colOff>
      <xdr:row>96</xdr:row>
      <xdr:rowOff>6888</xdr:rowOff>
    </xdr:to>
    <xdr:sp macro="" textlink="">
      <xdr:nvSpPr>
        <xdr:cNvPr id="461" name="フローチャート: 判断 460"/>
        <xdr:cNvSpPr/>
      </xdr:nvSpPr>
      <xdr:spPr>
        <a:xfrm>
          <a:off x="9588500" y="1636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23415</xdr:rowOff>
    </xdr:from>
    <xdr:ext cx="534377" cy="259045"/>
    <xdr:sp macro="" textlink="">
      <xdr:nvSpPr>
        <xdr:cNvPr id="462" name="テキスト ボックス 461"/>
        <xdr:cNvSpPr txBox="1"/>
      </xdr:nvSpPr>
      <xdr:spPr>
        <a:xfrm>
          <a:off x="9372111" y="1613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69039</xdr:rowOff>
    </xdr:from>
    <xdr:to>
      <xdr:col>45</xdr:col>
      <xdr:colOff>177800</xdr:colOff>
      <xdr:row>95</xdr:row>
      <xdr:rowOff>156204</xdr:rowOff>
    </xdr:to>
    <xdr:cxnSp macro="">
      <xdr:nvCxnSpPr>
        <xdr:cNvPr id="463" name="直線コネクタ 462"/>
        <xdr:cNvCxnSpPr/>
      </xdr:nvCxnSpPr>
      <xdr:spPr>
        <a:xfrm flipV="1">
          <a:off x="7861300" y="16013889"/>
          <a:ext cx="889000" cy="43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85060</xdr:rowOff>
    </xdr:from>
    <xdr:to>
      <xdr:col>46</xdr:col>
      <xdr:colOff>38100</xdr:colOff>
      <xdr:row>96</xdr:row>
      <xdr:rowOff>15210</xdr:rowOff>
    </xdr:to>
    <xdr:sp macro="" textlink="">
      <xdr:nvSpPr>
        <xdr:cNvPr id="464" name="フローチャート: 判断 463"/>
        <xdr:cNvSpPr/>
      </xdr:nvSpPr>
      <xdr:spPr>
        <a:xfrm>
          <a:off x="8699500" y="163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6337</xdr:rowOff>
    </xdr:from>
    <xdr:ext cx="534377" cy="259045"/>
    <xdr:sp macro="" textlink="">
      <xdr:nvSpPr>
        <xdr:cNvPr id="465" name="テキスト ボックス 464"/>
        <xdr:cNvSpPr txBox="1"/>
      </xdr:nvSpPr>
      <xdr:spPr>
        <a:xfrm>
          <a:off x="8483111" y="164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98044</xdr:rowOff>
    </xdr:from>
    <xdr:to>
      <xdr:col>41</xdr:col>
      <xdr:colOff>101600</xdr:colOff>
      <xdr:row>96</xdr:row>
      <xdr:rowOff>28194</xdr:rowOff>
    </xdr:to>
    <xdr:sp macro="" textlink="">
      <xdr:nvSpPr>
        <xdr:cNvPr id="466" name="フローチャート: 判断 465"/>
        <xdr:cNvSpPr/>
      </xdr:nvSpPr>
      <xdr:spPr>
        <a:xfrm>
          <a:off x="7810500" y="163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44721</xdr:rowOff>
    </xdr:from>
    <xdr:ext cx="534377" cy="259045"/>
    <xdr:sp macro="" textlink="">
      <xdr:nvSpPr>
        <xdr:cNvPr id="467" name="テキスト ボックス 466"/>
        <xdr:cNvSpPr txBox="1"/>
      </xdr:nvSpPr>
      <xdr:spPr>
        <a:xfrm>
          <a:off x="7594111" y="1616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138483</xdr:rowOff>
    </xdr:from>
    <xdr:to>
      <xdr:col>55</xdr:col>
      <xdr:colOff>50800</xdr:colOff>
      <xdr:row>96</xdr:row>
      <xdr:rowOff>68633</xdr:rowOff>
    </xdr:to>
    <xdr:sp macro="" textlink="">
      <xdr:nvSpPr>
        <xdr:cNvPr id="473" name="楕円 472"/>
        <xdr:cNvSpPr/>
      </xdr:nvSpPr>
      <xdr:spPr>
        <a:xfrm>
          <a:off x="10426700" y="1642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116910</xdr:rowOff>
    </xdr:from>
    <xdr:ext cx="534377" cy="259045"/>
    <xdr:sp macro="" textlink="">
      <xdr:nvSpPr>
        <xdr:cNvPr id="474" name="普通建設事業費 （ うち更新整備　）該当値テキスト"/>
        <xdr:cNvSpPr txBox="1"/>
      </xdr:nvSpPr>
      <xdr:spPr>
        <a:xfrm>
          <a:off x="10528300" y="1640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81699</xdr:rowOff>
    </xdr:from>
    <xdr:to>
      <xdr:col>50</xdr:col>
      <xdr:colOff>165100</xdr:colOff>
      <xdr:row>96</xdr:row>
      <xdr:rowOff>11849</xdr:rowOff>
    </xdr:to>
    <xdr:sp macro="" textlink="">
      <xdr:nvSpPr>
        <xdr:cNvPr id="475" name="楕円 474"/>
        <xdr:cNvSpPr/>
      </xdr:nvSpPr>
      <xdr:spPr>
        <a:xfrm>
          <a:off x="9588500" y="163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2976</xdr:rowOff>
    </xdr:from>
    <xdr:ext cx="534377" cy="259045"/>
    <xdr:sp macro="" textlink="">
      <xdr:nvSpPr>
        <xdr:cNvPr id="476" name="テキスト ボックス 475"/>
        <xdr:cNvSpPr txBox="1"/>
      </xdr:nvSpPr>
      <xdr:spPr>
        <a:xfrm>
          <a:off x="9372111" y="1646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18239</xdr:rowOff>
    </xdr:from>
    <xdr:to>
      <xdr:col>46</xdr:col>
      <xdr:colOff>38100</xdr:colOff>
      <xdr:row>93</xdr:row>
      <xdr:rowOff>119839</xdr:rowOff>
    </xdr:to>
    <xdr:sp macro="" textlink="">
      <xdr:nvSpPr>
        <xdr:cNvPr id="477" name="楕円 476"/>
        <xdr:cNvSpPr/>
      </xdr:nvSpPr>
      <xdr:spPr>
        <a:xfrm>
          <a:off x="8699500" y="1596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136366</xdr:rowOff>
    </xdr:from>
    <xdr:ext cx="534377" cy="259045"/>
    <xdr:sp macro="" textlink="">
      <xdr:nvSpPr>
        <xdr:cNvPr id="478" name="テキスト ボックス 477"/>
        <xdr:cNvSpPr txBox="1"/>
      </xdr:nvSpPr>
      <xdr:spPr>
        <a:xfrm>
          <a:off x="8483111" y="1573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105404</xdr:rowOff>
    </xdr:from>
    <xdr:to>
      <xdr:col>41</xdr:col>
      <xdr:colOff>101600</xdr:colOff>
      <xdr:row>96</xdr:row>
      <xdr:rowOff>35554</xdr:rowOff>
    </xdr:to>
    <xdr:sp macro="" textlink="">
      <xdr:nvSpPr>
        <xdr:cNvPr id="479" name="楕円 478"/>
        <xdr:cNvSpPr/>
      </xdr:nvSpPr>
      <xdr:spPr>
        <a:xfrm>
          <a:off x="7810500" y="1639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26681</xdr:rowOff>
    </xdr:from>
    <xdr:ext cx="534377" cy="259045"/>
    <xdr:sp macro="" textlink="">
      <xdr:nvSpPr>
        <xdr:cNvPr id="480" name="テキスト ボックス 479"/>
        <xdr:cNvSpPr txBox="1"/>
      </xdr:nvSpPr>
      <xdr:spPr>
        <a:xfrm>
          <a:off x="7594111" y="164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1" name="直線コネクタ 49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2" name="テキスト ボックス 49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3" name="直線コネクタ 49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4" name="テキスト ボックス 49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5" name="直線コネクタ 49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6" name="テキスト ボックス 49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7" name="直線コネクタ 49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8" name="テキスト ボックス 49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9" name="直線コネクタ 49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0" name="テキスト ボックス 49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1" name="直線コネクタ 50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2" name="テキスト ボックス 50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28143</xdr:rowOff>
    </xdr:from>
    <xdr:to>
      <xdr:col>85</xdr:col>
      <xdr:colOff>126364</xdr:colOff>
      <xdr:row>39</xdr:row>
      <xdr:rowOff>98878</xdr:rowOff>
    </xdr:to>
    <xdr:cxnSp macro="">
      <xdr:nvCxnSpPr>
        <xdr:cNvPr id="506" name="直線コネクタ 505"/>
        <xdr:cNvCxnSpPr/>
      </xdr:nvCxnSpPr>
      <xdr:spPr>
        <a:xfrm flipV="1">
          <a:off x="16317595" y="5171643"/>
          <a:ext cx="1269" cy="1613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108471</xdr:rowOff>
    </xdr:from>
    <xdr:ext cx="249299" cy="259045"/>
    <xdr:sp macro="" textlink="">
      <xdr:nvSpPr>
        <xdr:cNvPr id="507" name="災害復旧事業費最小値テキスト"/>
        <xdr:cNvSpPr txBox="1"/>
      </xdr:nvSpPr>
      <xdr:spPr>
        <a:xfrm>
          <a:off x="16370300" y="67950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8" name="直線コネクタ 50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146270</xdr:rowOff>
    </xdr:from>
    <xdr:ext cx="534377" cy="259045"/>
    <xdr:sp macro="" textlink="">
      <xdr:nvSpPr>
        <xdr:cNvPr id="509" name="災害復旧事業費最大値テキスト"/>
        <xdr:cNvSpPr txBox="1"/>
      </xdr:nvSpPr>
      <xdr:spPr>
        <a:xfrm>
          <a:off x="16370300" y="494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28143</xdr:rowOff>
    </xdr:from>
    <xdr:to>
      <xdr:col>86</xdr:col>
      <xdr:colOff>25400</xdr:colOff>
      <xdr:row>30</xdr:row>
      <xdr:rowOff>28143</xdr:rowOff>
    </xdr:to>
    <xdr:cxnSp macro="">
      <xdr:nvCxnSpPr>
        <xdr:cNvPr id="510" name="直線コネクタ 509"/>
        <xdr:cNvCxnSpPr/>
      </xdr:nvCxnSpPr>
      <xdr:spPr>
        <a:xfrm>
          <a:off x="16230600" y="5171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27882</xdr:rowOff>
    </xdr:from>
    <xdr:to>
      <xdr:col>85</xdr:col>
      <xdr:colOff>127000</xdr:colOff>
      <xdr:row>39</xdr:row>
      <xdr:rowOff>72034</xdr:rowOff>
    </xdr:to>
    <xdr:cxnSp macro="">
      <xdr:nvCxnSpPr>
        <xdr:cNvPr id="511" name="直線コネクタ 510"/>
        <xdr:cNvCxnSpPr/>
      </xdr:nvCxnSpPr>
      <xdr:spPr>
        <a:xfrm flipV="1">
          <a:off x="15481300" y="6714432"/>
          <a:ext cx="8382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152921</xdr:rowOff>
    </xdr:from>
    <xdr:ext cx="469744" cy="259045"/>
    <xdr:sp macro="" textlink="">
      <xdr:nvSpPr>
        <xdr:cNvPr id="512" name="災害復旧事業費平均値テキスト"/>
        <xdr:cNvSpPr txBox="1"/>
      </xdr:nvSpPr>
      <xdr:spPr>
        <a:xfrm>
          <a:off x="16370300" y="6668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3044</xdr:rowOff>
    </xdr:from>
    <xdr:to>
      <xdr:col>85</xdr:col>
      <xdr:colOff>177800</xdr:colOff>
      <xdr:row>39</xdr:row>
      <xdr:rowOff>104644</xdr:rowOff>
    </xdr:to>
    <xdr:sp macro="" textlink="">
      <xdr:nvSpPr>
        <xdr:cNvPr id="513" name="フローチャート: 判断 512"/>
        <xdr:cNvSpPr/>
      </xdr:nvSpPr>
      <xdr:spPr>
        <a:xfrm>
          <a:off x="16268700" y="668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72034</xdr:rowOff>
    </xdr:from>
    <xdr:to>
      <xdr:col>81</xdr:col>
      <xdr:colOff>50800</xdr:colOff>
      <xdr:row>39</xdr:row>
      <xdr:rowOff>93294</xdr:rowOff>
    </xdr:to>
    <xdr:cxnSp macro="">
      <xdr:nvCxnSpPr>
        <xdr:cNvPr id="514" name="直線コネクタ 513"/>
        <xdr:cNvCxnSpPr/>
      </xdr:nvCxnSpPr>
      <xdr:spPr>
        <a:xfrm flipV="1">
          <a:off x="14592300" y="675858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3436</xdr:rowOff>
    </xdr:from>
    <xdr:to>
      <xdr:col>81</xdr:col>
      <xdr:colOff>101600</xdr:colOff>
      <xdr:row>39</xdr:row>
      <xdr:rowOff>105036</xdr:rowOff>
    </xdr:to>
    <xdr:sp macro="" textlink="">
      <xdr:nvSpPr>
        <xdr:cNvPr id="515" name="フローチャート: 判断 514"/>
        <xdr:cNvSpPr/>
      </xdr:nvSpPr>
      <xdr:spPr>
        <a:xfrm>
          <a:off x="15430500" y="668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121563</xdr:rowOff>
    </xdr:from>
    <xdr:ext cx="469744" cy="259045"/>
    <xdr:sp macro="" textlink="">
      <xdr:nvSpPr>
        <xdr:cNvPr id="516" name="テキスト ボックス 515"/>
        <xdr:cNvSpPr txBox="1"/>
      </xdr:nvSpPr>
      <xdr:spPr>
        <a:xfrm>
          <a:off x="15246428" y="6465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93294</xdr:rowOff>
    </xdr:from>
    <xdr:to>
      <xdr:col>76</xdr:col>
      <xdr:colOff>114300</xdr:colOff>
      <xdr:row>39</xdr:row>
      <xdr:rowOff>93359</xdr:rowOff>
    </xdr:to>
    <xdr:cxnSp macro="">
      <xdr:nvCxnSpPr>
        <xdr:cNvPr id="517" name="直線コネクタ 516"/>
        <xdr:cNvCxnSpPr/>
      </xdr:nvCxnSpPr>
      <xdr:spPr>
        <a:xfrm flipV="1">
          <a:off x="13703300" y="677984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14507</xdr:rowOff>
    </xdr:from>
    <xdr:to>
      <xdr:col>76</xdr:col>
      <xdr:colOff>165100</xdr:colOff>
      <xdr:row>39</xdr:row>
      <xdr:rowOff>116107</xdr:rowOff>
    </xdr:to>
    <xdr:sp macro="" textlink="">
      <xdr:nvSpPr>
        <xdr:cNvPr id="518" name="フローチャート: 判断 517"/>
        <xdr:cNvSpPr/>
      </xdr:nvSpPr>
      <xdr:spPr>
        <a:xfrm>
          <a:off x="14541500" y="670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132634</xdr:rowOff>
    </xdr:from>
    <xdr:ext cx="469744" cy="259045"/>
    <xdr:sp macro="" textlink="">
      <xdr:nvSpPr>
        <xdr:cNvPr id="519" name="テキスト ボックス 518"/>
        <xdr:cNvSpPr txBox="1"/>
      </xdr:nvSpPr>
      <xdr:spPr>
        <a:xfrm>
          <a:off x="14357428" y="6476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93359</xdr:rowOff>
    </xdr:from>
    <xdr:to>
      <xdr:col>71</xdr:col>
      <xdr:colOff>177800</xdr:colOff>
      <xdr:row>39</xdr:row>
      <xdr:rowOff>96625</xdr:rowOff>
    </xdr:to>
    <xdr:cxnSp macro="">
      <xdr:nvCxnSpPr>
        <xdr:cNvPr id="520" name="直線コネクタ 519"/>
        <xdr:cNvCxnSpPr/>
      </xdr:nvCxnSpPr>
      <xdr:spPr>
        <a:xfrm flipV="1">
          <a:off x="12814300" y="677990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16564</xdr:rowOff>
    </xdr:from>
    <xdr:to>
      <xdr:col>72</xdr:col>
      <xdr:colOff>38100</xdr:colOff>
      <xdr:row>39</xdr:row>
      <xdr:rowOff>118164</xdr:rowOff>
    </xdr:to>
    <xdr:sp macro="" textlink="">
      <xdr:nvSpPr>
        <xdr:cNvPr id="521" name="フローチャート: 判断 520"/>
        <xdr:cNvSpPr/>
      </xdr:nvSpPr>
      <xdr:spPr>
        <a:xfrm>
          <a:off x="13652500" y="670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134691</xdr:rowOff>
    </xdr:from>
    <xdr:ext cx="378565" cy="259045"/>
    <xdr:sp macro="" textlink="">
      <xdr:nvSpPr>
        <xdr:cNvPr id="522" name="テキスト ボックス 521"/>
        <xdr:cNvSpPr txBox="1"/>
      </xdr:nvSpPr>
      <xdr:spPr>
        <a:xfrm>
          <a:off x="13514017" y="647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15650</xdr:rowOff>
    </xdr:from>
    <xdr:to>
      <xdr:col>67</xdr:col>
      <xdr:colOff>101600</xdr:colOff>
      <xdr:row>39</xdr:row>
      <xdr:rowOff>117250</xdr:rowOff>
    </xdr:to>
    <xdr:sp macro="" textlink="">
      <xdr:nvSpPr>
        <xdr:cNvPr id="523" name="フローチャート: 判断 522"/>
        <xdr:cNvSpPr/>
      </xdr:nvSpPr>
      <xdr:spPr>
        <a:xfrm>
          <a:off x="12763500" y="670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133777</xdr:rowOff>
    </xdr:from>
    <xdr:ext cx="378565" cy="259045"/>
    <xdr:sp macro="" textlink="">
      <xdr:nvSpPr>
        <xdr:cNvPr id="524" name="テキスト ボックス 523"/>
        <xdr:cNvSpPr txBox="1"/>
      </xdr:nvSpPr>
      <xdr:spPr>
        <a:xfrm>
          <a:off x="12625017" y="6477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148532</xdr:rowOff>
    </xdr:from>
    <xdr:to>
      <xdr:col>85</xdr:col>
      <xdr:colOff>177800</xdr:colOff>
      <xdr:row>39</xdr:row>
      <xdr:rowOff>78682</xdr:rowOff>
    </xdr:to>
    <xdr:sp macro="" textlink="">
      <xdr:nvSpPr>
        <xdr:cNvPr id="530" name="楕円 529"/>
        <xdr:cNvSpPr/>
      </xdr:nvSpPr>
      <xdr:spPr>
        <a:xfrm>
          <a:off x="16268700" y="666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107909</xdr:rowOff>
    </xdr:from>
    <xdr:ext cx="469744" cy="259045"/>
    <xdr:sp macro="" textlink="">
      <xdr:nvSpPr>
        <xdr:cNvPr id="531" name="災害復旧事業費該当値テキスト"/>
        <xdr:cNvSpPr txBox="1"/>
      </xdr:nvSpPr>
      <xdr:spPr>
        <a:xfrm>
          <a:off x="16370300" y="6451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21234</xdr:rowOff>
    </xdr:from>
    <xdr:to>
      <xdr:col>81</xdr:col>
      <xdr:colOff>101600</xdr:colOff>
      <xdr:row>39</xdr:row>
      <xdr:rowOff>122834</xdr:rowOff>
    </xdr:to>
    <xdr:sp macro="" textlink="">
      <xdr:nvSpPr>
        <xdr:cNvPr id="532" name="楕円 531"/>
        <xdr:cNvSpPr/>
      </xdr:nvSpPr>
      <xdr:spPr>
        <a:xfrm>
          <a:off x="15430500" y="670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113961</xdr:rowOff>
    </xdr:from>
    <xdr:ext cx="378565" cy="259045"/>
    <xdr:sp macro="" textlink="">
      <xdr:nvSpPr>
        <xdr:cNvPr id="533" name="テキスト ボックス 532"/>
        <xdr:cNvSpPr txBox="1"/>
      </xdr:nvSpPr>
      <xdr:spPr>
        <a:xfrm>
          <a:off x="15292017" y="6800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42494</xdr:rowOff>
    </xdr:from>
    <xdr:to>
      <xdr:col>76</xdr:col>
      <xdr:colOff>165100</xdr:colOff>
      <xdr:row>39</xdr:row>
      <xdr:rowOff>144094</xdr:rowOff>
    </xdr:to>
    <xdr:sp macro="" textlink="">
      <xdr:nvSpPr>
        <xdr:cNvPr id="534" name="楕円 533"/>
        <xdr:cNvSpPr/>
      </xdr:nvSpPr>
      <xdr:spPr>
        <a:xfrm>
          <a:off x="14541500" y="67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135221</xdr:rowOff>
    </xdr:from>
    <xdr:ext cx="378565" cy="259045"/>
    <xdr:sp macro="" textlink="">
      <xdr:nvSpPr>
        <xdr:cNvPr id="535" name="テキスト ボックス 534"/>
        <xdr:cNvSpPr txBox="1"/>
      </xdr:nvSpPr>
      <xdr:spPr>
        <a:xfrm>
          <a:off x="14403017" y="6821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42559</xdr:rowOff>
    </xdr:from>
    <xdr:to>
      <xdr:col>72</xdr:col>
      <xdr:colOff>38100</xdr:colOff>
      <xdr:row>39</xdr:row>
      <xdr:rowOff>144159</xdr:rowOff>
    </xdr:to>
    <xdr:sp macro="" textlink="">
      <xdr:nvSpPr>
        <xdr:cNvPr id="536" name="楕円 535"/>
        <xdr:cNvSpPr/>
      </xdr:nvSpPr>
      <xdr:spPr>
        <a:xfrm>
          <a:off x="13652500" y="672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135286</xdr:rowOff>
    </xdr:from>
    <xdr:ext cx="378565" cy="259045"/>
    <xdr:sp macro="" textlink="">
      <xdr:nvSpPr>
        <xdr:cNvPr id="537" name="テキスト ボックス 536"/>
        <xdr:cNvSpPr txBox="1"/>
      </xdr:nvSpPr>
      <xdr:spPr>
        <a:xfrm>
          <a:off x="13514017" y="6821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45825</xdr:rowOff>
    </xdr:from>
    <xdr:to>
      <xdr:col>67</xdr:col>
      <xdr:colOff>101600</xdr:colOff>
      <xdr:row>39</xdr:row>
      <xdr:rowOff>147425</xdr:rowOff>
    </xdr:to>
    <xdr:sp macro="" textlink="">
      <xdr:nvSpPr>
        <xdr:cNvPr id="538" name="楕円 537"/>
        <xdr:cNvSpPr/>
      </xdr:nvSpPr>
      <xdr:spPr>
        <a:xfrm>
          <a:off x="12763500" y="673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138552</xdr:rowOff>
    </xdr:from>
    <xdr:ext cx="313932" cy="259045"/>
    <xdr:sp macro="" textlink="">
      <xdr:nvSpPr>
        <xdr:cNvPr id="539" name="テキスト ボックス 538"/>
        <xdr:cNvSpPr txBox="1"/>
      </xdr:nvSpPr>
      <xdr:spPr>
        <a:xfrm>
          <a:off x="12657333" y="6825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156257</xdr:rowOff>
    </xdr:from>
    <xdr:to>
      <xdr:col>85</xdr:col>
      <xdr:colOff>126364</xdr:colOff>
      <xdr:row>78</xdr:row>
      <xdr:rowOff>66156</xdr:rowOff>
    </xdr:to>
    <xdr:cxnSp macro="">
      <xdr:nvCxnSpPr>
        <xdr:cNvPr id="615" name="直線コネクタ 614"/>
        <xdr:cNvCxnSpPr/>
      </xdr:nvCxnSpPr>
      <xdr:spPr>
        <a:xfrm flipV="1">
          <a:off x="16317595" y="11986307"/>
          <a:ext cx="1269" cy="1452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69983</xdr:rowOff>
    </xdr:from>
    <xdr:ext cx="534377" cy="259045"/>
    <xdr:sp macro="" textlink="">
      <xdr:nvSpPr>
        <xdr:cNvPr id="616" name="公債費最小値テキスト"/>
        <xdr:cNvSpPr txBox="1"/>
      </xdr:nvSpPr>
      <xdr:spPr>
        <a:xfrm>
          <a:off x="16370300" y="1344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66156</xdr:rowOff>
    </xdr:from>
    <xdr:to>
      <xdr:col>86</xdr:col>
      <xdr:colOff>25400</xdr:colOff>
      <xdr:row>78</xdr:row>
      <xdr:rowOff>66156</xdr:rowOff>
    </xdr:to>
    <xdr:cxnSp macro="">
      <xdr:nvCxnSpPr>
        <xdr:cNvPr id="617" name="直線コネクタ 616"/>
        <xdr:cNvCxnSpPr/>
      </xdr:nvCxnSpPr>
      <xdr:spPr>
        <a:xfrm>
          <a:off x="16230600" y="13439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102934</xdr:rowOff>
    </xdr:from>
    <xdr:ext cx="534377" cy="259045"/>
    <xdr:sp macro="" textlink="">
      <xdr:nvSpPr>
        <xdr:cNvPr id="618" name="公債費最大値テキスト"/>
        <xdr:cNvSpPr txBox="1"/>
      </xdr:nvSpPr>
      <xdr:spPr>
        <a:xfrm>
          <a:off x="16370300" y="117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156257</xdr:rowOff>
    </xdr:from>
    <xdr:to>
      <xdr:col>86</xdr:col>
      <xdr:colOff>25400</xdr:colOff>
      <xdr:row>69</xdr:row>
      <xdr:rowOff>156257</xdr:rowOff>
    </xdr:to>
    <xdr:cxnSp macro="">
      <xdr:nvCxnSpPr>
        <xdr:cNvPr id="619" name="直線コネクタ 618"/>
        <xdr:cNvCxnSpPr/>
      </xdr:nvCxnSpPr>
      <xdr:spPr>
        <a:xfrm>
          <a:off x="16230600" y="1198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6263</xdr:rowOff>
    </xdr:from>
    <xdr:to>
      <xdr:col>85</xdr:col>
      <xdr:colOff>127000</xdr:colOff>
      <xdr:row>73</xdr:row>
      <xdr:rowOff>13219</xdr:rowOff>
    </xdr:to>
    <xdr:cxnSp macro="">
      <xdr:nvCxnSpPr>
        <xdr:cNvPr id="620" name="直線コネクタ 619"/>
        <xdr:cNvCxnSpPr/>
      </xdr:nvCxnSpPr>
      <xdr:spPr>
        <a:xfrm>
          <a:off x="15481300" y="12522113"/>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139368</xdr:rowOff>
    </xdr:from>
    <xdr:ext cx="534377" cy="259045"/>
    <xdr:sp macro="" textlink="">
      <xdr:nvSpPr>
        <xdr:cNvPr id="621" name="公債費平均値テキスト"/>
        <xdr:cNvSpPr txBox="1"/>
      </xdr:nvSpPr>
      <xdr:spPr>
        <a:xfrm>
          <a:off x="16370300" y="12655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160941</xdr:rowOff>
    </xdr:from>
    <xdr:to>
      <xdr:col>85</xdr:col>
      <xdr:colOff>177800</xdr:colOff>
      <xdr:row>74</xdr:row>
      <xdr:rowOff>91091</xdr:rowOff>
    </xdr:to>
    <xdr:sp macro="" textlink="">
      <xdr:nvSpPr>
        <xdr:cNvPr id="622" name="フローチャート: 判断 621"/>
        <xdr:cNvSpPr/>
      </xdr:nvSpPr>
      <xdr:spPr>
        <a:xfrm>
          <a:off x="16268700" y="1267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69422</xdr:rowOff>
    </xdr:from>
    <xdr:to>
      <xdr:col>81</xdr:col>
      <xdr:colOff>50800</xdr:colOff>
      <xdr:row>73</xdr:row>
      <xdr:rowOff>6263</xdr:rowOff>
    </xdr:to>
    <xdr:cxnSp macro="">
      <xdr:nvCxnSpPr>
        <xdr:cNvPr id="623" name="直線コネクタ 622"/>
        <xdr:cNvCxnSpPr/>
      </xdr:nvCxnSpPr>
      <xdr:spPr>
        <a:xfrm>
          <a:off x="14592300" y="12413822"/>
          <a:ext cx="889000" cy="10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148662</xdr:rowOff>
    </xdr:from>
    <xdr:to>
      <xdr:col>81</xdr:col>
      <xdr:colOff>101600</xdr:colOff>
      <xdr:row>74</xdr:row>
      <xdr:rowOff>78812</xdr:rowOff>
    </xdr:to>
    <xdr:sp macro="" textlink="">
      <xdr:nvSpPr>
        <xdr:cNvPr id="624" name="フローチャート: 判断 623"/>
        <xdr:cNvSpPr/>
      </xdr:nvSpPr>
      <xdr:spPr>
        <a:xfrm>
          <a:off x="15430500" y="12664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69939</xdr:rowOff>
    </xdr:from>
    <xdr:ext cx="534377" cy="259045"/>
    <xdr:sp macro="" textlink="">
      <xdr:nvSpPr>
        <xdr:cNvPr id="625" name="テキスト ボックス 624"/>
        <xdr:cNvSpPr txBox="1"/>
      </xdr:nvSpPr>
      <xdr:spPr>
        <a:xfrm>
          <a:off x="15214111" y="12757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67887</xdr:rowOff>
    </xdr:from>
    <xdr:to>
      <xdr:col>76</xdr:col>
      <xdr:colOff>114300</xdr:colOff>
      <xdr:row>72</xdr:row>
      <xdr:rowOff>69422</xdr:rowOff>
    </xdr:to>
    <xdr:cxnSp macro="">
      <xdr:nvCxnSpPr>
        <xdr:cNvPr id="626" name="直線コネクタ 625"/>
        <xdr:cNvCxnSpPr/>
      </xdr:nvCxnSpPr>
      <xdr:spPr>
        <a:xfrm>
          <a:off x="13703300" y="12412287"/>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143078</xdr:rowOff>
    </xdr:from>
    <xdr:to>
      <xdr:col>76</xdr:col>
      <xdr:colOff>165100</xdr:colOff>
      <xdr:row>74</xdr:row>
      <xdr:rowOff>73228</xdr:rowOff>
    </xdr:to>
    <xdr:sp macro="" textlink="">
      <xdr:nvSpPr>
        <xdr:cNvPr id="627" name="フローチャート: 判断 626"/>
        <xdr:cNvSpPr/>
      </xdr:nvSpPr>
      <xdr:spPr>
        <a:xfrm>
          <a:off x="14541500" y="1265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64355</xdr:rowOff>
    </xdr:from>
    <xdr:ext cx="534377" cy="259045"/>
    <xdr:sp macro="" textlink="">
      <xdr:nvSpPr>
        <xdr:cNvPr id="628" name="テキスト ボックス 627"/>
        <xdr:cNvSpPr txBox="1"/>
      </xdr:nvSpPr>
      <xdr:spPr>
        <a:xfrm>
          <a:off x="14325111" y="1275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54171</xdr:rowOff>
    </xdr:from>
    <xdr:to>
      <xdr:col>71</xdr:col>
      <xdr:colOff>177800</xdr:colOff>
      <xdr:row>72</xdr:row>
      <xdr:rowOff>67887</xdr:rowOff>
    </xdr:to>
    <xdr:cxnSp macro="">
      <xdr:nvCxnSpPr>
        <xdr:cNvPr id="629" name="直線コネクタ 628"/>
        <xdr:cNvCxnSpPr/>
      </xdr:nvCxnSpPr>
      <xdr:spPr>
        <a:xfrm>
          <a:off x="12814300" y="12398571"/>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70873</xdr:rowOff>
    </xdr:from>
    <xdr:to>
      <xdr:col>72</xdr:col>
      <xdr:colOff>38100</xdr:colOff>
      <xdr:row>74</xdr:row>
      <xdr:rowOff>1023</xdr:rowOff>
    </xdr:to>
    <xdr:sp macro="" textlink="">
      <xdr:nvSpPr>
        <xdr:cNvPr id="630" name="フローチャート: 判断 629"/>
        <xdr:cNvSpPr/>
      </xdr:nvSpPr>
      <xdr:spPr>
        <a:xfrm>
          <a:off x="13652500" y="1258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163600</xdr:rowOff>
    </xdr:from>
    <xdr:ext cx="534377" cy="259045"/>
    <xdr:sp macro="" textlink="">
      <xdr:nvSpPr>
        <xdr:cNvPr id="631" name="テキスト ボックス 630"/>
        <xdr:cNvSpPr txBox="1"/>
      </xdr:nvSpPr>
      <xdr:spPr>
        <a:xfrm>
          <a:off x="13436111" y="12679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56472</xdr:rowOff>
    </xdr:from>
    <xdr:to>
      <xdr:col>67</xdr:col>
      <xdr:colOff>101600</xdr:colOff>
      <xdr:row>73</xdr:row>
      <xdr:rowOff>158072</xdr:rowOff>
    </xdr:to>
    <xdr:sp macro="" textlink="">
      <xdr:nvSpPr>
        <xdr:cNvPr id="632" name="フローチャート: 判断 631"/>
        <xdr:cNvSpPr/>
      </xdr:nvSpPr>
      <xdr:spPr>
        <a:xfrm>
          <a:off x="12763500" y="12572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149199</xdr:rowOff>
    </xdr:from>
    <xdr:ext cx="534377" cy="259045"/>
    <xdr:sp macro="" textlink="">
      <xdr:nvSpPr>
        <xdr:cNvPr id="633" name="テキスト ボックス 632"/>
        <xdr:cNvSpPr txBox="1"/>
      </xdr:nvSpPr>
      <xdr:spPr>
        <a:xfrm>
          <a:off x="12547111" y="1266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133869</xdr:rowOff>
    </xdr:from>
    <xdr:to>
      <xdr:col>85</xdr:col>
      <xdr:colOff>177800</xdr:colOff>
      <xdr:row>73</xdr:row>
      <xdr:rowOff>64019</xdr:rowOff>
    </xdr:to>
    <xdr:sp macro="" textlink="">
      <xdr:nvSpPr>
        <xdr:cNvPr id="639" name="楕円 638"/>
        <xdr:cNvSpPr/>
      </xdr:nvSpPr>
      <xdr:spPr>
        <a:xfrm>
          <a:off x="16268700" y="124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156746</xdr:rowOff>
    </xdr:from>
    <xdr:ext cx="534377" cy="259045"/>
    <xdr:sp macro="" textlink="">
      <xdr:nvSpPr>
        <xdr:cNvPr id="640" name="公債費該当値テキスト"/>
        <xdr:cNvSpPr txBox="1"/>
      </xdr:nvSpPr>
      <xdr:spPr>
        <a:xfrm>
          <a:off x="16370300" y="123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126913</xdr:rowOff>
    </xdr:from>
    <xdr:to>
      <xdr:col>81</xdr:col>
      <xdr:colOff>101600</xdr:colOff>
      <xdr:row>73</xdr:row>
      <xdr:rowOff>57063</xdr:rowOff>
    </xdr:to>
    <xdr:sp macro="" textlink="">
      <xdr:nvSpPr>
        <xdr:cNvPr id="641" name="楕円 640"/>
        <xdr:cNvSpPr/>
      </xdr:nvSpPr>
      <xdr:spPr>
        <a:xfrm>
          <a:off x="15430500" y="1247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73590</xdr:rowOff>
    </xdr:from>
    <xdr:ext cx="534377" cy="259045"/>
    <xdr:sp macro="" textlink="">
      <xdr:nvSpPr>
        <xdr:cNvPr id="642" name="テキスト ボックス 641"/>
        <xdr:cNvSpPr txBox="1"/>
      </xdr:nvSpPr>
      <xdr:spPr>
        <a:xfrm>
          <a:off x="15214111" y="1224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18622</xdr:rowOff>
    </xdr:from>
    <xdr:to>
      <xdr:col>76</xdr:col>
      <xdr:colOff>165100</xdr:colOff>
      <xdr:row>72</xdr:row>
      <xdr:rowOff>120222</xdr:rowOff>
    </xdr:to>
    <xdr:sp macro="" textlink="">
      <xdr:nvSpPr>
        <xdr:cNvPr id="643" name="楕円 642"/>
        <xdr:cNvSpPr/>
      </xdr:nvSpPr>
      <xdr:spPr>
        <a:xfrm>
          <a:off x="14541500" y="1236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136749</xdr:rowOff>
    </xdr:from>
    <xdr:ext cx="534377" cy="259045"/>
    <xdr:sp macro="" textlink="">
      <xdr:nvSpPr>
        <xdr:cNvPr id="644" name="テキスト ボックス 643"/>
        <xdr:cNvSpPr txBox="1"/>
      </xdr:nvSpPr>
      <xdr:spPr>
        <a:xfrm>
          <a:off x="14325111" y="12138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17087</xdr:rowOff>
    </xdr:from>
    <xdr:to>
      <xdr:col>72</xdr:col>
      <xdr:colOff>38100</xdr:colOff>
      <xdr:row>72</xdr:row>
      <xdr:rowOff>118687</xdr:rowOff>
    </xdr:to>
    <xdr:sp macro="" textlink="">
      <xdr:nvSpPr>
        <xdr:cNvPr id="645" name="楕円 644"/>
        <xdr:cNvSpPr/>
      </xdr:nvSpPr>
      <xdr:spPr>
        <a:xfrm>
          <a:off x="13652500" y="12361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135214</xdr:rowOff>
    </xdr:from>
    <xdr:ext cx="534377" cy="259045"/>
    <xdr:sp macro="" textlink="">
      <xdr:nvSpPr>
        <xdr:cNvPr id="646" name="テキスト ボックス 645"/>
        <xdr:cNvSpPr txBox="1"/>
      </xdr:nvSpPr>
      <xdr:spPr>
        <a:xfrm>
          <a:off x="13436111" y="121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3371</xdr:rowOff>
    </xdr:from>
    <xdr:to>
      <xdr:col>67</xdr:col>
      <xdr:colOff>101600</xdr:colOff>
      <xdr:row>72</xdr:row>
      <xdr:rowOff>104971</xdr:rowOff>
    </xdr:to>
    <xdr:sp macro="" textlink="">
      <xdr:nvSpPr>
        <xdr:cNvPr id="647" name="楕円 646"/>
        <xdr:cNvSpPr/>
      </xdr:nvSpPr>
      <xdr:spPr>
        <a:xfrm>
          <a:off x="12763500" y="1234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121498</xdr:rowOff>
    </xdr:from>
    <xdr:ext cx="534377" cy="259045"/>
    <xdr:sp macro="" textlink="">
      <xdr:nvSpPr>
        <xdr:cNvPr id="648" name="テキスト ボックス 647"/>
        <xdr:cNvSpPr txBox="1"/>
      </xdr:nvSpPr>
      <xdr:spPr>
        <a:xfrm>
          <a:off x="12547111" y="1212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2" name="テキスト ボックス 661"/>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4" name="テキスト ボックス 663"/>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6" name="テキスト ボックス 665"/>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8" name="テキスト ボックス 66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163337</xdr:rowOff>
    </xdr:from>
    <xdr:to>
      <xdr:col>85</xdr:col>
      <xdr:colOff>126364</xdr:colOff>
      <xdr:row>98</xdr:row>
      <xdr:rowOff>125847</xdr:rowOff>
    </xdr:to>
    <xdr:cxnSp macro="">
      <xdr:nvCxnSpPr>
        <xdr:cNvPr id="670" name="直線コネクタ 669"/>
        <xdr:cNvCxnSpPr/>
      </xdr:nvCxnSpPr>
      <xdr:spPr>
        <a:xfrm flipV="1">
          <a:off x="16317595" y="15765287"/>
          <a:ext cx="1269" cy="1162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129674</xdr:rowOff>
    </xdr:from>
    <xdr:ext cx="378565" cy="259045"/>
    <xdr:sp macro="" textlink="">
      <xdr:nvSpPr>
        <xdr:cNvPr id="671" name="積立金最小値テキスト"/>
        <xdr:cNvSpPr txBox="1"/>
      </xdr:nvSpPr>
      <xdr:spPr>
        <a:xfrm>
          <a:off x="16370300" y="16931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125847</xdr:rowOff>
    </xdr:from>
    <xdr:to>
      <xdr:col>86</xdr:col>
      <xdr:colOff>25400</xdr:colOff>
      <xdr:row>98</xdr:row>
      <xdr:rowOff>125847</xdr:rowOff>
    </xdr:to>
    <xdr:cxnSp macro="">
      <xdr:nvCxnSpPr>
        <xdr:cNvPr id="672" name="直線コネクタ 671"/>
        <xdr:cNvCxnSpPr/>
      </xdr:nvCxnSpPr>
      <xdr:spPr>
        <a:xfrm>
          <a:off x="16230600" y="1692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110014</xdr:rowOff>
    </xdr:from>
    <xdr:ext cx="534377" cy="259045"/>
    <xdr:sp macro="" textlink="">
      <xdr:nvSpPr>
        <xdr:cNvPr id="673" name="積立金最大値テキスト"/>
        <xdr:cNvSpPr txBox="1"/>
      </xdr:nvSpPr>
      <xdr:spPr>
        <a:xfrm>
          <a:off x="16370300" y="155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163337</xdr:rowOff>
    </xdr:from>
    <xdr:to>
      <xdr:col>86</xdr:col>
      <xdr:colOff>25400</xdr:colOff>
      <xdr:row>91</xdr:row>
      <xdr:rowOff>163337</xdr:rowOff>
    </xdr:to>
    <xdr:cxnSp macro="">
      <xdr:nvCxnSpPr>
        <xdr:cNvPr id="674" name="直線コネクタ 673"/>
        <xdr:cNvCxnSpPr/>
      </xdr:nvCxnSpPr>
      <xdr:spPr>
        <a:xfrm>
          <a:off x="16230600" y="1576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118807</xdr:rowOff>
    </xdr:from>
    <xdr:to>
      <xdr:col>85</xdr:col>
      <xdr:colOff>127000</xdr:colOff>
      <xdr:row>97</xdr:row>
      <xdr:rowOff>6381</xdr:rowOff>
    </xdr:to>
    <xdr:cxnSp macro="">
      <xdr:nvCxnSpPr>
        <xdr:cNvPr id="675" name="直線コネクタ 674"/>
        <xdr:cNvCxnSpPr/>
      </xdr:nvCxnSpPr>
      <xdr:spPr>
        <a:xfrm>
          <a:off x="15481300" y="16578007"/>
          <a:ext cx="838200" cy="5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152550</xdr:rowOff>
    </xdr:from>
    <xdr:ext cx="469744" cy="259045"/>
    <xdr:sp macro="" textlink="">
      <xdr:nvSpPr>
        <xdr:cNvPr id="676" name="積立金平均値テキスト"/>
        <xdr:cNvSpPr txBox="1"/>
      </xdr:nvSpPr>
      <xdr:spPr>
        <a:xfrm>
          <a:off x="16370300" y="16611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2673</xdr:rowOff>
    </xdr:from>
    <xdr:to>
      <xdr:col>85</xdr:col>
      <xdr:colOff>177800</xdr:colOff>
      <xdr:row>97</xdr:row>
      <xdr:rowOff>104273</xdr:rowOff>
    </xdr:to>
    <xdr:sp macro="" textlink="">
      <xdr:nvSpPr>
        <xdr:cNvPr id="677" name="フローチャート: 判断 676"/>
        <xdr:cNvSpPr/>
      </xdr:nvSpPr>
      <xdr:spPr>
        <a:xfrm>
          <a:off x="16268700" y="16633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113914</xdr:rowOff>
    </xdr:from>
    <xdr:to>
      <xdr:col>81</xdr:col>
      <xdr:colOff>50800</xdr:colOff>
      <xdr:row>96</xdr:row>
      <xdr:rowOff>118807</xdr:rowOff>
    </xdr:to>
    <xdr:cxnSp macro="">
      <xdr:nvCxnSpPr>
        <xdr:cNvPr id="678" name="直線コネクタ 677"/>
        <xdr:cNvCxnSpPr/>
      </xdr:nvCxnSpPr>
      <xdr:spPr>
        <a:xfrm>
          <a:off x="14592300" y="16573114"/>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139740</xdr:rowOff>
    </xdr:from>
    <xdr:to>
      <xdr:col>81</xdr:col>
      <xdr:colOff>101600</xdr:colOff>
      <xdr:row>97</xdr:row>
      <xdr:rowOff>69890</xdr:rowOff>
    </xdr:to>
    <xdr:sp macro="" textlink="">
      <xdr:nvSpPr>
        <xdr:cNvPr id="679" name="フローチャート: 判断 678"/>
        <xdr:cNvSpPr/>
      </xdr:nvSpPr>
      <xdr:spPr>
        <a:xfrm>
          <a:off x="15430500" y="1659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61017</xdr:rowOff>
    </xdr:from>
    <xdr:ext cx="469744" cy="259045"/>
    <xdr:sp macro="" textlink="">
      <xdr:nvSpPr>
        <xdr:cNvPr id="680" name="テキスト ボックス 679"/>
        <xdr:cNvSpPr txBox="1"/>
      </xdr:nvSpPr>
      <xdr:spPr>
        <a:xfrm>
          <a:off x="15246428" y="16691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113914</xdr:rowOff>
    </xdr:from>
    <xdr:to>
      <xdr:col>76</xdr:col>
      <xdr:colOff>114300</xdr:colOff>
      <xdr:row>97</xdr:row>
      <xdr:rowOff>157668</xdr:rowOff>
    </xdr:to>
    <xdr:cxnSp macro="">
      <xdr:nvCxnSpPr>
        <xdr:cNvPr id="681" name="直線コネクタ 680"/>
        <xdr:cNvCxnSpPr/>
      </xdr:nvCxnSpPr>
      <xdr:spPr>
        <a:xfrm flipV="1">
          <a:off x="13703300" y="16573114"/>
          <a:ext cx="889000" cy="21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121362</xdr:rowOff>
    </xdr:from>
    <xdr:to>
      <xdr:col>76</xdr:col>
      <xdr:colOff>165100</xdr:colOff>
      <xdr:row>97</xdr:row>
      <xdr:rowOff>51512</xdr:rowOff>
    </xdr:to>
    <xdr:sp macro="" textlink="">
      <xdr:nvSpPr>
        <xdr:cNvPr id="682" name="フローチャート: 判断 681"/>
        <xdr:cNvSpPr/>
      </xdr:nvSpPr>
      <xdr:spPr>
        <a:xfrm>
          <a:off x="14541500" y="1658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42639</xdr:rowOff>
    </xdr:from>
    <xdr:ext cx="469744" cy="259045"/>
    <xdr:sp macro="" textlink="">
      <xdr:nvSpPr>
        <xdr:cNvPr id="683" name="テキスト ボックス 682"/>
        <xdr:cNvSpPr txBox="1"/>
      </xdr:nvSpPr>
      <xdr:spPr>
        <a:xfrm>
          <a:off x="14357428" y="1667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109342</xdr:rowOff>
    </xdr:from>
    <xdr:to>
      <xdr:col>71</xdr:col>
      <xdr:colOff>177800</xdr:colOff>
      <xdr:row>97</xdr:row>
      <xdr:rowOff>157668</xdr:rowOff>
    </xdr:to>
    <xdr:cxnSp macro="">
      <xdr:nvCxnSpPr>
        <xdr:cNvPr id="684" name="直線コネクタ 683"/>
        <xdr:cNvCxnSpPr/>
      </xdr:nvCxnSpPr>
      <xdr:spPr>
        <a:xfrm>
          <a:off x="12814300" y="16054192"/>
          <a:ext cx="889000" cy="73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40391</xdr:rowOff>
    </xdr:from>
    <xdr:to>
      <xdr:col>72</xdr:col>
      <xdr:colOff>38100</xdr:colOff>
      <xdr:row>96</xdr:row>
      <xdr:rowOff>141991</xdr:rowOff>
    </xdr:to>
    <xdr:sp macro="" textlink="">
      <xdr:nvSpPr>
        <xdr:cNvPr id="685" name="フローチャート: 判断 684"/>
        <xdr:cNvSpPr/>
      </xdr:nvSpPr>
      <xdr:spPr>
        <a:xfrm>
          <a:off x="13652500" y="1649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158518</xdr:rowOff>
    </xdr:from>
    <xdr:ext cx="469744" cy="259045"/>
    <xdr:sp macro="" textlink="">
      <xdr:nvSpPr>
        <xdr:cNvPr id="686" name="テキスト ボックス 685"/>
        <xdr:cNvSpPr txBox="1"/>
      </xdr:nvSpPr>
      <xdr:spPr>
        <a:xfrm>
          <a:off x="13468428" y="16274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159217</xdr:rowOff>
    </xdr:from>
    <xdr:to>
      <xdr:col>67</xdr:col>
      <xdr:colOff>101600</xdr:colOff>
      <xdr:row>96</xdr:row>
      <xdr:rowOff>89367</xdr:rowOff>
    </xdr:to>
    <xdr:sp macro="" textlink="">
      <xdr:nvSpPr>
        <xdr:cNvPr id="687" name="フローチャート: 判断 686"/>
        <xdr:cNvSpPr/>
      </xdr:nvSpPr>
      <xdr:spPr>
        <a:xfrm>
          <a:off x="12763500" y="1644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80494</xdr:rowOff>
    </xdr:from>
    <xdr:ext cx="469744" cy="259045"/>
    <xdr:sp macro="" textlink="">
      <xdr:nvSpPr>
        <xdr:cNvPr id="688" name="テキスト ボックス 687"/>
        <xdr:cNvSpPr txBox="1"/>
      </xdr:nvSpPr>
      <xdr:spPr>
        <a:xfrm>
          <a:off x="12579428" y="1653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127031</xdr:rowOff>
    </xdr:from>
    <xdr:to>
      <xdr:col>85</xdr:col>
      <xdr:colOff>177800</xdr:colOff>
      <xdr:row>97</xdr:row>
      <xdr:rowOff>57181</xdr:rowOff>
    </xdr:to>
    <xdr:sp macro="" textlink="">
      <xdr:nvSpPr>
        <xdr:cNvPr id="694" name="楕円 693"/>
        <xdr:cNvSpPr/>
      </xdr:nvSpPr>
      <xdr:spPr>
        <a:xfrm>
          <a:off x="16268700" y="165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149908</xdr:rowOff>
    </xdr:from>
    <xdr:ext cx="469744" cy="259045"/>
    <xdr:sp macro="" textlink="">
      <xdr:nvSpPr>
        <xdr:cNvPr id="695" name="積立金該当値テキスト"/>
        <xdr:cNvSpPr txBox="1"/>
      </xdr:nvSpPr>
      <xdr:spPr>
        <a:xfrm>
          <a:off x="16370300" y="1643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68007</xdr:rowOff>
    </xdr:from>
    <xdr:to>
      <xdr:col>81</xdr:col>
      <xdr:colOff>101600</xdr:colOff>
      <xdr:row>96</xdr:row>
      <xdr:rowOff>169607</xdr:rowOff>
    </xdr:to>
    <xdr:sp macro="" textlink="">
      <xdr:nvSpPr>
        <xdr:cNvPr id="696" name="楕円 695"/>
        <xdr:cNvSpPr/>
      </xdr:nvSpPr>
      <xdr:spPr>
        <a:xfrm>
          <a:off x="15430500" y="165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14684</xdr:rowOff>
    </xdr:from>
    <xdr:ext cx="469744" cy="259045"/>
    <xdr:sp macro="" textlink="">
      <xdr:nvSpPr>
        <xdr:cNvPr id="697" name="テキスト ボックス 696"/>
        <xdr:cNvSpPr txBox="1"/>
      </xdr:nvSpPr>
      <xdr:spPr>
        <a:xfrm>
          <a:off x="15246428" y="16302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63114</xdr:rowOff>
    </xdr:from>
    <xdr:to>
      <xdr:col>76</xdr:col>
      <xdr:colOff>165100</xdr:colOff>
      <xdr:row>96</xdr:row>
      <xdr:rowOff>164714</xdr:rowOff>
    </xdr:to>
    <xdr:sp macro="" textlink="">
      <xdr:nvSpPr>
        <xdr:cNvPr id="698" name="楕円 697"/>
        <xdr:cNvSpPr/>
      </xdr:nvSpPr>
      <xdr:spPr>
        <a:xfrm>
          <a:off x="14541500" y="165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9791</xdr:rowOff>
    </xdr:from>
    <xdr:ext cx="469744" cy="259045"/>
    <xdr:sp macro="" textlink="">
      <xdr:nvSpPr>
        <xdr:cNvPr id="699" name="テキスト ボックス 698"/>
        <xdr:cNvSpPr txBox="1"/>
      </xdr:nvSpPr>
      <xdr:spPr>
        <a:xfrm>
          <a:off x="14357428" y="16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106868</xdr:rowOff>
    </xdr:from>
    <xdr:to>
      <xdr:col>72</xdr:col>
      <xdr:colOff>38100</xdr:colOff>
      <xdr:row>98</xdr:row>
      <xdr:rowOff>37018</xdr:rowOff>
    </xdr:to>
    <xdr:sp macro="" textlink="">
      <xdr:nvSpPr>
        <xdr:cNvPr id="700" name="楕円 699"/>
        <xdr:cNvSpPr/>
      </xdr:nvSpPr>
      <xdr:spPr>
        <a:xfrm>
          <a:off x="13652500" y="1673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28145</xdr:rowOff>
    </xdr:from>
    <xdr:ext cx="469744" cy="259045"/>
    <xdr:sp macro="" textlink="">
      <xdr:nvSpPr>
        <xdr:cNvPr id="701" name="テキスト ボックス 700"/>
        <xdr:cNvSpPr txBox="1"/>
      </xdr:nvSpPr>
      <xdr:spPr>
        <a:xfrm>
          <a:off x="13468428" y="16830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58542</xdr:rowOff>
    </xdr:from>
    <xdr:to>
      <xdr:col>67</xdr:col>
      <xdr:colOff>101600</xdr:colOff>
      <xdr:row>93</xdr:row>
      <xdr:rowOff>160142</xdr:rowOff>
    </xdr:to>
    <xdr:sp macro="" textlink="">
      <xdr:nvSpPr>
        <xdr:cNvPr id="702" name="楕円 701"/>
        <xdr:cNvSpPr/>
      </xdr:nvSpPr>
      <xdr:spPr>
        <a:xfrm>
          <a:off x="12763500" y="1600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5219</xdr:rowOff>
    </xdr:from>
    <xdr:ext cx="534377" cy="259045"/>
    <xdr:sp macro="" textlink="">
      <xdr:nvSpPr>
        <xdr:cNvPr id="703" name="テキスト ボックス 702"/>
        <xdr:cNvSpPr txBox="1"/>
      </xdr:nvSpPr>
      <xdr:spPr>
        <a:xfrm>
          <a:off x="12547111" y="15778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7" name="テキスト ボックス 71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9" name="テキスト ボックス 71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1" name="テキスト ボックス 72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141224</xdr:rowOff>
    </xdr:from>
    <xdr:to>
      <xdr:col>116</xdr:col>
      <xdr:colOff>62864</xdr:colOff>
      <xdr:row>39</xdr:row>
      <xdr:rowOff>44450</xdr:rowOff>
    </xdr:to>
    <xdr:cxnSp macro="">
      <xdr:nvCxnSpPr>
        <xdr:cNvPr id="727" name="直線コネクタ 726"/>
        <xdr:cNvCxnSpPr/>
      </xdr:nvCxnSpPr>
      <xdr:spPr>
        <a:xfrm flipV="1">
          <a:off x="22159595" y="5456174"/>
          <a:ext cx="1269" cy="1274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87901</xdr:rowOff>
    </xdr:from>
    <xdr:ext cx="534377" cy="259045"/>
    <xdr:sp macro="" textlink="">
      <xdr:nvSpPr>
        <xdr:cNvPr id="730" name="投資及び出資金最大値テキスト"/>
        <xdr:cNvSpPr txBox="1"/>
      </xdr:nvSpPr>
      <xdr:spPr>
        <a:xfrm>
          <a:off x="22212300" y="5231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141224</xdr:rowOff>
    </xdr:from>
    <xdr:to>
      <xdr:col>116</xdr:col>
      <xdr:colOff>152400</xdr:colOff>
      <xdr:row>31</xdr:row>
      <xdr:rowOff>141224</xdr:rowOff>
    </xdr:to>
    <xdr:cxnSp macro="">
      <xdr:nvCxnSpPr>
        <xdr:cNvPr id="731" name="直線コネクタ 730"/>
        <xdr:cNvCxnSpPr/>
      </xdr:nvCxnSpPr>
      <xdr:spPr>
        <a:xfrm>
          <a:off x="22072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82169</xdr:rowOff>
    </xdr:from>
    <xdr:to>
      <xdr:col>116</xdr:col>
      <xdr:colOff>63500</xdr:colOff>
      <xdr:row>36</xdr:row>
      <xdr:rowOff>87630</xdr:rowOff>
    </xdr:to>
    <xdr:cxnSp macro="">
      <xdr:nvCxnSpPr>
        <xdr:cNvPr id="732" name="直線コネクタ 731"/>
        <xdr:cNvCxnSpPr/>
      </xdr:nvCxnSpPr>
      <xdr:spPr>
        <a:xfrm flipV="1">
          <a:off x="21323300" y="6254369"/>
          <a:ext cx="8382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68851</xdr:rowOff>
    </xdr:from>
    <xdr:ext cx="469744" cy="259045"/>
    <xdr:sp macro="" textlink="">
      <xdr:nvSpPr>
        <xdr:cNvPr id="733" name="投資及び出資金平均値テキスト"/>
        <xdr:cNvSpPr txBox="1"/>
      </xdr:nvSpPr>
      <xdr:spPr>
        <a:xfrm>
          <a:off x="22212300" y="64125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90424</xdr:rowOff>
    </xdr:from>
    <xdr:to>
      <xdr:col>116</xdr:col>
      <xdr:colOff>114300</xdr:colOff>
      <xdr:row>38</xdr:row>
      <xdr:rowOff>20574</xdr:rowOff>
    </xdr:to>
    <xdr:sp macro="" textlink="">
      <xdr:nvSpPr>
        <xdr:cNvPr id="734" name="フローチャート: 判断 733"/>
        <xdr:cNvSpPr/>
      </xdr:nvSpPr>
      <xdr:spPr>
        <a:xfrm>
          <a:off x="22110700" y="64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87630</xdr:rowOff>
    </xdr:from>
    <xdr:to>
      <xdr:col>111</xdr:col>
      <xdr:colOff>177800</xdr:colOff>
      <xdr:row>36</xdr:row>
      <xdr:rowOff>94107</xdr:rowOff>
    </xdr:to>
    <xdr:cxnSp macro="">
      <xdr:nvCxnSpPr>
        <xdr:cNvPr id="735" name="直線コネクタ 734"/>
        <xdr:cNvCxnSpPr/>
      </xdr:nvCxnSpPr>
      <xdr:spPr>
        <a:xfrm flipV="1">
          <a:off x="20434300" y="6259830"/>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94107</xdr:rowOff>
    </xdr:from>
    <xdr:to>
      <xdr:col>112</xdr:col>
      <xdr:colOff>38100</xdr:colOff>
      <xdr:row>38</xdr:row>
      <xdr:rowOff>24257</xdr:rowOff>
    </xdr:to>
    <xdr:sp macro="" textlink="">
      <xdr:nvSpPr>
        <xdr:cNvPr id="736" name="フローチャート: 判断 735"/>
        <xdr:cNvSpPr/>
      </xdr:nvSpPr>
      <xdr:spPr>
        <a:xfrm>
          <a:off x="21272500" y="64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15384</xdr:rowOff>
    </xdr:from>
    <xdr:ext cx="469744" cy="259045"/>
    <xdr:sp macro="" textlink="">
      <xdr:nvSpPr>
        <xdr:cNvPr id="737" name="テキスト ボックス 736"/>
        <xdr:cNvSpPr txBox="1"/>
      </xdr:nvSpPr>
      <xdr:spPr>
        <a:xfrm>
          <a:off x="21088428" y="653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94107</xdr:rowOff>
    </xdr:from>
    <xdr:to>
      <xdr:col>107</xdr:col>
      <xdr:colOff>50800</xdr:colOff>
      <xdr:row>36</xdr:row>
      <xdr:rowOff>123063</xdr:rowOff>
    </xdr:to>
    <xdr:cxnSp macro="">
      <xdr:nvCxnSpPr>
        <xdr:cNvPr id="738" name="直線コネクタ 737"/>
        <xdr:cNvCxnSpPr/>
      </xdr:nvCxnSpPr>
      <xdr:spPr>
        <a:xfrm flipV="1">
          <a:off x="19545300" y="6266307"/>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103378</xdr:rowOff>
    </xdr:from>
    <xdr:to>
      <xdr:col>107</xdr:col>
      <xdr:colOff>101600</xdr:colOff>
      <xdr:row>38</xdr:row>
      <xdr:rowOff>33528</xdr:rowOff>
    </xdr:to>
    <xdr:sp macro="" textlink="">
      <xdr:nvSpPr>
        <xdr:cNvPr id="739" name="フローチャート: 判断 738"/>
        <xdr:cNvSpPr/>
      </xdr:nvSpPr>
      <xdr:spPr>
        <a:xfrm>
          <a:off x="20383500" y="644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24655</xdr:rowOff>
    </xdr:from>
    <xdr:ext cx="469744" cy="259045"/>
    <xdr:sp macro="" textlink="">
      <xdr:nvSpPr>
        <xdr:cNvPr id="740" name="テキスト ボックス 739"/>
        <xdr:cNvSpPr txBox="1"/>
      </xdr:nvSpPr>
      <xdr:spPr>
        <a:xfrm>
          <a:off x="20199428"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146558</xdr:rowOff>
    </xdr:from>
    <xdr:to>
      <xdr:col>102</xdr:col>
      <xdr:colOff>114300</xdr:colOff>
      <xdr:row>36</xdr:row>
      <xdr:rowOff>123063</xdr:rowOff>
    </xdr:to>
    <xdr:cxnSp macro="">
      <xdr:nvCxnSpPr>
        <xdr:cNvPr id="741" name="直線コネクタ 740"/>
        <xdr:cNvCxnSpPr/>
      </xdr:nvCxnSpPr>
      <xdr:spPr>
        <a:xfrm>
          <a:off x="18656300" y="6147308"/>
          <a:ext cx="88900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88392</xdr:rowOff>
    </xdr:from>
    <xdr:to>
      <xdr:col>102</xdr:col>
      <xdr:colOff>165100</xdr:colOff>
      <xdr:row>38</xdr:row>
      <xdr:rowOff>18542</xdr:rowOff>
    </xdr:to>
    <xdr:sp macro="" textlink="">
      <xdr:nvSpPr>
        <xdr:cNvPr id="742" name="フローチャート: 判断 741"/>
        <xdr:cNvSpPr/>
      </xdr:nvSpPr>
      <xdr:spPr>
        <a:xfrm>
          <a:off x="19494500" y="643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9669</xdr:rowOff>
    </xdr:from>
    <xdr:ext cx="469744" cy="259045"/>
    <xdr:sp macro="" textlink="">
      <xdr:nvSpPr>
        <xdr:cNvPr id="743" name="テキスト ボックス 742"/>
        <xdr:cNvSpPr txBox="1"/>
      </xdr:nvSpPr>
      <xdr:spPr>
        <a:xfrm>
          <a:off x="19310428" y="652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163576</xdr:rowOff>
    </xdr:from>
    <xdr:to>
      <xdr:col>98</xdr:col>
      <xdr:colOff>38100</xdr:colOff>
      <xdr:row>38</xdr:row>
      <xdr:rowOff>93726</xdr:rowOff>
    </xdr:to>
    <xdr:sp macro="" textlink="">
      <xdr:nvSpPr>
        <xdr:cNvPr id="744" name="フローチャート: 判断 743"/>
        <xdr:cNvSpPr/>
      </xdr:nvSpPr>
      <xdr:spPr>
        <a:xfrm>
          <a:off x="18605500" y="650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84853</xdr:rowOff>
    </xdr:from>
    <xdr:ext cx="469744" cy="259045"/>
    <xdr:sp macro="" textlink="">
      <xdr:nvSpPr>
        <xdr:cNvPr id="745" name="テキスト ボックス 744"/>
        <xdr:cNvSpPr txBox="1"/>
      </xdr:nvSpPr>
      <xdr:spPr>
        <a:xfrm>
          <a:off x="18421428" y="659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31369</xdr:rowOff>
    </xdr:from>
    <xdr:to>
      <xdr:col>116</xdr:col>
      <xdr:colOff>114300</xdr:colOff>
      <xdr:row>36</xdr:row>
      <xdr:rowOff>132969</xdr:rowOff>
    </xdr:to>
    <xdr:sp macro="" textlink="">
      <xdr:nvSpPr>
        <xdr:cNvPr id="751" name="楕円 750"/>
        <xdr:cNvSpPr/>
      </xdr:nvSpPr>
      <xdr:spPr>
        <a:xfrm>
          <a:off x="22110700" y="620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54246</xdr:rowOff>
    </xdr:from>
    <xdr:ext cx="469744" cy="259045"/>
    <xdr:sp macro="" textlink="">
      <xdr:nvSpPr>
        <xdr:cNvPr id="752" name="投資及び出資金該当値テキスト"/>
        <xdr:cNvSpPr txBox="1"/>
      </xdr:nvSpPr>
      <xdr:spPr>
        <a:xfrm>
          <a:off x="22212300" y="605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36830</xdr:rowOff>
    </xdr:from>
    <xdr:to>
      <xdr:col>112</xdr:col>
      <xdr:colOff>38100</xdr:colOff>
      <xdr:row>36</xdr:row>
      <xdr:rowOff>138430</xdr:rowOff>
    </xdr:to>
    <xdr:sp macro="" textlink="">
      <xdr:nvSpPr>
        <xdr:cNvPr id="753" name="楕円 752"/>
        <xdr:cNvSpPr/>
      </xdr:nvSpPr>
      <xdr:spPr>
        <a:xfrm>
          <a:off x="21272500" y="620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154957</xdr:rowOff>
    </xdr:from>
    <xdr:ext cx="469744" cy="259045"/>
    <xdr:sp macro="" textlink="">
      <xdr:nvSpPr>
        <xdr:cNvPr id="754" name="テキスト ボックス 753"/>
        <xdr:cNvSpPr txBox="1"/>
      </xdr:nvSpPr>
      <xdr:spPr>
        <a:xfrm>
          <a:off x="21088428"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43307</xdr:rowOff>
    </xdr:from>
    <xdr:to>
      <xdr:col>107</xdr:col>
      <xdr:colOff>101600</xdr:colOff>
      <xdr:row>36</xdr:row>
      <xdr:rowOff>144907</xdr:rowOff>
    </xdr:to>
    <xdr:sp macro="" textlink="">
      <xdr:nvSpPr>
        <xdr:cNvPr id="755" name="楕円 754"/>
        <xdr:cNvSpPr/>
      </xdr:nvSpPr>
      <xdr:spPr>
        <a:xfrm>
          <a:off x="20383500" y="621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161434</xdr:rowOff>
    </xdr:from>
    <xdr:ext cx="469744" cy="259045"/>
    <xdr:sp macro="" textlink="">
      <xdr:nvSpPr>
        <xdr:cNvPr id="756" name="テキスト ボックス 755"/>
        <xdr:cNvSpPr txBox="1"/>
      </xdr:nvSpPr>
      <xdr:spPr>
        <a:xfrm>
          <a:off x="20199428" y="5990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72263</xdr:rowOff>
    </xdr:from>
    <xdr:to>
      <xdr:col>102</xdr:col>
      <xdr:colOff>165100</xdr:colOff>
      <xdr:row>37</xdr:row>
      <xdr:rowOff>2413</xdr:rowOff>
    </xdr:to>
    <xdr:sp macro="" textlink="">
      <xdr:nvSpPr>
        <xdr:cNvPr id="757" name="楕円 756"/>
        <xdr:cNvSpPr/>
      </xdr:nvSpPr>
      <xdr:spPr>
        <a:xfrm>
          <a:off x="19494500" y="62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18940</xdr:rowOff>
    </xdr:from>
    <xdr:ext cx="469744" cy="259045"/>
    <xdr:sp macro="" textlink="">
      <xdr:nvSpPr>
        <xdr:cNvPr id="758" name="テキスト ボックス 757"/>
        <xdr:cNvSpPr txBox="1"/>
      </xdr:nvSpPr>
      <xdr:spPr>
        <a:xfrm>
          <a:off x="19310428" y="6019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95758</xdr:rowOff>
    </xdr:from>
    <xdr:to>
      <xdr:col>98</xdr:col>
      <xdr:colOff>38100</xdr:colOff>
      <xdr:row>36</xdr:row>
      <xdr:rowOff>25908</xdr:rowOff>
    </xdr:to>
    <xdr:sp macro="" textlink="">
      <xdr:nvSpPr>
        <xdr:cNvPr id="759" name="楕円 758"/>
        <xdr:cNvSpPr/>
      </xdr:nvSpPr>
      <xdr:spPr>
        <a:xfrm>
          <a:off x="18605500" y="609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42435</xdr:rowOff>
    </xdr:from>
    <xdr:ext cx="469744" cy="259045"/>
    <xdr:sp macro="" textlink="">
      <xdr:nvSpPr>
        <xdr:cNvPr id="760" name="テキスト ボックス 759"/>
        <xdr:cNvSpPr txBox="1"/>
      </xdr:nvSpPr>
      <xdr:spPr>
        <a:xfrm>
          <a:off x="18421428" y="587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6" name="テキスト ボックス 77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8" name="テキスト ボックス 77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0" name="テキスト ボックス 77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165074</xdr:rowOff>
    </xdr:from>
    <xdr:to>
      <xdr:col>116</xdr:col>
      <xdr:colOff>62864</xdr:colOff>
      <xdr:row>59</xdr:row>
      <xdr:rowOff>42469</xdr:rowOff>
    </xdr:to>
    <xdr:cxnSp macro="">
      <xdr:nvCxnSpPr>
        <xdr:cNvPr id="784" name="直線コネクタ 783"/>
        <xdr:cNvCxnSpPr/>
      </xdr:nvCxnSpPr>
      <xdr:spPr>
        <a:xfrm flipV="1">
          <a:off x="22159595" y="8566124"/>
          <a:ext cx="1269" cy="1591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46296</xdr:rowOff>
    </xdr:from>
    <xdr:ext cx="313932" cy="259045"/>
    <xdr:sp macro="" textlink="">
      <xdr:nvSpPr>
        <xdr:cNvPr id="785" name="貸付金最小値テキスト"/>
        <xdr:cNvSpPr txBox="1"/>
      </xdr:nvSpPr>
      <xdr:spPr>
        <a:xfrm>
          <a:off x="22212300" y="101618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42469</xdr:rowOff>
    </xdr:from>
    <xdr:to>
      <xdr:col>116</xdr:col>
      <xdr:colOff>152400</xdr:colOff>
      <xdr:row>59</xdr:row>
      <xdr:rowOff>42469</xdr:rowOff>
    </xdr:to>
    <xdr:cxnSp macro="">
      <xdr:nvCxnSpPr>
        <xdr:cNvPr id="786" name="直線コネクタ 785"/>
        <xdr:cNvCxnSpPr/>
      </xdr:nvCxnSpPr>
      <xdr:spPr>
        <a:xfrm>
          <a:off x="22072600" y="10158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111751</xdr:rowOff>
    </xdr:from>
    <xdr:ext cx="534377" cy="259045"/>
    <xdr:sp macro="" textlink="">
      <xdr:nvSpPr>
        <xdr:cNvPr id="787" name="貸付金最大値テキスト"/>
        <xdr:cNvSpPr txBox="1"/>
      </xdr:nvSpPr>
      <xdr:spPr>
        <a:xfrm>
          <a:off x="22212300" y="83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165074</xdr:rowOff>
    </xdr:from>
    <xdr:to>
      <xdr:col>116</xdr:col>
      <xdr:colOff>152400</xdr:colOff>
      <xdr:row>49</xdr:row>
      <xdr:rowOff>165074</xdr:rowOff>
    </xdr:to>
    <xdr:cxnSp macro="">
      <xdr:nvCxnSpPr>
        <xdr:cNvPr id="788" name="直線コネクタ 787"/>
        <xdr:cNvCxnSpPr/>
      </xdr:nvCxnSpPr>
      <xdr:spPr>
        <a:xfrm>
          <a:off x="22072600" y="8566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75082</xdr:rowOff>
    </xdr:from>
    <xdr:to>
      <xdr:col>116</xdr:col>
      <xdr:colOff>63500</xdr:colOff>
      <xdr:row>54</xdr:row>
      <xdr:rowOff>162217</xdr:rowOff>
    </xdr:to>
    <xdr:cxnSp macro="">
      <xdr:nvCxnSpPr>
        <xdr:cNvPr id="789" name="直線コネクタ 788"/>
        <xdr:cNvCxnSpPr/>
      </xdr:nvCxnSpPr>
      <xdr:spPr>
        <a:xfrm>
          <a:off x="21323300" y="9333382"/>
          <a:ext cx="838200" cy="87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43972</xdr:rowOff>
    </xdr:from>
    <xdr:ext cx="469744" cy="259045"/>
    <xdr:sp macro="" textlink="">
      <xdr:nvSpPr>
        <xdr:cNvPr id="790" name="貸付金平均値テキスト"/>
        <xdr:cNvSpPr txBox="1"/>
      </xdr:nvSpPr>
      <xdr:spPr>
        <a:xfrm>
          <a:off x="22212300" y="9816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65545</xdr:rowOff>
    </xdr:from>
    <xdr:to>
      <xdr:col>116</xdr:col>
      <xdr:colOff>114300</xdr:colOff>
      <xdr:row>57</xdr:row>
      <xdr:rowOff>167145</xdr:rowOff>
    </xdr:to>
    <xdr:sp macro="" textlink="">
      <xdr:nvSpPr>
        <xdr:cNvPr id="791" name="フローチャート: 判断 790"/>
        <xdr:cNvSpPr/>
      </xdr:nvSpPr>
      <xdr:spPr>
        <a:xfrm>
          <a:off x="22110700" y="983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75082</xdr:rowOff>
    </xdr:from>
    <xdr:to>
      <xdr:col>111</xdr:col>
      <xdr:colOff>177800</xdr:colOff>
      <xdr:row>55</xdr:row>
      <xdr:rowOff>22428</xdr:rowOff>
    </xdr:to>
    <xdr:cxnSp macro="">
      <xdr:nvCxnSpPr>
        <xdr:cNvPr id="792" name="直線コネクタ 791"/>
        <xdr:cNvCxnSpPr/>
      </xdr:nvCxnSpPr>
      <xdr:spPr>
        <a:xfrm flipV="1">
          <a:off x="20434300" y="9333382"/>
          <a:ext cx="889000" cy="11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36246</xdr:rowOff>
    </xdr:from>
    <xdr:to>
      <xdr:col>112</xdr:col>
      <xdr:colOff>38100</xdr:colOff>
      <xdr:row>57</xdr:row>
      <xdr:rowOff>137846</xdr:rowOff>
    </xdr:to>
    <xdr:sp macro="" textlink="">
      <xdr:nvSpPr>
        <xdr:cNvPr id="793" name="フローチャート: 判断 792"/>
        <xdr:cNvSpPr/>
      </xdr:nvSpPr>
      <xdr:spPr>
        <a:xfrm>
          <a:off x="21272500" y="980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128973</xdr:rowOff>
    </xdr:from>
    <xdr:ext cx="469744" cy="259045"/>
    <xdr:sp macro="" textlink="">
      <xdr:nvSpPr>
        <xdr:cNvPr id="794" name="テキスト ボックス 793"/>
        <xdr:cNvSpPr txBox="1"/>
      </xdr:nvSpPr>
      <xdr:spPr>
        <a:xfrm>
          <a:off x="21088428" y="990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22428</xdr:rowOff>
    </xdr:from>
    <xdr:to>
      <xdr:col>107</xdr:col>
      <xdr:colOff>50800</xdr:colOff>
      <xdr:row>55</xdr:row>
      <xdr:rowOff>95771</xdr:rowOff>
    </xdr:to>
    <xdr:cxnSp macro="">
      <xdr:nvCxnSpPr>
        <xdr:cNvPr id="795" name="直線コネクタ 794"/>
        <xdr:cNvCxnSpPr/>
      </xdr:nvCxnSpPr>
      <xdr:spPr>
        <a:xfrm flipV="1">
          <a:off x="19545300" y="9452178"/>
          <a:ext cx="889000" cy="7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34074</xdr:rowOff>
    </xdr:from>
    <xdr:to>
      <xdr:col>107</xdr:col>
      <xdr:colOff>101600</xdr:colOff>
      <xdr:row>57</xdr:row>
      <xdr:rowOff>135674</xdr:rowOff>
    </xdr:to>
    <xdr:sp macro="" textlink="">
      <xdr:nvSpPr>
        <xdr:cNvPr id="796" name="フローチャート: 判断 795"/>
        <xdr:cNvSpPr/>
      </xdr:nvSpPr>
      <xdr:spPr>
        <a:xfrm>
          <a:off x="20383500" y="9806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126801</xdr:rowOff>
    </xdr:from>
    <xdr:ext cx="469744" cy="259045"/>
    <xdr:sp macro="" textlink="">
      <xdr:nvSpPr>
        <xdr:cNvPr id="797" name="テキスト ボックス 796"/>
        <xdr:cNvSpPr txBox="1"/>
      </xdr:nvSpPr>
      <xdr:spPr>
        <a:xfrm>
          <a:off x="20199428" y="989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95771</xdr:rowOff>
    </xdr:from>
    <xdr:to>
      <xdr:col>102</xdr:col>
      <xdr:colOff>114300</xdr:colOff>
      <xdr:row>55</xdr:row>
      <xdr:rowOff>99085</xdr:rowOff>
    </xdr:to>
    <xdr:cxnSp macro="">
      <xdr:nvCxnSpPr>
        <xdr:cNvPr id="798" name="直線コネクタ 797"/>
        <xdr:cNvCxnSpPr/>
      </xdr:nvCxnSpPr>
      <xdr:spPr>
        <a:xfrm flipV="1">
          <a:off x="18656300" y="9525521"/>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158318</xdr:rowOff>
    </xdr:from>
    <xdr:to>
      <xdr:col>102</xdr:col>
      <xdr:colOff>165100</xdr:colOff>
      <xdr:row>57</xdr:row>
      <xdr:rowOff>88468</xdr:rowOff>
    </xdr:to>
    <xdr:sp macro="" textlink="">
      <xdr:nvSpPr>
        <xdr:cNvPr id="799" name="フローチャート: 判断 798"/>
        <xdr:cNvSpPr/>
      </xdr:nvSpPr>
      <xdr:spPr>
        <a:xfrm>
          <a:off x="19494500" y="9759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79595</xdr:rowOff>
    </xdr:from>
    <xdr:ext cx="469744" cy="259045"/>
    <xdr:sp macro="" textlink="">
      <xdr:nvSpPr>
        <xdr:cNvPr id="800" name="テキスト ボックス 799"/>
        <xdr:cNvSpPr txBox="1"/>
      </xdr:nvSpPr>
      <xdr:spPr>
        <a:xfrm>
          <a:off x="19310428" y="985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133744</xdr:rowOff>
    </xdr:from>
    <xdr:to>
      <xdr:col>98</xdr:col>
      <xdr:colOff>38100</xdr:colOff>
      <xdr:row>57</xdr:row>
      <xdr:rowOff>63894</xdr:rowOff>
    </xdr:to>
    <xdr:sp macro="" textlink="">
      <xdr:nvSpPr>
        <xdr:cNvPr id="801" name="フローチャート: 判断 800"/>
        <xdr:cNvSpPr/>
      </xdr:nvSpPr>
      <xdr:spPr>
        <a:xfrm>
          <a:off x="18605500" y="973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55021</xdr:rowOff>
    </xdr:from>
    <xdr:ext cx="469744" cy="259045"/>
    <xdr:sp macro="" textlink="">
      <xdr:nvSpPr>
        <xdr:cNvPr id="802" name="テキスト ボックス 801"/>
        <xdr:cNvSpPr txBox="1"/>
      </xdr:nvSpPr>
      <xdr:spPr>
        <a:xfrm>
          <a:off x="18421428" y="9827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111417</xdr:rowOff>
    </xdr:from>
    <xdr:to>
      <xdr:col>116</xdr:col>
      <xdr:colOff>114300</xdr:colOff>
      <xdr:row>55</xdr:row>
      <xdr:rowOff>41567</xdr:rowOff>
    </xdr:to>
    <xdr:sp macro="" textlink="">
      <xdr:nvSpPr>
        <xdr:cNvPr id="808" name="楕円 807"/>
        <xdr:cNvSpPr/>
      </xdr:nvSpPr>
      <xdr:spPr>
        <a:xfrm>
          <a:off x="22110700" y="936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134294</xdr:rowOff>
    </xdr:from>
    <xdr:ext cx="534377" cy="259045"/>
    <xdr:sp macro="" textlink="">
      <xdr:nvSpPr>
        <xdr:cNvPr id="809" name="貸付金該当値テキスト"/>
        <xdr:cNvSpPr txBox="1"/>
      </xdr:nvSpPr>
      <xdr:spPr>
        <a:xfrm>
          <a:off x="22212300" y="92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24282</xdr:rowOff>
    </xdr:from>
    <xdr:to>
      <xdr:col>112</xdr:col>
      <xdr:colOff>38100</xdr:colOff>
      <xdr:row>54</xdr:row>
      <xdr:rowOff>125882</xdr:rowOff>
    </xdr:to>
    <xdr:sp macro="" textlink="">
      <xdr:nvSpPr>
        <xdr:cNvPr id="810" name="楕円 809"/>
        <xdr:cNvSpPr/>
      </xdr:nvSpPr>
      <xdr:spPr>
        <a:xfrm>
          <a:off x="21272500" y="928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142409</xdr:rowOff>
    </xdr:from>
    <xdr:ext cx="534377" cy="259045"/>
    <xdr:sp macro="" textlink="">
      <xdr:nvSpPr>
        <xdr:cNvPr id="811" name="テキスト ボックス 810"/>
        <xdr:cNvSpPr txBox="1"/>
      </xdr:nvSpPr>
      <xdr:spPr>
        <a:xfrm>
          <a:off x="21056111" y="9057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143078</xdr:rowOff>
    </xdr:from>
    <xdr:to>
      <xdr:col>107</xdr:col>
      <xdr:colOff>101600</xdr:colOff>
      <xdr:row>55</xdr:row>
      <xdr:rowOff>73228</xdr:rowOff>
    </xdr:to>
    <xdr:sp macro="" textlink="">
      <xdr:nvSpPr>
        <xdr:cNvPr id="812" name="楕円 811"/>
        <xdr:cNvSpPr/>
      </xdr:nvSpPr>
      <xdr:spPr>
        <a:xfrm>
          <a:off x="20383500" y="940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89755</xdr:rowOff>
    </xdr:from>
    <xdr:ext cx="534377" cy="259045"/>
    <xdr:sp macro="" textlink="">
      <xdr:nvSpPr>
        <xdr:cNvPr id="813" name="テキスト ボックス 812"/>
        <xdr:cNvSpPr txBox="1"/>
      </xdr:nvSpPr>
      <xdr:spPr>
        <a:xfrm>
          <a:off x="20167111" y="9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44971</xdr:rowOff>
    </xdr:from>
    <xdr:to>
      <xdr:col>102</xdr:col>
      <xdr:colOff>165100</xdr:colOff>
      <xdr:row>55</xdr:row>
      <xdr:rowOff>146571</xdr:rowOff>
    </xdr:to>
    <xdr:sp macro="" textlink="">
      <xdr:nvSpPr>
        <xdr:cNvPr id="814" name="楕円 813"/>
        <xdr:cNvSpPr/>
      </xdr:nvSpPr>
      <xdr:spPr>
        <a:xfrm>
          <a:off x="19494500" y="947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163098</xdr:rowOff>
    </xdr:from>
    <xdr:ext cx="534377" cy="259045"/>
    <xdr:sp macro="" textlink="">
      <xdr:nvSpPr>
        <xdr:cNvPr id="815" name="テキスト ボックス 814"/>
        <xdr:cNvSpPr txBox="1"/>
      </xdr:nvSpPr>
      <xdr:spPr>
        <a:xfrm>
          <a:off x="19278111" y="92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48285</xdr:rowOff>
    </xdr:from>
    <xdr:to>
      <xdr:col>98</xdr:col>
      <xdr:colOff>38100</xdr:colOff>
      <xdr:row>55</xdr:row>
      <xdr:rowOff>149885</xdr:rowOff>
    </xdr:to>
    <xdr:sp macro="" textlink="">
      <xdr:nvSpPr>
        <xdr:cNvPr id="816" name="楕円 815"/>
        <xdr:cNvSpPr/>
      </xdr:nvSpPr>
      <xdr:spPr>
        <a:xfrm>
          <a:off x="18605500" y="94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166412</xdr:rowOff>
    </xdr:from>
    <xdr:ext cx="534377" cy="259045"/>
    <xdr:sp macro="" textlink="">
      <xdr:nvSpPr>
        <xdr:cNvPr id="817" name="テキスト ボックス 816"/>
        <xdr:cNvSpPr txBox="1"/>
      </xdr:nvSpPr>
      <xdr:spPr>
        <a:xfrm>
          <a:off x="18389111" y="9253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8" name="テキスト ボックス 82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6" name="テキスト ボックス 83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8" name="テキスト ボックス 83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0" name="テキスト ボックス 83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2" name="テキスト ボックス 84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23571</xdr:rowOff>
    </xdr:from>
    <xdr:to>
      <xdr:col>116</xdr:col>
      <xdr:colOff>62864</xdr:colOff>
      <xdr:row>79</xdr:row>
      <xdr:rowOff>16681</xdr:rowOff>
    </xdr:to>
    <xdr:cxnSp macro="">
      <xdr:nvCxnSpPr>
        <xdr:cNvPr id="844" name="直線コネクタ 843"/>
        <xdr:cNvCxnSpPr/>
      </xdr:nvCxnSpPr>
      <xdr:spPr>
        <a:xfrm flipV="1">
          <a:off x="22159595" y="12196521"/>
          <a:ext cx="1269" cy="1364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20508</xdr:rowOff>
    </xdr:from>
    <xdr:ext cx="534377" cy="259045"/>
    <xdr:sp macro="" textlink="">
      <xdr:nvSpPr>
        <xdr:cNvPr id="845" name="繰出金最小値テキスト"/>
        <xdr:cNvSpPr txBox="1"/>
      </xdr:nvSpPr>
      <xdr:spPr>
        <a:xfrm>
          <a:off x="22212300" y="1356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16681</xdr:rowOff>
    </xdr:from>
    <xdr:to>
      <xdr:col>116</xdr:col>
      <xdr:colOff>152400</xdr:colOff>
      <xdr:row>79</xdr:row>
      <xdr:rowOff>16681</xdr:rowOff>
    </xdr:to>
    <xdr:cxnSp macro="">
      <xdr:nvCxnSpPr>
        <xdr:cNvPr id="846" name="直線コネクタ 845"/>
        <xdr:cNvCxnSpPr/>
      </xdr:nvCxnSpPr>
      <xdr:spPr>
        <a:xfrm>
          <a:off x="22072600" y="1356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141698</xdr:rowOff>
    </xdr:from>
    <xdr:ext cx="534377" cy="259045"/>
    <xdr:sp macro="" textlink="">
      <xdr:nvSpPr>
        <xdr:cNvPr id="847" name="繰出金最大値テキスト"/>
        <xdr:cNvSpPr txBox="1"/>
      </xdr:nvSpPr>
      <xdr:spPr>
        <a:xfrm>
          <a:off x="22212300" y="1197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23571</xdr:rowOff>
    </xdr:from>
    <xdr:to>
      <xdr:col>116</xdr:col>
      <xdr:colOff>152400</xdr:colOff>
      <xdr:row>71</xdr:row>
      <xdr:rowOff>23571</xdr:rowOff>
    </xdr:to>
    <xdr:cxnSp macro="">
      <xdr:nvCxnSpPr>
        <xdr:cNvPr id="848" name="直線コネクタ 847"/>
        <xdr:cNvCxnSpPr/>
      </xdr:nvCxnSpPr>
      <xdr:spPr>
        <a:xfrm>
          <a:off x="22072600" y="12196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66548</xdr:rowOff>
    </xdr:from>
    <xdr:to>
      <xdr:col>116</xdr:col>
      <xdr:colOff>63500</xdr:colOff>
      <xdr:row>76</xdr:row>
      <xdr:rowOff>80297</xdr:rowOff>
    </xdr:to>
    <xdr:cxnSp macro="">
      <xdr:nvCxnSpPr>
        <xdr:cNvPr id="849" name="直線コネクタ 848"/>
        <xdr:cNvCxnSpPr/>
      </xdr:nvCxnSpPr>
      <xdr:spPr>
        <a:xfrm flipV="1">
          <a:off x="21323300" y="13096748"/>
          <a:ext cx="8382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3091</xdr:rowOff>
    </xdr:from>
    <xdr:ext cx="534377" cy="259045"/>
    <xdr:sp macro="" textlink="">
      <xdr:nvSpPr>
        <xdr:cNvPr id="850" name="繰出金平均値テキスト"/>
        <xdr:cNvSpPr txBox="1"/>
      </xdr:nvSpPr>
      <xdr:spPr>
        <a:xfrm>
          <a:off x="22212300" y="1303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24664</xdr:rowOff>
    </xdr:from>
    <xdr:to>
      <xdr:col>116</xdr:col>
      <xdr:colOff>114300</xdr:colOff>
      <xdr:row>76</xdr:row>
      <xdr:rowOff>126264</xdr:rowOff>
    </xdr:to>
    <xdr:sp macro="" textlink="">
      <xdr:nvSpPr>
        <xdr:cNvPr id="851" name="フローチャート: 判断 850"/>
        <xdr:cNvSpPr/>
      </xdr:nvSpPr>
      <xdr:spPr>
        <a:xfrm>
          <a:off x="22110700" y="130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80297</xdr:rowOff>
    </xdr:from>
    <xdr:to>
      <xdr:col>111</xdr:col>
      <xdr:colOff>177800</xdr:colOff>
      <xdr:row>76</xdr:row>
      <xdr:rowOff>86469</xdr:rowOff>
    </xdr:to>
    <xdr:cxnSp macro="">
      <xdr:nvCxnSpPr>
        <xdr:cNvPr id="852" name="直線コネクタ 851"/>
        <xdr:cNvCxnSpPr/>
      </xdr:nvCxnSpPr>
      <xdr:spPr>
        <a:xfrm flipV="1">
          <a:off x="20434300" y="13110497"/>
          <a:ext cx="889000" cy="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31325</xdr:rowOff>
    </xdr:from>
    <xdr:to>
      <xdr:col>112</xdr:col>
      <xdr:colOff>38100</xdr:colOff>
      <xdr:row>76</xdr:row>
      <xdr:rowOff>132925</xdr:rowOff>
    </xdr:to>
    <xdr:sp macro="" textlink="">
      <xdr:nvSpPr>
        <xdr:cNvPr id="853" name="フローチャート: 判断 852"/>
        <xdr:cNvSpPr/>
      </xdr:nvSpPr>
      <xdr:spPr>
        <a:xfrm>
          <a:off x="21272500" y="1306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124052</xdr:rowOff>
    </xdr:from>
    <xdr:ext cx="534377" cy="259045"/>
    <xdr:sp macro="" textlink="">
      <xdr:nvSpPr>
        <xdr:cNvPr id="854" name="テキスト ボックス 853"/>
        <xdr:cNvSpPr txBox="1"/>
      </xdr:nvSpPr>
      <xdr:spPr>
        <a:xfrm>
          <a:off x="21056111" y="1315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86469</xdr:rowOff>
    </xdr:from>
    <xdr:to>
      <xdr:col>107</xdr:col>
      <xdr:colOff>50800</xdr:colOff>
      <xdr:row>77</xdr:row>
      <xdr:rowOff>10508</xdr:rowOff>
    </xdr:to>
    <xdr:cxnSp macro="">
      <xdr:nvCxnSpPr>
        <xdr:cNvPr id="855" name="直線コネクタ 854"/>
        <xdr:cNvCxnSpPr/>
      </xdr:nvCxnSpPr>
      <xdr:spPr>
        <a:xfrm flipV="1">
          <a:off x="19545300" y="13116669"/>
          <a:ext cx="889000" cy="9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35897</xdr:rowOff>
    </xdr:from>
    <xdr:to>
      <xdr:col>107</xdr:col>
      <xdr:colOff>101600</xdr:colOff>
      <xdr:row>76</xdr:row>
      <xdr:rowOff>137497</xdr:rowOff>
    </xdr:to>
    <xdr:sp macro="" textlink="">
      <xdr:nvSpPr>
        <xdr:cNvPr id="856" name="フローチャート: 判断 855"/>
        <xdr:cNvSpPr/>
      </xdr:nvSpPr>
      <xdr:spPr>
        <a:xfrm>
          <a:off x="20383500" y="130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128624</xdr:rowOff>
    </xdr:from>
    <xdr:ext cx="534377" cy="259045"/>
    <xdr:sp macro="" textlink="">
      <xdr:nvSpPr>
        <xdr:cNvPr id="857" name="テキスト ボックス 856"/>
        <xdr:cNvSpPr txBox="1"/>
      </xdr:nvSpPr>
      <xdr:spPr>
        <a:xfrm>
          <a:off x="20167111" y="131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10508</xdr:rowOff>
    </xdr:from>
    <xdr:to>
      <xdr:col>102</xdr:col>
      <xdr:colOff>114300</xdr:colOff>
      <xdr:row>77</xdr:row>
      <xdr:rowOff>59364</xdr:rowOff>
    </xdr:to>
    <xdr:cxnSp macro="">
      <xdr:nvCxnSpPr>
        <xdr:cNvPr id="858" name="直線コネクタ 857"/>
        <xdr:cNvCxnSpPr/>
      </xdr:nvCxnSpPr>
      <xdr:spPr>
        <a:xfrm flipV="1">
          <a:off x="18656300" y="13212158"/>
          <a:ext cx="889000" cy="4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117770</xdr:rowOff>
    </xdr:from>
    <xdr:to>
      <xdr:col>102</xdr:col>
      <xdr:colOff>165100</xdr:colOff>
      <xdr:row>77</xdr:row>
      <xdr:rowOff>47920</xdr:rowOff>
    </xdr:to>
    <xdr:sp macro="" textlink="">
      <xdr:nvSpPr>
        <xdr:cNvPr id="859" name="フローチャート: 判断 858"/>
        <xdr:cNvSpPr/>
      </xdr:nvSpPr>
      <xdr:spPr>
        <a:xfrm>
          <a:off x="19494500" y="1314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64446</xdr:rowOff>
    </xdr:from>
    <xdr:ext cx="534377" cy="259045"/>
    <xdr:sp macro="" textlink="">
      <xdr:nvSpPr>
        <xdr:cNvPr id="860" name="テキスト ボックス 859"/>
        <xdr:cNvSpPr txBox="1"/>
      </xdr:nvSpPr>
      <xdr:spPr>
        <a:xfrm>
          <a:off x="19278111" y="129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148957</xdr:rowOff>
    </xdr:from>
    <xdr:to>
      <xdr:col>98</xdr:col>
      <xdr:colOff>38100</xdr:colOff>
      <xdr:row>77</xdr:row>
      <xdr:rowOff>79107</xdr:rowOff>
    </xdr:to>
    <xdr:sp macro="" textlink="">
      <xdr:nvSpPr>
        <xdr:cNvPr id="861" name="フローチャート: 判断 860"/>
        <xdr:cNvSpPr/>
      </xdr:nvSpPr>
      <xdr:spPr>
        <a:xfrm>
          <a:off x="18605500" y="1317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95634</xdr:rowOff>
    </xdr:from>
    <xdr:ext cx="534377" cy="259045"/>
    <xdr:sp macro="" textlink="">
      <xdr:nvSpPr>
        <xdr:cNvPr id="862" name="テキスト ボックス 861"/>
        <xdr:cNvSpPr txBox="1"/>
      </xdr:nvSpPr>
      <xdr:spPr>
        <a:xfrm>
          <a:off x="18389111" y="1295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15748</xdr:rowOff>
    </xdr:from>
    <xdr:to>
      <xdr:col>116</xdr:col>
      <xdr:colOff>114300</xdr:colOff>
      <xdr:row>76</xdr:row>
      <xdr:rowOff>117348</xdr:rowOff>
    </xdr:to>
    <xdr:sp macro="" textlink="">
      <xdr:nvSpPr>
        <xdr:cNvPr id="868" name="楕円 867"/>
        <xdr:cNvSpPr/>
      </xdr:nvSpPr>
      <xdr:spPr>
        <a:xfrm>
          <a:off x="22110700" y="1304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38625</xdr:rowOff>
    </xdr:from>
    <xdr:ext cx="534377" cy="259045"/>
    <xdr:sp macro="" textlink="">
      <xdr:nvSpPr>
        <xdr:cNvPr id="869" name="繰出金該当値テキスト"/>
        <xdr:cNvSpPr txBox="1"/>
      </xdr:nvSpPr>
      <xdr:spPr>
        <a:xfrm>
          <a:off x="22212300" y="12897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29497</xdr:rowOff>
    </xdr:from>
    <xdr:to>
      <xdr:col>112</xdr:col>
      <xdr:colOff>38100</xdr:colOff>
      <xdr:row>76</xdr:row>
      <xdr:rowOff>131097</xdr:rowOff>
    </xdr:to>
    <xdr:sp macro="" textlink="">
      <xdr:nvSpPr>
        <xdr:cNvPr id="870" name="楕円 869"/>
        <xdr:cNvSpPr/>
      </xdr:nvSpPr>
      <xdr:spPr>
        <a:xfrm>
          <a:off x="21272500" y="130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147624</xdr:rowOff>
    </xdr:from>
    <xdr:ext cx="534377" cy="259045"/>
    <xdr:sp macro="" textlink="">
      <xdr:nvSpPr>
        <xdr:cNvPr id="871" name="テキスト ボックス 870"/>
        <xdr:cNvSpPr txBox="1"/>
      </xdr:nvSpPr>
      <xdr:spPr>
        <a:xfrm>
          <a:off x="21056111" y="1283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35669</xdr:rowOff>
    </xdr:from>
    <xdr:to>
      <xdr:col>107</xdr:col>
      <xdr:colOff>101600</xdr:colOff>
      <xdr:row>76</xdr:row>
      <xdr:rowOff>137269</xdr:rowOff>
    </xdr:to>
    <xdr:sp macro="" textlink="">
      <xdr:nvSpPr>
        <xdr:cNvPr id="872" name="楕円 871"/>
        <xdr:cNvSpPr/>
      </xdr:nvSpPr>
      <xdr:spPr>
        <a:xfrm>
          <a:off x="20383500" y="130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153796</xdr:rowOff>
    </xdr:from>
    <xdr:ext cx="534377" cy="259045"/>
    <xdr:sp macro="" textlink="">
      <xdr:nvSpPr>
        <xdr:cNvPr id="873" name="テキスト ボックス 872"/>
        <xdr:cNvSpPr txBox="1"/>
      </xdr:nvSpPr>
      <xdr:spPr>
        <a:xfrm>
          <a:off x="20167111" y="128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131158</xdr:rowOff>
    </xdr:from>
    <xdr:to>
      <xdr:col>102</xdr:col>
      <xdr:colOff>165100</xdr:colOff>
      <xdr:row>77</xdr:row>
      <xdr:rowOff>61308</xdr:rowOff>
    </xdr:to>
    <xdr:sp macro="" textlink="">
      <xdr:nvSpPr>
        <xdr:cNvPr id="874" name="楕円 873"/>
        <xdr:cNvSpPr/>
      </xdr:nvSpPr>
      <xdr:spPr>
        <a:xfrm>
          <a:off x="19494500" y="1316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52435</xdr:rowOff>
    </xdr:from>
    <xdr:ext cx="534377" cy="259045"/>
    <xdr:sp macro="" textlink="">
      <xdr:nvSpPr>
        <xdr:cNvPr id="875" name="テキスト ボックス 874"/>
        <xdr:cNvSpPr txBox="1"/>
      </xdr:nvSpPr>
      <xdr:spPr>
        <a:xfrm>
          <a:off x="19278111" y="132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8564</xdr:rowOff>
    </xdr:from>
    <xdr:to>
      <xdr:col>98</xdr:col>
      <xdr:colOff>38100</xdr:colOff>
      <xdr:row>77</xdr:row>
      <xdr:rowOff>110164</xdr:rowOff>
    </xdr:to>
    <xdr:sp macro="" textlink="">
      <xdr:nvSpPr>
        <xdr:cNvPr id="876" name="楕円 875"/>
        <xdr:cNvSpPr/>
      </xdr:nvSpPr>
      <xdr:spPr>
        <a:xfrm>
          <a:off x="18605500" y="132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101291</xdr:rowOff>
    </xdr:from>
    <xdr:ext cx="534377" cy="259045"/>
    <xdr:sp macro="" textlink="">
      <xdr:nvSpPr>
        <xdr:cNvPr id="877" name="テキスト ボックス 876"/>
        <xdr:cNvSpPr txBox="1"/>
      </xdr:nvSpPr>
      <xdr:spPr>
        <a:xfrm>
          <a:off x="18389111" y="1330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住民一人当たりのコストは、</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425,836</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円である。　</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人件費は、住民一人当たり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69,275</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であ</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24</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年度から減少傾向で推移してい</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たが、退職者数の増により退職手当が増加し、</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前年度から</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3,564</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上昇した。類似団体平均と比べて高い水準にあるのは、行財政改革の一環として公営企業（ガス事業、交通事業）を廃止した際に当該企業職員を受け入れたことによるものであるが、定員適正化の取組を進めており</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、今後、</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は減少する見通しである</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物件費は、</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年度に設置した「秋田市学校給食費会計」における管理費の増などにより、前年度から</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1,303</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円増加し、類似団体平均を上回った。</a:t>
          </a:r>
          <a:endParaRPr lang="ja-JP" altLang="ja-JP" sz="900">
            <a:solidFill>
              <a:sysClr val="windowText" lastClr="000000"/>
            </a:solidFill>
            <a:effectLst/>
            <a:latin typeface="ＭＳ Ｐゴシック" panose="020B0600070205080204" pitchFamily="50" charset="-128"/>
            <a:ea typeface="ＭＳ Ｐゴシック" panose="020B0600070205080204" pitchFamily="50" charset="-128"/>
          </a:endParaRPr>
        </a:p>
        <a:p>
          <a:pPr algn="l"/>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扶助費は、住民一人当たり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107,504</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円となっている。前年度から横ばいで推移しており、類似団体平均を下回っている。しかし、今度少子高齢化等で社会保障関係経費が増加し、扶助費は増加していく見込みである。</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普通建設事業は、住民一人当たり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44,125</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ている。</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前年度決算と比較すると</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9.8</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％の減とな</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り類似団体平均を下回ったが、</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、県・市連携文化施設や新駅の整備等により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31</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33</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年度は上昇する</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見込みである。</a:t>
          </a:r>
          <a:endPar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　公債費は、住民一人当たり</a:t>
          </a:r>
          <a:r>
            <a:rPr kumimoji="1" lang="en-US"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44,123</a:t>
          </a:r>
          <a:r>
            <a:rPr kumimoji="1" lang="ja-JP" altLang="en-US" sz="900">
              <a:solidFill>
                <a:sysClr val="windowText" lastClr="000000"/>
              </a:solidFill>
              <a:effectLst/>
              <a:latin typeface="ＭＳ Ｐゴシック" panose="020B0600070205080204" pitchFamily="50" charset="-128"/>
              <a:ea typeface="ＭＳ Ｐゴシック" panose="020B0600070205080204" pitchFamily="50" charset="-128"/>
              <a:cs typeface="+mn-cs"/>
            </a:rPr>
            <a:t>円である。減少傾向に推移しているが、類似団体平均を上回っている状態である。今後も、ごみ処理施設整備にかかる地方債など既に発行している地方債の償還が順次終了し、地方債の発行の抑制などにより、減少していくものと見通している。</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9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en-US" sz="9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900" baseline="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今後</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kumimoji="1" lang="ja-JP" altLang="en-US" sz="900" b="0">
              <a:solidFill>
                <a:sysClr val="windowText" lastClr="000000"/>
              </a:solidFill>
              <a:effectLst/>
              <a:latin typeface="ＭＳ Ｐゴシック" panose="020B0600070205080204" pitchFamily="50" charset="-128"/>
              <a:ea typeface="ＭＳ Ｐゴシック" panose="020B0600070205080204" pitchFamily="50" charset="-128"/>
              <a:cs typeface="+mn-cs"/>
            </a:rPr>
            <a:t>「第３期・県都</a:t>
          </a:r>
          <a:r>
            <a:rPr kumimoji="1" lang="en-US" altLang="ja-JP" sz="9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b="0">
              <a:solidFill>
                <a:sysClr val="windowText" lastClr="000000"/>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900" b="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900" b="0">
              <a:solidFill>
                <a:sysClr val="windowText" lastClr="000000"/>
              </a:solidFill>
              <a:effectLst/>
              <a:latin typeface="ＭＳ Ｐゴシック" panose="020B0600070205080204" pitchFamily="50" charset="-128"/>
              <a:ea typeface="ＭＳ Ｐゴシック" panose="020B0600070205080204" pitchFamily="50" charset="-128"/>
              <a:cs typeface="+mn-cs"/>
            </a:rPr>
            <a:t>改革プラン」</a:t>
          </a:r>
          <a:r>
            <a:rPr kumimoji="1" lang="ja-JP" altLang="ja-JP" sz="900">
              <a:solidFill>
                <a:sysClr val="windowText" lastClr="000000"/>
              </a:solidFill>
              <a:effectLst/>
              <a:latin typeface="ＭＳ Ｐゴシック" panose="020B0600070205080204" pitchFamily="50" charset="-128"/>
              <a:ea typeface="ＭＳ Ｐゴシック" panose="020B0600070205080204" pitchFamily="50" charset="-128"/>
              <a:cs typeface="+mn-cs"/>
            </a:rPr>
            <a:t>に位置付けた各項目を着実に推進することなどにより、歳出全般にわたる</a:t>
          </a:r>
          <a:r>
            <a:rPr kumimoji="1" lang="ja-JP" altLang="ja-JP" sz="900">
              <a:solidFill>
                <a:schemeClr val="dk1"/>
              </a:solidFill>
              <a:effectLst/>
              <a:latin typeface="ＭＳ Ｐゴシック" panose="020B0600070205080204" pitchFamily="50" charset="-128"/>
              <a:ea typeface="ＭＳ Ｐゴシック" panose="020B0600070205080204" pitchFamily="50" charset="-128"/>
              <a:cs typeface="+mn-cs"/>
            </a:rPr>
            <a:t>見直しを進めていく。</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312,374
311,024
906.07
135,432,698
133,020,163
1,683,021
72,001,781
139,711,099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83.6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20501</xdr:rowOff>
    </xdr:from>
    <xdr:to>
      <xdr:col>24</xdr:col>
      <xdr:colOff>62865</xdr:colOff>
      <xdr:row>38</xdr:row>
      <xdr:rowOff>156028</xdr:rowOff>
    </xdr:to>
    <xdr:cxnSp macro="">
      <xdr:nvCxnSpPr>
        <xdr:cNvPr id="58" name="直線コネクタ 57"/>
        <xdr:cNvCxnSpPr/>
      </xdr:nvCxnSpPr>
      <xdr:spPr>
        <a:xfrm flipV="1">
          <a:off x="4633595" y="5335451"/>
          <a:ext cx="1270" cy="1335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159855</xdr:rowOff>
    </xdr:from>
    <xdr:ext cx="469744" cy="259045"/>
    <xdr:sp macro="" textlink="">
      <xdr:nvSpPr>
        <xdr:cNvPr id="59" name="議会費最小値テキスト"/>
        <xdr:cNvSpPr txBox="1"/>
      </xdr:nvSpPr>
      <xdr:spPr>
        <a:xfrm>
          <a:off x="4686300"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156028</xdr:rowOff>
    </xdr:from>
    <xdr:to>
      <xdr:col>24</xdr:col>
      <xdr:colOff>152400</xdr:colOff>
      <xdr:row>38</xdr:row>
      <xdr:rowOff>156028</xdr:rowOff>
    </xdr:to>
    <xdr:cxnSp macro="">
      <xdr:nvCxnSpPr>
        <xdr:cNvPr id="60" name="直線コネクタ 59"/>
        <xdr:cNvCxnSpPr/>
      </xdr:nvCxnSpPr>
      <xdr:spPr>
        <a:xfrm>
          <a:off x="4546600" y="667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138628</xdr:rowOff>
    </xdr:from>
    <xdr:ext cx="469744" cy="259045"/>
    <xdr:sp macro="" textlink="">
      <xdr:nvSpPr>
        <xdr:cNvPr id="61" name="議会費最大値テキスト"/>
        <xdr:cNvSpPr txBox="1"/>
      </xdr:nvSpPr>
      <xdr:spPr>
        <a:xfrm>
          <a:off x="4686300" y="5110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20501</xdr:rowOff>
    </xdr:from>
    <xdr:to>
      <xdr:col>24</xdr:col>
      <xdr:colOff>152400</xdr:colOff>
      <xdr:row>31</xdr:row>
      <xdr:rowOff>20501</xdr:rowOff>
    </xdr:to>
    <xdr:cxnSp macro="">
      <xdr:nvCxnSpPr>
        <xdr:cNvPr id="62" name="直線コネクタ 61"/>
        <xdr:cNvCxnSpPr/>
      </xdr:nvCxnSpPr>
      <xdr:spPr>
        <a:xfrm>
          <a:off x="4546600" y="5335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107043</xdr:rowOff>
    </xdr:from>
    <xdr:to>
      <xdr:col>24</xdr:col>
      <xdr:colOff>63500</xdr:colOff>
      <xdr:row>32</xdr:row>
      <xdr:rowOff>129903</xdr:rowOff>
    </xdr:to>
    <xdr:cxnSp macro="">
      <xdr:nvCxnSpPr>
        <xdr:cNvPr id="63" name="直線コネクタ 62"/>
        <xdr:cNvCxnSpPr/>
      </xdr:nvCxnSpPr>
      <xdr:spPr>
        <a:xfrm flipV="1">
          <a:off x="3797300" y="5593443"/>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167476</xdr:rowOff>
    </xdr:from>
    <xdr:ext cx="469744" cy="259045"/>
    <xdr:sp macro="" textlink="">
      <xdr:nvSpPr>
        <xdr:cNvPr id="64" name="議会費平均値テキスト"/>
        <xdr:cNvSpPr txBox="1"/>
      </xdr:nvSpPr>
      <xdr:spPr>
        <a:xfrm>
          <a:off x="4686300" y="5996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17599</xdr:rowOff>
    </xdr:from>
    <xdr:to>
      <xdr:col>24</xdr:col>
      <xdr:colOff>114300</xdr:colOff>
      <xdr:row>35</xdr:row>
      <xdr:rowOff>119199</xdr:rowOff>
    </xdr:to>
    <xdr:sp macro="" textlink="">
      <xdr:nvSpPr>
        <xdr:cNvPr id="65" name="フローチャート: 判断 64"/>
        <xdr:cNvSpPr/>
      </xdr:nvSpPr>
      <xdr:spPr>
        <a:xfrm>
          <a:off x="45847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129358</xdr:rowOff>
    </xdr:from>
    <xdr:to>
      <xdr:col>19</xdr:col>
      <xdr:colOff>177800</xdr:colOff>
      <xdr:row>32</xdr:row>
      <xdr:rowOff>129903</xdr:rowOff>
    </xdr:to>
    <xdr:cxnSp macro="">
      <xdr:nvCxnSpPr>
        <xdr:cNvPr id="66" name="直線コネクタ 65"/>
        <xdr:cNvCxnSpPr/>
      </xdr:nvCxnSpPr>
      <xdr:spPr>
        <a:xfrm>
          <a:off x="2908300" y="5444308"/>
          <a:ext cx="889000" cy="17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129358</xdr:rowOff>
    </xdr:from>
    <xdr:to>
      <xdr:col>15</xdr:col>
      <xdr:colOff>50800</xdr:colOff>
      <xdr:row>32</xdr:row>
      <xdr:rowOff>68943</xdr:rowOff>
    </xdr:to>
    <xdr:cxnSp macro="">
      <xdr:nvCxnSpPr>
        <xdr:cNvPr id="69" name="直線コネクタ 68"/>
        <xdr:cNvCxnSpPr/>
      </xdr:nvCxnSpPr>
      <xdr:spPr>
        <a:xfrm flipV="1">
          <a:off x="2019300" y="5444308"/>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51889</xdr:rowOff>
    </xdr:from>
    <xdr:to>
      <xdr:col>15</xdr:col>
      <xdr:colOff>101600</xdr:colOff>
      <xdr:row>34</xdr:row>
      <xdr:rowOff>153489</xdr:rowOff>
    </xdr:to>
    <xdr:sp macro="" textlink="">
      <xdr:nvSpPr>
        <xdr:cNvPr id="70" name="フローチャート: 判断 69"/>
        <xdr:cNvSpPr/>
      </xdr:nvSpPr>
      <xdr:spPr>
        <a:xfrm>
          <a:off x="2857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144616</xdr:rowOff>
    </xdr:from>
    <xdr:ext cx="469744" cy="259045"/>
    <xdr:sp macro="" textlink="">
      <xdr:nvSpPr>
        <xdr:cNvPr id="71" name="テキスト ボックス 70"/>
        <xdr:cNvSpPr txBox="1"/>
      </xdr:nvSpPr>
      <xdr:spPr>
        <a:xfrm>
          <a:off x="2673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68943</xdr:rowOff>
    </xdr:from>
    <xdr:to>
      <xdr:col>10</xdr:col>
      <xdr:colOff>114300</xdr:colOff>
      <xdr:row>32</xdr:row>
      <xdr:rowOff>76563</xdr:rowOff>
    </xdr:to>
    <xdr:cxnSp macro="">
      <xdr:nvCxnSpPr>
        <xdr:cNvPr id="72" name="直線コネクタ 71"/>
        <xdr:cNvCxnSpPr/>
      </xdr:nvCxnSpPr>
      <xdr:spPr>
        <a:xfrm flipV="1">
          <a:off x="1130300" y="5555343"/>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93254</xdr:rowOff>
    </xdr:from>
    <xdr:to>
      <xdr:col>10</xdr:col>
      <xdr:colOff>165100</xdr:colOff>
      <xdr:row>35</xdr:row>
      <xdr:rowOff>23404</xdr:rowOff>
    </xdr:to>
    <xdr:sp macro="" textlink="">
      <xdr:nvSpPr>
        <xdr:cNvPr id="73" name="フローチャート: 判断 72"/>
        <xdr:cNvSpPr/>
      </xdr:nvSpPr>
      <xdr:spPr>
        <a:xfrm>
          <a:off x="1968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14531</xdr:rowOff>
    </xdr:from>
    <xdr:ext cx="469744" cy="259045"/>
    <xdr:sp macro="" textlink="">
      <xdr:nvSpPr>
        <xdr:cNvPr id="74" name="テキスト ボックス 73"/>
        <xdr:cNvSpPr txBox="1"/>
      </xdr:nvSpPr>
      <xdr:spPr>
        <a:xfrm>
          <a:off x="1784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112849</xdr:rowOff>
    </xdr:from>
    <xdr:to>
      <xdr:col>6</xdr:col>
      <xdr:colOff>38100</xdr:colOff>
      <xdr:row>35</xdr:row>
      <xdr:rowOff>42999</xdr:rowOff>
    </xdr:to>
    <xdr:sp macro="" textlink="">
      <xdr:nvSpPr>
        <xdr:cNvPr id="75" name="フローチャート: 判断 74"/>
        <xdr:cNvSpPr/>
      </xdr:nvSpPr>
      <xdr:spPr>
        <a:xfrm>
          <a:off x="1079500" y="5942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34126</xdr:rowOff>
    </xdr:from>
    <xdr:ext cx="469744" cy="259045"/>
    <xdr:sp macro="" textlink="">
      <xdr:nvSpPr>
        <xdr:cNvPr id="76" name="テキスト ボックス 75"/>
        <xdr:cNvSpPr txBox="1"/>
      </xdr:nvSpPr>
      <xdr:spPr>
        <a:xfrm>
          <a:off x="895428" y="603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56243</xdr:rowOff>
    </xdr:from>
    <xdr:to>
      <xdr:col>24</xdr:col>
      <xdr:colOff>114300</xdr:colOff>
      <xdr:row>32</xdr:row>
      <xdr:rowOff>157843</xdr:rowOff>
    </xdr:to>
    <xdr:sp macro="" textlink="">
      <xdr:nvSpPr>
        <xdr:cNvPr id="82" name="楕円 81"/>
        <xdr:cNvSpPr/>
      </xdr:nvSpPr>
      <xdr:spPr>
        <a:xfrm>
          <a:off x="4584700" y="554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79120</xdr:rowOff>
    </xdr:from>
    <xdr:ext cx="469744" cy="259045"/>
    <xdr:sp macro="" textlink="">
      <xdr:nvSpPr>
        <xdr:cNvPr id="83" name="議会費該当値テキスト"/>
        <xdr:cNvSpPr txBox="1"/>
      </xdr:nvSpPr>
      <xdr:spPr>
        <a:xfrm>
          <a:off x="4686300" y="539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79103</xdr:rowOff>
    </xdr:from>
    <xdr:to>
      <xdr:col>20</xdr:col>
      <xdr:colOff>38100</xdr:colOff>
      <xdr:row>33</xdr:row>
      <xdr:rowOff>9253</xdr:rowOff>
    </xdr:to>
    <xdr:sp macro="" textlink="">
      <xdr:nvSpPr>
        <xdr:cNvPr id="84" name="楕円 83"/>
        <xdr:cNvSpPr/>
      </xdr:nvSpPr>
      <xdr:spPr>
        <a:xfrm>
          <a:off x="3746500" y="556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25780</xdr:rowOff>
    </xdr:from>
    <xdr:ext cx="469744" cy="259045"/>
    <xdr:sp macro="" textlink="">
      <xdr:nvSpPr>
        <xdr:cNvPr id="85" name="テキスト ボックス 84"/>
        <xdr:cNvSpPr txBox="1"/>
      </xdr:nvSpPr>
      <xdr:spPr>
        <a:xfrm>
          <a:off x="3562428" y="534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78558</xdr:rowOff>
    </xdr:from>
    <xdr:to>
      <xdr:col>15</xdr:col>
      <xdr:colOff>101600</xdr:colOff>
      <xdr:row>32</xdr:row>
      <xdr:rowOff>8708</xdr:rowOff>
    </xdr:to>
    <xdr:sp macro="" textlink="">
      <xdr:nvSpPr>
        <xdr:cNvPr id="86" name="楕円 85"/>
        <xdr:cNvSpPr/>
      </xdr:nvSpPr>
      <xdr:spPr>
        <a:xfrm>
          <a:off x="2857500" y="53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25235</xdr:rowOff>
    </xdr:from>
    <xdr:ext cx="469744" cy="259045"/>
    <xdr:sp macro="" textlink="">
      <xdr:nvSpPr>
        <xdr:cNvPr id="87" name="テキスト ボックス 86"/>
        <xdr:cNvSpPr txBox="1"/>
      </xdr:nvSpPr>
      <xdr:spPr>
        <a:xfrm>
          <a:off x="2673428" y="516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18143</xdr:rowOff>
    </xdr:from>
    <xdr:to>
      <xdr:col>10</xdr:col>
      <xdr:colOff>165100</xdr:colOff>
      <xdr:row>32</xdr:row>
      <xdr:rowOff>119743</xdr:rowOff>
    </xdr:to>
    <xdr:sp macro="" textlink="">
      <xdr:nvSpPr>
        <xdr:cNvPr id="88" name="楕円 87"/>
        <xdr:cNvSpPr/>
      </xdr:nvSpPr>
      <xdr:spPr>
        <a:xfrm>
          <a:off x="1968500" y="55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136270</xdr:rowOff>
    </xdr:from>
    <xdr:ext cx="469744" cy="259045"/>
    <xdr:sp macro="" textlink="">
      <xdr:nvSpPr>
        <xdr:cNvPr id="89" name="テキスト ボックス 88"/>
        <xdr:cNvSpPr txBox="1"/>
      </xdr:nvSpPr>
      <xdr:spPr>
        <a:xfrm>
          <a:off x="1784428" y="527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25763</xdr:rowOff>
    </xdr:from>
    <xdr:to>
      <xdr:col>6</xdr:col>
      <xdr:colOff>38100</xdr:colOff>
      <xdr:row>32</xdr:row>
      <xdr:rowOff>127363</xdr:rowOff>
    </xdr:to>
    <xdr:sp macro="" textlink="">
      <xdr:nvSpPr>
        <xdr:cNvPr id="90" name="楕円 89"/>
        <xdr:cNvSpPr/>
      </xdr:nvSpPr>
      <xdr:spPr>
        <a:xfrm>
          <a:off x="1079500" y="55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143890</xdr:rowOff>
    </xdr:from>
    <xdr:ext cx="469744" cy="259045"/>
    <xdr:sp macro="" textlink="">
      <xdr:nvSpPr>
        <xdr:cNvPr id="91" name="テキスト ボックス 90"/>
        <xdr:cNvSpPr txBox="1"/>
      </xdr:nvSpPr>
      <xdr:spPr>
        <a:xfrm>
          <a:off x="895428" y="52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134808</xdr:rowOff>
    </xdr:from>
    <xdr:to>
      <xdr:col>24</xdr:col>
      <xdr:colOff>62865</xdr:colOff>
      <xdr:row>58</xdr:row>
      <xdr:rowOff>84607</xdr:rowOff>
    </xdr:to>
    <xdr:cxnSp macro="">
      <xdr:nvCxnSpPr>
        <xdr:cNvPr id="114" name="直線コネクタ 113"/>
        <xdr:cNvCxnSpPr/>
      </xdr:nvCxnSpPr>
      <xdr:spPr>
        <a:xfrm flipV="1">
          <a:off x="4633595" y="9050208"/>
          <a:ext cx="1270" cy="978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88434</xdr:rowOff>
    </xdr:from>
    <xdr:ext cx="534377" cy="259045"/>
    <xdr:sp macro="" textlink="">
      <xdr:nvSpPr>
        <xdr:cNvPr id="115" name="総務費最小値テキスト"/>
        <xdr:cNvSpPr txBox="1"/>
      </xdr:nvSpPr>
      <xdr:spPr>
        <a:xfrm>
          <a:off x="4686300" y="1003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84607</xdr:rowOff>
    </xdr:from>
    <xdr:to>
      <xdr:col>24</xdr:col>
      <xdr:colOff>152400</xdr:colOff>
      <xdr:row>58</xdr:row>
      <xdr:rowOff>84607</xdr:rowOff>
    </xdr:to>
    <xdr:cxnSp macro="">
      <xdr:nvCxnSpPr>
        <xdr:cNvPr id="116" name="直線コネクタ 115"/>
        <xdr:cNvCxnSpPr/>
      </xdr:nvCxnSpPr>
      <xdr:spPr>
        <a:xfrm>
          <a:off x="4546600" y="1002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81485</xdr:rowOff>
    </xdr:from>
    <xdr:ext cx="534377" cy="259045"/>
    <xdr:sp macro="" textlink="">
      <xdr:nvSpPr>
        <xdr:cNvPr id="117" name="総務費最大値テキスト"/>
        <xdr:cNvSpPr txBox="1"/>
      </xdr:nvSpPr>
      <xdr:spPr>
        <a:xfrm>
          <a:off x="4686300" y="8825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65,214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134808</xdr:rowOff>
    </xdr:from>
    <xdr:to>
      <xdr:col>24</xdr:col>
      <xdr:colOff>152400</xdr:colOff>
      <xdr:row>52</xdr:row>
      <xdr:rowOff>134808</xdr:rowOff>
    </xdr:to>
    <xdr:cxnSp macro="">
      <xdr:nvCxnSpPr>
        <xdr:cNvPr id="118" name="直線コネクタ 117"/>
        <xdr:cNvCxnSpPr/>
      </xdr:nvCxnSpPr>
      <xdr:spPr>
        <a:xfrm>
          <a:off x="4546600" y="905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49243</xdr:rowOff>
    </xdr:from>
    <xdr:to>
      <xdr:col>24</xdr:col>
      <xdr:colOff>63500</xdr:colOff>
      <xdr:row>53</xdr:row>
      <xdr:rowOff>67142</xdr:rowOff>
    </xdr:to>
    <xdr:cxnSp macro="">
      <xdr:nvCxnSpPr>
        <xdr:cNvPr id="119" name="直線コネクタ 118"/>
        <xdr:cNvCxnSpPr/>
      </xdr:nvCxnSpPr>
      <xdr:spPr>
        <a:xfrm>
          <a:off x="3797300" y="9136093"/>
          <a:ext cx="838200" cy="1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69842</xdr:rowOff>
    </xdr:from>
    <xdr:ext cx="534377" cy="259045"/>
    <xdr:sp macro="" textlink="">
      <xdr:nvSpPr>
        <xdr:cNvPr id="120" name="総務費平均値テキスト"/>
        <xdr:cNvSpPr txBox="1"/>
      </xdr:nvSpPr>
      <xdr:spPr>
        <a:xfrm>
          <a:off x="4686300" y="96710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91415</xdr:rowOff>
    </xdr:from>
    <xdr:to>
      <xdr:col>24</xdr:col>
      <xdr:colOff>114300</xdr:colOff>
      <xdr:row>57</xdr:row>
      <xdr:rowOff>21565</xdr:rowOff>
    </xdr:to>
    <xdr:sp macro="" textlink="">
      <xdr:nvSpPr>
        <xdr:cNvPr id="121" name="フローチャート: 判断 120"/>
        <xdr:cNvSpPr/>
      </xdr:nvSpPr>
      <xdr:spPr>
        <a:xfrm>
          <a:off x="4584700" y="969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127698</xdr:rowOff>
    </xdr:from>
    <xdr:to>
      <xdr:col>19</xdr:col>
      <xdr:colOff>177800</xdr:colOff>
      <xdr:row>53</xdr:row>
      <xdr:rowOff>49243</xdr:rowOff>
    </xdr:to>
    <xdr:cxnSp macro="">
      <xdr:nvCxnSpPr>
        <xdr:cNvPr id="122" name="直線コネクタ 121"/>
        <xdr:cNvCxnSpPr/>
      </xdr:nvCxnSpPr>
      <xdr:spPr>
        <a:xfrm>
          <a:off x="2908300" y="8700198"/>
          <a:ext cx="889000" cy="43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52781</xdr:rowOff>
    </xdr:from>
    <xdr:to>
      <xdr:col>20</xdr:col>
      <xdr:colOff>38100</xdr:colOff>
      <xdr:row>56</xdr:row>
      <xdr:rowOff>154381</xdr:rowOff>
    </xdr:to>
    <xdr:sp macro="" textlink="">
      <xdr:nvSpPr>
        <xdr:cNvPr id="123" name="フローチャート: 判断 122"/>
        <xdr:cNvSpPr/>
      </xdr:nvSpPr>
      <xdr:spPr>
        <a:xfrm>
          <a:off x="3746500" y="965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145508</xdr:rowOff>
    </xdr:from>
    <xdr:ext cx="534377" cy="259045"/>
    <xdr:sp macro="" textlink="">
      <xdr:nvSpPr>
        <xdr:cNvPr id="124" name="テキスト ボックス 123"/>
        <xdr:cNvSpPr txBox="1"/>
      </xdr:nvSpPr>
      <xdr:spPr>
        <a:xfrm>
          <a:off x="3530111" y="974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127698</xdr:rowOff>
    </xdr:from>
    <xdr:to>
      <xdr:col>15</xdr:col>
      <xdr:colOff>50800</xdr:colOff>
      <xdr:row>53</xdr:row>
      <xdr:rowOff>144226</xdr:rowOff>
    </xdr:to>
    <xdr:cxnSp macro="">
      <xdr:nvCxnSpPr>
        <xdr:cNvPr id="125" name="直線コネクタ 124"/>
        <xdr:cNvCxnSpPr/>
      </xdr:nvCxnSpPr>
      <xdr:spPr>
        <a:xfrm flipV="1">
          <a:off x="2019300" y="8700198"/>
          <a:ext cx="889000" cy="53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35682</xdr:rowOff>
    </xdr:from>
    <xdr:to>
      <xdr:col>15</xdr:col>
      <xdr:colOff>101600</xdr:colOff>
      <xdr:row>56</xdr:row>
      <xdr:rowOff>137282</xdr:rowOff>
    </xdr:to>
    <xdr:sp macro="" textlink="">
      <xdr:nvSpPr>
        <xdr:cNvPr id="126" name="フローチャート: 判断 125"/>
        <xdr:cNvSpPr/>
      </xdr:nvSpPr>
      <xdr:spPr>
        <a:xfrm>
          <a:off x="2857500" y="963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128409</xdr:rowOff>
    </xdr:from>
    <xdr:ext cx="534377" cy="259045"/>
    <xdr:sp macro="" textlink="">
      <xdr:nvSpPr>
        <xdr:cNvPr id="127" name="テキスト ボックス 126"/>
        <xdr:cNvSpPr txBox="1"/>
      </xdr:nvSpPr>
      <xdr:spPr>
        <a:xfrm>
          <a:off x="2641111" y="972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144226</xdr:rowOff>
    </xdr:from>
    <xdr:to>
      <xdr:col>10</xdr:col>
      <xdr:colOff>114300</xdr:colOff>
      <xdr:row>54</xdr:row>
      <xdr:rowOff>120109</xdr:rowOff>
    </xdr:to>
    <xdr:cxnSp macro="">
      <xdr:nvCxnSpPr>
        <xdr:cNvPr id="128" name="直線コネクタ 127"/>
        <xdr:cNvCxnSpPr/>
      </xdr:nvCxnSpPr>
      <xdr:spPr>
        <a:xfrm flipV="1">
          <a:off x="1130300" y="9231076"/>
          <a:ext cx="889000" cy="14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31728</xdr:rowOff>
    </xdr:from>
    <xdr:to>
      <xdr:col>10</xdr:col>
      <xdr:colOff>165100</xdr:colOff>
      <xdr:row>56</xdr:row>
      <xdr:rowOff>133328</xdr:rowOff>
    </xdr:to>
    <xdr:sp macro="" textlink="">
      <xdr:nvSpPr>
        <xdr:cNvPr id="129" name="フローチャート: 判断 128"/>
        <xdr:cNvSpPr/>
      </xdr:nvSpPr>
      <xdr:spPr>
        <a:xfrm>
          <a:off x="1968500" y="963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124455</xdr:rowOff>
    </xdr:from>
    <xdr:ext cx="534377" cy="259045"/>
    <xdr:sp macro="" textlink="">
      <xdr:nvSpPr>
        <xdr:cNvPr id="130" name="テキスト ボックス 129"/>
        <xdr:cNvSpPr txBox="1"/>
      </xdr:nvSpPr>
      <xdr:spPr>
        <a:xfrm>
          <a:off x="1752111" y="972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168042</xdr:rowOff>
    </xdr:from>
    <xdr:to>
      <xdr:col>6</xdr:col>
      <xdr:colOff>38100</xdr:colOff>
      <xdr:row>56</xdr:row>
      <xdr:rowOff>98192</xdr:rowOff>
    </xdr:to>
    <xdr:sp macro="" textlink="">
      <xdr:nvSpPr>
        <xdr:cNvPr id="131" name="フローチャート: 判断 130"/>
        <xdr:cNvSpPr/>
      </xdr:nvSpPr>
      <xdr:spPr>
        <a:xfrm>
          <a:off x="1079500" y="959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89319</xdr:rowOff>
    </xdr:from>
    <xdr:ext cx="534377" cy="259045"/>
    <xdr:sp macro="" textlink="">
      <xdr:nvSpPr>
        <xdr:cNvPr id="132" name="テキスト ボックス 131"/>
        <xdr:cNvSpPr txBox="1"/>
      </xdr:nvSpPr>
      <xdr:spPr>
        <a:xfrm>
          <a:off x="863111" y="969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16342</xdr:rowOff>
    </xdr:from>
    <xdr:to>
      <xdr:col>24</xdr:col>
      <xdr:colOff>114300</xdr:colOff>
      <xdr:row>53</xdr:row>
      <xdr:rowOff>117942</xdr:rowOff>
    </xdr:to>
    <xdr:sp macro="" textlink="">
      <xdr:nvSpPr>
        <xdr:cNvPr id="138" name="楕円 137"/>
        <xdr:cNvSpPr/>
      </xdr:nvSpPr>
      <xdr:spPr>
        <a:xfrm>
          <a:off x="4584700" y="910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102719</xdr:rowOff>
    </xdr:from>
    <xdr:ext cx="534377" cy="259045"/>
    <xdr:sp macro="" textlink="">
      <xdr:nvSpPr>
        <xdr:cNvPr id="139" name="総務費該当値テキスト"/>
        <xdr:cNvSpPr txBox="1"/>
      </xdr:nvSpPr>
      <xdr:spPr>
        <a:xfrm>
          <a:off x="4686300" y="901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169893</xdr:rowOff>
    </xdr:from>
    <xdr:to>
      <xdr:col>20</xdr:col>
      <xdr:colOff>38100</xdr:colOff>
      <xdr:row>53</xdr:row>
      <xdr:rowOff>100043</xdr:rowOff>
    </xdr:to>
    <xdr:sp macro="" textlink="">
      <xdr:nvSpPr>
        <xdr:cNvPr id="140" name="楕円 139"/>
        <xdr:cNvSpPr/>
      </xdr:nvSpPr>
      <xdr:spPr>
        <a:xfrm>
          <a:off x="3746500" y="908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116570</xdr:rowOff>
    </xdr:from>
    <xdr:ext cx="534377" cy="259045"/>
    <xdr:sp macro="" textlink="">
      <xdr:nvSpPr>
        <xdr:cNvPr id="141" name="テキスト ボックス 140"/>
        <xdr:cNvSpPr txBox="1"/>
      </xdr:nvSpPr>
      <xdr:spPr>
        <a:xfrm>
          <a:off x="3530111" y="886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76898</xdr:rowOff>
    </xdr:from>
    <xdr:to>
      <xdr:col>15</xdr:col>
      <xdr:colOff>101600</xdr:colOff>
      <xdr:row>51</xdr:row>
      <xdr:rowOff>7048</xdr:rowOff>
    </xdr:to>
    <xdr:sp macro="" textlink="">
      <xdr:nvSpPr>
        <xdr:cNvPr id="142" name="楕円 141"/>
        <xdr:cNvSpPr/>
      </xdr:nvSpPr>
      <xdr:spPr>
        <a:xfrm>
          <a:off x="2857500" y="8649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23575</xdr:rowOff>
    </xdr:from>
    <xdr:ext cx="534377" cy="259045"/>
    <xdr:sp macro="" textlink="">
      <xdr:nvSpPr>
        <xdr:cNvPr id="143" name="テキスト ボックス 142"/>
        <xdr:cNvSpPr txBox="1"/>
      </xdr:nvSpPr>
      <xdr:spPr>
        <a:xfrm>
          <a:off x="2641111" y="842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93426</xdr:rowOff>
    </xdr:from>
    <xdr:to>
      <xdr:col>10</xdr:col>
      <xdr:colOff>165100</xdr:colOff>
      <xdr:row>54</xdr:row>
      <xdr:rowOff>23576</xdr:rowOff>
    </xdr:to>
    <xdr:sp macro="" textlink="">
      <xdr:nvSpPr>
        <xdr:cNvPr id="144" name="楕円 143"/>
        <xdr:cNvSpPr/>
      </xdr:nvSpPr>
      <xdr:spPr>
        <a:xfrm>
          <a:off x="1968500" y="918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40103</xdr:rowOff>
    </xdr:from>
    <xdr:ext cx="534377" cy="259045"/>
    <xdr:sp macro="" textlink="">
      <xdr:nvSpPr>
        <xdr:cNvPr id="145" name="テキスト ボックス 144"/>
        <xdr:cNvSpPr txBox="1"/>
      </xdr:nvSpPr>
      <xdr:spPr>
        <a:xfrm>
          <a:off x="1752111" y="895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69309</xdr:rowOff>
    </xdr:from>
    <xdr:to>
      <xdr:col>6</xdr:col>
      <xdr:colOff>38100</xdr:colOff>
      <xdr:row>54</xdr:row>
      <xdr:rowOff>170909</xdr:rowOff>
    </xdr:to>
    <xdr:sp macro="" textlink="">
      <xdr:nvSpPr>
        <xdr:cNvPr id="146" name="楕円 145"/>
        <xdr:cNvSpPr/>
      </xdr:nvSpPr>
      <xdr:spPr>
        <a:xfrm>
          <a:off x="1079500" y="93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15986</xdr:rowOff>
    </xdr:from>
    <xdr:ext cx="534377" cy="259045"/>
    <xdr:sp macro="" textlink="">
      <xdr:nvSpPr>
        <xdr:cNvPr id="147" name="テキスト ボックス 146"/>
        <xdr:cNvSpPr txBox="1"/>
      </xdr:nvSpPr>
      <xdr:spPr>
        <a:xfrm>
          <a:off x="863111" y="910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131305</xdr:rowOff>
    </xdr:from>
    <xdr:to>
      <xdr:col>24</xdr:col>
      <xdr:colOff>62865</xdr:colOff>
      <xdr:row>79</xdr:row>
      <xdr:rowOff>71717</xdr:rowOff>
    </xdr:to>
    <xdr:cxnSp macro="">
      <xdr:nvCxnSpPr>
        <xdr:cNvPr id="172" name="直線コネクタ 171"/>
        <xdr:cNvCxnSpPr/>
      </xdr:nvCxnSpPr>
      <xdr:spPr>
        <a:xfrm flipV="1">
          <a:off x="4633595" y="12132805"/>
          <a:ext cx="1270" cy="1483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75544</xdr:rowOff>
    </xdr:from>
    <xdr:ext cx="599010" cy="259045"/>
    <xdr:sp macro="" textlink="">
      <xdr:nvSpPr>
        <xdr:cNvPr id="173" name="民生費最小値テキスト"/>
        <xdr:cNvSpPr txBox="1"/>
      </xdr:nvSpPr>
      <xdr:spPr>
        <a:xfrm>
          <a:off x="4686300" y="13620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71717</xdr:rowOff>
    </xdr:from>
    <xdr:to>
      <xdr:col>24</xdr:col>
      <xdr:colOff>152400</xdr:colOff>
      <xdr:row>79</xdr:row>
      <xdr:rowOff>71717</xdr:rowOff>
    </xdr:to>
    <xdr:cxnSp macro="">
      <xdr:nvCxnSpPr>
        <xdr:cNvPr id="174" name="直線コネクタ 173"/>
        <xdr:cNvCxnSpPr/>
      </xdr:nvCxnSpPr>
      <xdr:spPr>
        <a:xfrm>
          <a:off x="4546600" y="1361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77982</xdr:rowOff>
    </xdr:from>
    <xdr:ext cx="599010" cy="259045"/>
    <xdr:sp macro="" textlink="">
      <xdr:nvSpPr>
        <xdr:cNvPr id="175" name="民生費最大値テキスト"/>
        <xdr:cNvSpPr txBox="1"/>
      </xdr:nvSpPr>
      <xdr:spPr>
        <a:xfrm>
          <a:off x="4686300" y="11908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234,661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131305</xdr:rowOff>
    </xdr:from>
    <xdr:to>
      <xdr:col>24</xdr:col>
      <xdr:colOff>152400</xdr:colOff>
      <xdr:row>70</xdr:row>
      <xdr:rowOff>131305</xdr:rowOff>
    </xdr:to>
    <xdr:cxnSp macro="">
      <xdr:nvCxnSpPr>
        <xdr:cNvPr id="176" name="直線コネクタ 175"/>
        <xdr:cNvCxnSpPr/>
      </xdr:nvCxnSpPr>
      <xdr:spPr>
        <a:xfrm>
          <a:off x="4546600" y="12132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136361</xdr:rowOff>
    </xdr:from>
    <xdr:to>
      <xdr:col>24</xdr:col>
      <xdr:colOff>63500</xdr:colOff>
      <xdr:row>76</xdr:row>
      <xdr:rowOff>149658</xdr:rowOff>
    </xdr:to>
    <xdr:cxnSp macro="">
      <xdr:nvCxnSpPr>
        <xdr:cNvPr id="177" name="直線コネクタ 176"/>
        <xdr:cNvCxnSpPr/>
      </xdr:nvCxnSpPr>
      <xdr:spPr>
        <a:xfrm flipV="1">
          <a:off x="3797300" y="13166561"/>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162856</xdr:rowOff>
    </xdr:from>
    <xdr:ext cx="599010" cy="259045"/>
    <xdr:sp macro="" textlink="">
      <xdr:nvSpPr>
        <xdr:cNvPr id="178" name="民生費平均値テキスト"/>
        <xdr:cNvSpPr txBox="1"/>
      </xdr:nvSpPr>
      <xdr:spPr>
        <a:xfrm>
          <a:off x="4686300" y="1285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139979</xdr:rowOff>
    </xdr:from>
    <xdr:to>
      <xdr:col>24</xdr:col>
      <xdr:colOff>114300</xdr:colOff>
      <xdr:row>76</xdr:row>
      <xdr:rowOff>70129</xdr:rowOff>
    </xdr:to>
    <xdr:sp macro="" textlink="">
      <xdr:nvSpPr>
        <xdr:cNvPr id="179" name="フローチャート: 判断 178"/>
        <xdr:cNvSpPr/>
      </xdr:nvSpPr>
      <xdr:spPr>
        <a:xfrm>
          <a:off x="45847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149658</xdr:rowOff>
    </xdr:from>
    <xdr:to>
      <xdr:col>19</xdr:col>
      <xdr:colOff>177800</xdr:colOff>
      <xdr:row>77</xdr:row>
      <xdr:rowOff>100673</xdr:rowOff>
    </xdr:to>
    <xdr:cxnSp macro="">
      <xdr:nvCxnSpPr>
        <xdr:cNvPr id="180" name="直線コネクタ 179"/>
        <xdr:cNvCxnSpPr/>
      </xdr:nvCxnSpPr>
      <xdr:spPr>
        <a:xfrm flipV="1">
          <a:off x="2908300" y="13179858"/>
          <a:ext cx="8890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152882</xdr:rowOff>
    </xdr:from>
    <xdr:to>
      <xdr:col>20</xdr:col>
      <xdr:colOff>38100</xdr:colOff>
      <xdr:row>76</xdr:row>
      <xdr:rowOff>83032</xdr:rowOff>
    </xdr:to>
    <xdr:sp macro="" textlink="">
      <xdr:nvSpPr>
        <xdr:cNvPr id="181" name="フローチャート: 判断 180"/>
        <xdr:cNvSpPr/>
      </xdr:nvSpPr>
      <xdr:spPr>
        <a:xfrm>
          <a:off x="3746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99560</xdr:rowOff>
    </xdr:from>
    <xdr:ext cx="599010" cy="259045"/>
    <xdr:sp macro="" textlink="">
      <xdr:nvSpPr>
        <xdr:cNvPr id="182" name="テキスト ボックス 181"/>
        <xdr:cNvSpPr txBox="1"/>
      </xdr:nvSpPr>
      <xdr:spPr>
        <a:xfrm>
          <a:off x="3497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100673</xdr:rowOff>
    </xdr:from>
    <xdr:to>
      <xdr:col>15</xdr:col>
      <xdr:colOff>50800</xdr:colOff>
      <xdr:row>77</xdr:row>
      <xdr:rowOff>164528</xdr:rowOff>
    </xdr:to>
    <xdr:cxnSp macro="">
      <xdr:nvCxnSpPr>
        <xdr:cNvPr id="183" name="直線コネクタ 182"/>
        <xdr:cNvCxnSpPr/>
      </xdr:nvCxnSpPr>
      <xdr:spPr>
        <a:xfrm flipV="1">
          <a:off x="2019300" y="13302323"/>
          <a:ext cx="889000" cy="6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63182</xdr:rowOff>
    </xdr:from>
    <xdr:to>
      <xdr:col>15</xdr:col>
      <xdr:colOff>101600</xdr:colOff>
      <xdr:row>76</xdr:row>
      <xdr:rowOff>164782</xdr:rowOff>
    </xdr:to>
    <xdr:sp macro="" textlink="">
      <xdr:nvSpPr>
        <xdr:cNvPr id="184" name="フローチャート: 判断 183"/>
        <xdr:cNvSpPr/>
      </xdr:nvSpPr>
      <xdr:spPr>
        <a:xfrm>
          <a:off x="2857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9859</xdr:rowOff>
    </xdr:from>
    <xdr:ext cx="599010" cy="259045"/>
    <xdr:sp macro="" textlink="">
      <xdr:nvSpPr>
        <xdr:cNvPr id="185" name="テキスト ボックス 184"/>
        <xdr:cNvSpPr txBox="1"/>
      </xdr:nvSpPr>
      <xdr:spPr>
        <a:xfrm>
          <a:off x="2608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164528</xdr:rowOff>
    </xdr:from>
    <xdr:to>
      <xdr:col>10</xdr:col>
      <xdr:colOff>114300</xdr:colOff>
      <xdr:row>78</xdr:row>
      <xdr:rowOff>56859</xdr:rowOff>
    </xdr:to>
    <xdr:cxnSp macro="">
      <xdr:nvCxnSpPr>
        <xdr:cNvPr id="186" name="直線コネクタ 185"/>
        <xdr:cNvCxnSpPr/>
      </xdr:nvCxnSpPr>
      <xdr:spPr>
        <a:xfrm flipV="1">
          <a:off x="1130300" y="13366178"/>
          <a:ext cx="889000" cy="63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101955</xdr:rowOff>
    </xdr:from>
    <xdr:to>
      <xdr:col>10</xdr:col>
      <xdr:colOff>165100</xdr:colOff>
      <xdr:row>77</xdr:row>
      <xdr:rowOff>32105</xdr:rowOff>
    </xdr:to>
    <xdr:sp macro="" textlink="">
      <xdr:nvSpPr>
        <xdr:cNvPr id="187" name="フローチャート: 判断 186"/>
        <xdr:cNvSpPr/>
      </xdr:nvSpPr>
      <xdr:spPr>
        <a:xfrm>
          <a:off x="1968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48633</xdr:rowOff>
    </xdr:from>
    <xdr:ext cx="599010" cy="259045"/>
    <xdr:sp macro="" textlink="">
      <xdr:nvSpPr>
        <xdr:cNvPr id="188" name="テキスト ボックス 187"/>
        <xdr:cNvSpPr txBox="1"/>
      </xdr:nvSpPr>
      <xdr:spPr>
        <a:xfrm>
          <a:off x="1719795" y="12907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48425</xdr:rowOff>
    </xdr:from>
    <xdr:to>
      <xdr:col>6</xdr:col>
      <xdr:colOff>38100</xdr:colOff>
      <xdr:row>77</xdr:row>
      <xdr:rowOff>150025</xdr:rowOff>
    </xdr:to>
    <xdr:sp macro="" textlink="">
      <xdr:nvSpPr>
        <xdr:cNvPr id="189" name="フローチャート: 判断 188"/>
        <xdr:cNvSpPr/>
      </xdr:nvSpPr>
      <xdr:spPr>
        <a:xfrm>
          <a:off x="1079500" y="1325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166552</xdr:rowOff>
    </xdr:from>
    <xdr:ext cx="599010" cy="259045"/>
    <xdr:sp macro="" textlink="">
      <xdr:nvSpPr>
        <xdr:cNvPr id="190" name="テキスト ボックス 189"/>
        <xdr:cNvSpPr txBox="1"/>
      </xdr:nvSpPr>
      <xdr:spPr>
        <a:xfrm>
          <a:off x="830795" y="1302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85561</xdr:rowOff>
    </xdr:from>
    <xdr:to>
      <xdr:col>24</xdr:col>
      <xdr:colOff>114300</xdr:colOff>
      <xdr:row>77</xdr:row>
      <xdr:rowOff>15711</xdr:rowOff>
    </xdr:to>
    <xdr:sp macro="" textlink="">
      <xdr:nvSpPr>
        <xdr:cNvPr id="196" name="楕円 195"/>
        <xdr:cNvSpPr/>
      </xdr:nvSpPr>
      <xdr:spPr>
        <a:xfrm>
          <a:off x="4584700" y="1311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63988</xdr:rowOff>
    </xdr:from>
    <xdr:ext cx="599010" cy="259045"/>
    <xdr:sp macro="" textlink="">
      <xdr:nvSpPr>
        <xdr:cNvPr id="197" name="民生費該当値テキスト"/>
        <xdr:cNvSpPr txBox="1"/>
      </xdr:nvSpPr>
      <xdr:spPr>
        <a:xfrm>
          <a:off x="4686300" y="130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98858</xdr:rowOff>
    </xdr:from>
    <xdr:to>
      <xdr:col>20</xdr:col>
      <xdr:colOff>38100</xdr:colOff>
      <xdr:row>77</xdr:row>
      <xdr:rowOff>29008</xdr:rowOff>
    </xdr:to>
    <xdr:sp macro="" textlink="">
      <xdr:nvSpPr>
        <xdr:cNvPr id="198" name="楕円 197"/>
        <xdr:cNvSpPr/>
      </xdr:nvSpPr>
      <xdr:spPr>
        <a:xfrm>
          <a:off x="3746500" y="13129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20135</xdr:rowOff>
    </xdr:from>
    <xdr:ext cx="599010" cy="259045"/>
    <xdr:sp macro="" textlink="">
      <xdr:nvSpPr>
        <xdr:cNvPr id="199" name="テキスト ボックス 198"/>
        <xdr:cNvSpPr txBox="1"/>
      </xdr:nvSpPr>
      <xdr:spPr>
        <a:xfrm>
          <a:off x="3497795" y="1322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49873</xdr:rowOff>
    </xdr:from>
    <xdr:to>
      <xdr:col>15</xdr:col>
      <xdr:colOff>101600</xdr:colOff>
      <xdr:row>77</xdr:row>
      <xdr:rowOff>151473</xdr:rowOff>
    </xdr:to>
    <xdr:sp macro="" textlink="">
      <xdr:nvSpPr>
        <xdr:cNvPr id="200" name="楕円 199"/>
        <xdr:cNvSpPr/>
      </xdr:nvSpPr>
      <xdr:spPr>
        <a:xfrm>
          <a:off x="2857500" y="1325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142600</xdr:rowOff>
    </xdr:from>
    <xdr:ext cx="599010" cy="259045"/>
    <xdr:sp macro="" textlink="">
      <xdr:nvSpPr>
        <xdr:cNvPr id="201" name="テキスト ボックス 200"/>
        <xdr:cNvSpPr txBox="1"/>
      </xdr:nvSpPr>
      <xdr:spPr>
        <a:xfrm>
          <a:off x="2608795" y="13344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113728</xdr:rowOff>
    </xdr:from>
    <xdr:to>
      <xdr:col>10</xdr:col>
      <xdr:colOff>165100</xdr:colOff>
      <xdr:row>78</xdr:row>
      <xdr:rowOff>43878</xdr:rowOff>
    </xdr:to>
    <xdr:sp macro="" textlink="">
      <xdr:nvSpPr>
        <xdr:cNvPr id="202" name="楕円 201"/>
        <xdr:cNvSpPr/>
      </xdr:nvSpPr>
      <xdr:spPr>
        <a:xfrm>
          <a:off x="1968500" y="1331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35005</xdr:rowOff>
    </xdr:from>
    <xdr:ext cx="599010" cy="259045"/>
    <xdr:sp macro="" textlink="">
      <xdr:nvSpPr>
        <xdr:cNvPr id="203" name="テキスト ボックス 202"/>
        <xdr:cNvSpPr txBox="1"/>
      </xdr:nvSpPr>
      <xdr:spPr>
        <a:xfrm>
          <a:off x="1719795" y="1340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6059</xdr:rowOff>
    </xdr:from>
    <xdr:to>
      <xdr:col>6</xdr:col>
      <xdr:colOff>38100</xdr:colOff>
      <xdr:row>78</xdr:row>
      <xdr:rowOff>107659</xdr:rowOff>
    </xdr:to>
    <xdr:sp macro="" textlink="">
      <xdr:nvSpPr>
        <xdr:cNvPr id="204" name="楕円 203"/>
        <xdr:cNvSpPr/>
      </xdr:nvSpPr>
      <xdr:spPr>
        <a:xfrm>
          <a:off x="1079500" y="1337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98786</xdr:rowOff>
    </xdr:from>
    <xdr:ext cx="599010" cy="259045"/>
    <xdr:sp macro="" textlink="">
      <xdr:nvSpPr>
        <xdr:cNvPr id="205" name="テキスト ボックス 204"/>
        <xdr:cNvSpPr txBox="1"/>
      </xdr:nvSpPr>
      <xdr:spPr>
        <a:xfrm>
          <a:off x="830795" y="1347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8" name="テキスト ボックス 217"/>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0" name="テキスト ボックス 219"/>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2" name="テキスト ボックス 221"/>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4" name="テキスト ボックス 223"/>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133437</xdr:rowOff>
    </xdr:from>
    <xdr:to>
      <xdr:col>24</xdr:col>
      <xdr:colOff>62865</xdr:colOff>
      <xdr:row>98</xdr:row>
      <xdr:rowOff>85248</xdr:rowOff>
    </xdr:to>
    <xdr:cxnSp macro="">
      <xdr:nvCxnSpPr>
        <xdr:cNvPr id="228" name="直線コネクタ 227"/>
        <xdr:cNvCxnSpPr/>
      </xdr:nvCxnSpPr>
      <xdr:spPr>
        <a:xfrm flipV="1">
          <a:off x="4633595" y="15735387"/>
          <a:ext cx="1270" cy="1151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89075</xdr:rowOff>
    </xdr:from>
    <xdr:ext cx="534377" cy="259045"/>
    <xdr:sp macro="" textlink="">
      <xdr:nvSpPr>
        <xdr:cNvPr id="229" name="衛生費最小値テキスト"/>
        <xdr:cNvSpPr txBox="1"/>
      </xdr:nvSpPr>
      <xdr:spPr>
        <a:xfrm>
          <a:off x="4686300" y="1689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85248</xdr:rowOff>
    </xdr:from>
    <xdr:to>
      <xdr:col>24</xdr:col>
      <xdr:colOff>152400</xdr:colOff>
      <xdr:row>98</xdr:row>
      <xdr:rowOff>85248</xdr:rowOff>
    </xdr:to>
    <xdr:cxnSp macro="">
      <xdr:nvCxnSpPr>
        <xdr:cNvPr id="230" name="直線コネクタ 229"/>
        <xdr:cNvCxnSpPr/>
      </xdr:nvCxnSpPr>
      <xdr:spPr>
        <a:xfrm>
          <a:off x="4546600" y="1688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80114</xdr:rowOff>
    </xdr:from>
    <xdr:ext cx="534377" cy="259045"/>
    <xdr:sp macro="" textlink="">
      <xdr:nvSpPr>
        <xdr:cNvPr id="231" name="衛生費最大値テキスト"/>
        <xdr:cNvSpPr txBox="1"/>
      </xdr:nvSpPr>
      <xdr:spPr>
        <a:xfrm>
          <a:off x="4686300" y="1551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72,774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133437</xdr:rowOff>
    </xdr:from>
    <xdr:to>
      <xdr:col>24</xdr:col>
      <xdr:colOff>152400</xdr:colOff>
      <xdr:row>91</xdr:row>
      <xdr:rowOff>133437</xdr:rowOff>
    </xdr:to>
    <xdr:cxnSp macro="">
      <xdr:nvCxnSpPr>
        <xdr:cNvPr id="232" name="直線コネクタ 231"/>
        <xdr:cNvCxnSpPr/>
      </xdr:nvCxnSpPr>
      <xdr:spPr>
        <a:xfrm>
          <a:off x="4546600" y="1573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157576</xdr:rowOff>
    </xdr:from>
    <xdr:to>
      <xdr:col>24</xdr:col>
      <xdr:colOff>63500</xdr:colOff>
      <xdr:row>97</xdr:row>
      <xdr:rowOff>160572</xdr:rowOff>
    </xdr:to>
    <xdr:cxnSp macro="">
      <xdr:nvCxnSpPr>
        <xdr:cNvPr id="233" name="直線コネクタ 232"/>
        <xdr:cNvCxnSpPr/>
      </xdr:nvCxnSpPr>
      <xdr:spPr>
        <a:xfrm flipV="1">
          <a:off x="3797300" y="16788226"/>
          <a:ext cx="838200" cy="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169795</xdr:rowOff>
    </xdr:from>
    <xdr:ext cx="534377" cy="259045"/>
    <xdr:sp macro="" textlink="">
      <xdr:nvSpPr>
        <xdr:cNvPr id="234" name="衛生費平均値テキスト"/>
        <xdr:cNvSpPr txBox="1"/>
      </xdr:nvSpPr>
      <xdr:spPr>
        <a:xfrm>
          <a:off x="4686300" y="16457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146918</xdr:rowOff>
    </xdr:from>
    <xdr:to>
      <xdr:col>24</xdr:col>
      <xdr:colOff>114300</xdr:colOff>
      <xdr:row>97</xdr:row>
      <xdr:rowOff>77068</xdr:rowOff>
    </xdr:to>
    <xdr:sp macro="" textlink="">
      <xdr:nvSpPr>
        <xdr:cNvPr id="235" name="フローチャート: 判断 234"/>
        <xdr:cNvSpPr/>
      </xdr:nvSpPr>
      <xdr:spPr>
        <a:xfrm>
          <a:off x="4584700" y="1660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98301</xdr:rowOff>
    </xdr:from>
    <xdr:to>
      <xdr:col>19</xdr:col>
      <xdr:colOff>177800</xdr:colOff>
      <xdr:row>97</xdr:row>
      <xdr:rowOff>160572</xdr:rowOff>
    </xdr:to>
    <xdr:cxnSp macro="">
      <xdr:nvCxnSpPr>
        <xdr:cNvPr id="236" name="直線コネクタ 235"/>
        <xdr:cNvCxnSpPr/>
      </xdr:nvCxnSpPr>
      <xdr:spPr>
        <a:xfrm>
          <a:off x="2908300" y="16728951"/>
          <a:ext cx="889000" cy="6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146416</xdr:rowOff>
    </xdr:from>
    <xdr:to>
      <xdr:col>20</xdr:col>
      <xdr:colOff>38100</xdr:colOff>
      <xdr:row>97</xdr:row>
      <xdr:rowOff>76566</xdr:rowOff>
    </xdr:to>
    <xdr:sp macro="" textlink="">
      <xdr:nvSpPr>
        <xdr:cNvPr id="237" name="フローチャート: 判断 236"/>
        <xdr:cNvSpPr/>
      </xdr:nvSpPr>
      <xdr:spPr>
        <a:xfrm>
          <a:off x="3746500" y="16605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93093</xdr:rowOff>
    </xdr:from>
    <xdr:ext cx="534377" cy="259045"/>
    <xdr:sp macro="" textlink="">
      <xdr:nvSpPr>
        <xdr:cNvPr id="238" name="テキスト ボックス 237"/>
        <xdr:cNvSpPr txBox="1"/>
      </xdr:nvSpPr>
      <xdr:spPr>
        <a:xfrm>
          <a:off x="3530111" y="163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98301</xdr:rowOff>
    </xdr:from>
    <xdr:to>
      <xdr:col>15</xdr:col>
      <xdr:colOff>50800</xdr:colOff>
      <xdr:row>97</xdr:row>
      <xdr:rowOff>140043</xdr:rowOff>
    </xdr:to>
    <xdr:cxnSp macro="">
      <xdr:nvCxnSpPr>
        <xdr:cNvPr id="239" name="直線コネクタ 238"/>
        <xdr:cNvCxnSpPr/>
      </xdr:nvCxnSpPr>
      <xdr:spPr>
        <a:xfrm flipV="1">
          <a:off x="2019300" y="16728951"/>
          <a:ext cx="889000" cy="4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116835</xdr:rowOff>
    </xdr:from>
    <xdr:to>
      <xdr:col>15</xdr:col>
      <xdr:colOff>101600</xdr:colOff>
      <xdr:row>97</xdr:row>
      <xdr:rowOff>46985</xdr:rowOff>
    </xdr:to>
    <xdr:sp macro="" textlink="">
      <xdr:nvSpPr>
        <xdr:cNvPr id="240" name="フローチャート: 判断 239"/>
        <xdr:cNvSpPr/>
      </xdr:nvSpPr>
      <xdr:spPr>
        <a:xfrm>
          <a:off x="2857500" y="1657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63512</xdr:rowOff>
    </xdr:from>
    <xdr:ext cx="534377" cy="259045"/>
    <xdr:sp macro="" textlink="">
      <xdr:nvSpPr>
        <xdr:cNvPr id="241" name="テキスト ボックス 240"/>
        <xdr:cNvSpPr txBox="1"/>
      </xdr:nvSpPr>
      <xdr:spPr>
        <a:xfrm>
          <a:off x="2641111" y="163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140043</xdr:rowOff>
    </xdr:from>
    <xdr:to>
      <xdr:col>10</xdr:col>
      <xdr:colOff>114300</xdr:colOff>
      <xdr:row>97</xdr:row>
      <xdr:rowOff>157531</xdr:rowOff>
    </xdr:to>
    <xdr:cxnSp macro="">
      <xdr:nvCxnSpPr>
        <xdr:cNvPr id="242" name="直線コネクタ 241"/>
        <xdr:cNvCxnSpPr/>
      </xdr:nvCxnSpPr>
      <xdr:spPr>
        <a:xfrm flipV="1">
          <a:off x="1130300" y="16770693"/>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158166</xdr:rowOff>
    </xdr:from>
    <xdr:to>
      <xdr:col>10</xdr:col>
      <xdr:colOff>165100</xdr:colOff>
      <xdr:row>97</xdr:row>
      <xdr:rowOff>88316</xdr:rowOff>
    </xdr:to>
    <xdr:sp macro="" textlink="">
      <xdr:nvSpPr>
        <xdr:cNvPr id="243" name="フローチャート: 判断 242"/>
        <xdr:cNvSpPr/>
      </xdr:nvSpPr>
      <xdr:spPr>
        <a:xfrm>
          <a:off x="1968500" y="1661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104843</xdr:rowOff>
    </xdr:from>
    <xdr:ext cx="534377" cy="259045"/>
    <xdr:sp macro="" textlink="">
      <xdr:nvSpPr>
        <xdr:cNvPr id="244" name="テキスト ボックス 243"/>
        <xdr:cNvSpPr txBox="1"/>
      </xdr:nvSpPr>
      <xdr:spPr>
        <a:xfrm>
          <a:off x="1752111" y="1639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21006</xdr:rowOff>
    </xdr:from>
    <xdr:to>
      <xdr:col>6</xdr:col>
      <xdr:colOff>38100</xdr:colOff>
      <xdr:row>97</xdr:row>
      <xdr:rowOff>122606</xdr:rowOff>
    </xdr:to>
    <xdr:sp macro="" textlink="">
      <xdr:nvSpPr>
        <xdr:cNvPr id="245" name="フローチャート: 判断 244"/>
        <xdr:cNvSpPr/>
      </xdr:nvSpPr>
      <xdr:spPr>
        <a:xfrm>
          <a:off x="1079500" y="1665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139133</xdr:rowOff>
    </xdr:from>
    <xdr:ext cx="534377" cy="259045"/>
    <xdr:sp macro="" textlink="">
      <xdr:nvSpPr>
        <xdr:cNvPr id="246" name="テキスト ボックス 245"/>
        <xdr:cNvSpPr txBox="1"/>
      </xdr:nvSpPr>
      <xdr:spPr>
        <a:xfrm>
          <a:off x="863111" y="1642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106776</xdr:rowOff>
    </xdr:from>
    <xdr:to>
      <xdr:col>24</xdr:col>
      <xdr:colOff>114300</xdr:colOff>
      <xdr:row>98</xdr:row>
      <xdr:rowOff>36926</xdr:rowOff>
    </xdr:to>
    <xdr:sp macro="" textlink="">
      <xdr:nvSpPr>
        <xdr:cNvPr id="252" name="楕円 251"/>
        <xdr:cNvSpPr/>
      </xdr:nvSpPr>
      <xdr:spPr>
        <a:xfrm>
          <a:off x="4584700" y="1673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21703</xdr:rowOff>
    </xdr:from>
    <xdr:ext cx="534377" cy="259045"/>
    <xdr:sp macro="" textlink="">
      <xdr:nvSpPr>
        <xdr:cNvPr id="253" name="衛生費該当値テキスト"/>
        <xdr:cNvSpPr txBox="1"/>
      </xdr:nvSpPr>
      <xdr:spPr>
        <a:xfrm>
          <a:off x="4686300" y="1665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109772</xdr:rowOff>
    </xdr:from>
    <xdr:to>
      <xdr:col>20</xdr:col>
      <xdr:colOff>38100</xdr:colOff>
      <xdr:row>98</xdr:row>
      <xdr:rowOff>39922</xdr:rowOff>
    </xdr:to>
    <xdr:sp macro="" textlink="">
      <xdr:nvSpPr>
        <xdr:cNvPr id="254" name="楕円 253"/>
        <xdr:cNvSpPr/>
      </xdr:nvSpPr>
      <xdr:spPr>
        <a:xfrm>
          <a:off x="3746500" y="1674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31049</xdr:rowOff>
    </xdr:from>
    <xdr:ext cx="534377" cy="259045"/>
    <xdr:sp macro="" textlink="">
      <xdr:nvSpPr>
        <xdr:cNvPr id="255" name="テキスト ボックス 254"/>
        <xdr:cNvSpPr txBox="1"/>
      </xdr:nvSpPr>
      <xdr:spPr>
        <a:xfrm>
          <a:off x="3530111" y="1683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47501</xdr:rowOff>
    </xdr:from>
    <xdr:to>
      <xdr:col>15</xdr:col>
      <xdr:colOff>101600</xdr:colOff>
      <xdr:row>97</xdr:row>
      <xdr:rowOff>149101</xdr:rowOff>
    </xdr:to>
    <xdr:sp macro="" textlink="">
      <xdr:nvSpPr>
        <xdr:cNvPr id="256" name="楕円 255"/>
        <xdr:cNvSpPr/>
      </xdr:nvSpPr>
      <xdr:spPr>
        <a:xfrm>
          <a:off x="2857500" y="1667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140228</xdr:rowOff>
    </xdr:from>
    <xdr:ext cx="534377" cy="259045"/>
    <xdr:sp macro="" textlink="">
      <xdr:nvSpPr>
        <xdr:cNvPr id="257" name="テキスト ボックス 256"/>
        <xdr:cNvSpPr txBox="1"/>
      </xdr:nvSpPr>
      <xdr:spPr>
        <a:xfrm>
          <a:off x="2641111" y="1677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89243</xdr:rowOff>
    </xdr:from>
    <xdr:to>
      <xdr:col>10</xdr:col>
      <xdr:colOff>165100</xdr:colOff>
      <xdr:row>98</xdr:row>
      <xdr:rowOff>19393</xdr:rowOff>
    </xdr:to>
    <xdr:sp macro="" textlink="">
      <xdr:nvSpPr>
        <xdr:cNvPr id="258" name="楕円 257"/>
        <xdr:cNvSpPr/>
      </xdr:nvSpPr>
      <xdr:spPr>
        <a:xfrm>
          <a:off x="1968500" y="167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10520</xdr:rowOff>
    </xdr:from>
    <xdr:ext cx="534377" cy="259045"/>
    <xdr:sp macro="" textlink="">
      <xdr:nvSpPr>
        <xdr:cNvPr id="259" name="テキスト ボックス 258"/>
        <xdr:cNvSpPr txBox="1"/>
      </xdr:nvSpPr>
      <xdr:spPr>
        <a:xfrm>
          <a:off x="1752111" y="1681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106731</xdr:rowOff>
    </xdr:from>
    <xdr:to>
      <xdr:col>6</xdr:col>
      <xdr:colOff>38100</xdr:colOff>
      <xdr:row>98</xdr:row>
      <xdr:rowOff>36881</xdr:rowOff>
    </xdr:to>
    <xdr:sp macro="" textlink="">
      <xdr:nvSpPr>
        <xdr:cNvPr id="260" name="楕円 259"/>
        <xdr:cNvSpPr/>
      </xdr:nvSpPr>
      <xdr:spPr>
        <a:xfrm>
          <a:off x="1079500" y="1673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28008</xdr:rowOff>
    </xdr:from>
    <xdr:ext cx="534377" cy="259045"/>
    <xdr:sp macro="" textlink="">
      <xdr:nvSpPr>
        <xdr:cNvPr id="261" name="テキスト ボックス 260"/>
        <xdr:cNvSpPr txBox="1"/>
      </xdr:nvSpPr>
      <xdr:spPr>
        <a:xfrm>
          <a:off x="863111" y="16830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143358</xdr:rowOff>
    </xdr:from>
    <xdr:to>
      <xdr:col>54</xdr:col>
      <xdr:colOff>189865</xdr:colOff>
      <xdr:row>38</xdr:row>
      <xdr:rowOff>139700</xdr:rowOff>
    </xdr:to>
    <xdr:cxnSp macro="">
      <xdr:nvCxnSpPr>
        <xdr:cNvPr id="283" name="直線コネクタ 282"/>
        <xdr:cNvCxnSpPr/>
      </xdr:nvCxnSpPr>
      <xdr:spPr>
        <a:xfrm flipV="1">
          <a:off x="10475595" y="5458308"/>
          <a:ext cx="1270" cy="119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90035</xdr:rowOff>
    </xdr:from>
    <xdr:ext cx="469744" cy="259045"/>
    <xdr:sp macro="" textlink="">
      <xdr:nvSpPr>
        <xdr:cNvPr id="286" name="労働費最大値テキスト"/>
        <xdr:cNvSpPr txBox="1"/>
      </xdr:nvSpPr>
      <xdr:spPr>
        <a:xfrm>
          <a:off x="10528300" y="523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143358</xdr:rowOff>
    </xdr:from>
    <xdr:to>
      <xdr:col>55</xdr:col>
      <xdr:colOff>88900</xdr:colOff>
      <xdr:row>31</xdr:row>
      <xdr:rowOff>143358</xdr:rowOff>
    </xdr:to>
    <xdr:cxnSp macro="">
      <xdr:nvCxnSpPr>
        <xdr:cNvPr id="287" name="直線コネクタ 286"/>
        <xdr:cNvCxnSpPr/>
      </xdr:nvCxnSpPr>
      <xdr:spPr>
        <a:xfrm>
          <a:off x="10388600" y="5458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118669</xdr:rowOff>
    </xdr:from>
    <xdr:to>
      <xdr:col>55</xdr:col>
      <xdr:colOff>0</xdr:colOff>
      <xdr:row>35</xdr:row>
      <xdr:rowOff>47346</xdr:rowOff>
    </xdr:to>
    <xdr:cxnSp macro="">
      <xdr:nvCxnSpPr>
        <xdr:cNvPr id="288" name="直線コネクタ 287"/>
        <xdr:cNvCxnSpPr/>
      </xdr:nvCxnSpPr>
      <xdr:spPr>
        <a:xfrm flipV="1">
          <a:off x="9639300" y="5947969"/>
          <a:ext cx="838200" cy="100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107561</xdr:rowOff>
    </xdr:from>
    <xdr:ext cx="378565" cy="259045"/>
    <xdr:sp macro="" textlink="">
      <xdr:nvSpPr>
        <xdr:cNvPr id="289" name="労働費平均値テキスト"/>
        <xdr:cNvSpPr txBox="1"/>
      </xdr:nvSpPr>
      <xdr:spPr>
        <a:xfrm>
          <a:off x="10528300" y="6279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129134</xdr:rowOff>
    </xdr:from>
    <xdr:to>
      <xdr:col>55</xdr:col>
      <xdr:colOff>50800</xdr:colOff>
      <xdr:row>37</xdr:row>
      <xdr:rowOff>59284</xdr:rowOff>
    </xdr:to>
    <xdr:sp macro="" textlink="">
      <xdr:nvSpPr>
        <xdr:cNvPr id="290" name="フローチャート: 判断 289"/>
        <xdr:cNvSpPr/>
      </xdr:nvSpPr>
      <xdr:spPr>
        <a:xfrm>
          <a:off x="10426700" y="6301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47346</xdr:rowOff>
    </xdr:from>
    <xdr:to>
      <xdr:col>50</xdr:col>
      <xdr:colOff>114300</xdr:colOff>
      <xdr:row>35</xdr:row>
      <xdr:rowOff>53746</xdr:rowOff>
    </xdr:to>
    <xdr:cxnSp macro="">
      <xdr:nvCxnSpPr>
        <xdr:cNvPr id="291" name="直線コネクタ 290"/>
        <xdr:cNvCxnSpPr/>
      </xdr:nvCxnSpPr>
      <xdr:spPr>
        <a:xfrm flipV="1">
          <a:off x="8750300" y="604809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117246</xdr:rowOff>
    </xdr:from>
    <xdr:to>
      <xdr:col>50</xdr:col>
      <xdr:colOff>165100</xdr:colOff>
      <xdr:row>37</xdr:row>
      <xdr:rowOff>47396</xdr:rowOff>
    </xdr:to>
    <xdr:sp macro="" textlink="">
      <xdr:nvSpPr>
        <xdr:cNvPr id="292" name="フローチャート: 判断 291"/>
        <xdr:cNvSpPr/>
      </xdr:nvSpPr>
      <xdr:spPr>
        <a:xfrm>
          <a:off x="9588500" y="628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38523</xdr:rowOff>
    </xdr:from>
    <xdr:ext cx="378565" cy="259045"/>
    <xdr:sp macro="" textlink="">
      <xdr:nvSpPr>
        <xdr:cNvPr id="293" name="テキスト ボックス 292"/>
        <xdr:cNvSpPr txBox="1"/>
      </xdr:nvSpPr>
      <xdr:spPr>
        <a:xfrm>
          <a:off x="9450017" y="6382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126441</xdr:rowOff>
    </xdr:from>
    <xdr:to>
      <xdr:col>45</xdr:col>
      <xdr:colOff>177800</xdr:colOff>
      <xdr:row>35</xdr:row>
      <xdr:rowOff>53746</xdr:rowOff>
    </xdr:to>
    <xdr:cxnSp macro="">
      <xdr:nvCxnSpPr>
        <xdr:cNvPr id="294" name="直線コネクタ 293"/>
        <xdr:cNvCxnSpPr/>
      </xdr:nvCxnSpPr>
      <xdr:spPr>
        <a:xfrm>
          <a:off x="7861300" y="5955741"/>
          <a:ext cx="889000" cy="9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76098</xdr:rowOff>
    </xdr:from>
    <xdr:to>
      <xdr:col>46</xdr:col>
      <xdr:colOff>38100</xdr:colOff>
      <xdr:row>37</xdr:row>
      <xdr:rowOff>6248</xdr:rowOff>
    </xdr:to>
    <xdr:sp macro="" textlink="">
      <xdr:nvSpPr>
        <xdr:cNvPr id="295" name="フローチャート: 判断 294"/>
        <xdr:cNvSpPr/>
      </xdr:nvSpPr>
      <xdr:spPr>
        <a:xfrm>
          <a:off x="8699500" y="624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168825</xdr:rowOff>
    </xdr:from>
    <xdr:ext cx="378565" cy="259045"/>
    <xdr:sp macro="" textlink="">
      <xdr:nvSpPr>
        <xdr:cNvPr id="296" name="テキスト ボックス 295"/>
        <xdr:cNvSpPr txBox="1"/>
      </xdr:nvSpPr>
      <xdr:spPr>
        <a:xfrm>
          <a:off x="8561017" y="6341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21742</xdr:rowOff>
    </xdr:from>
    <xdr:to>
      <xdr:col>41</xdr:col>
      <xdr:colOff>50800</xdr:colOff>
      <xdr:row>34</xdr:row>
      <xdr:rowOff>126441</xdr:rowOff>
    </xdr:to>
    <xdr:cxnSp macro="">
      <xdr:nvCxnSpPr>
        <xdr:cNvPr id="297" name="直線コネクタ 296"/>
        <xdr:cNvCxnSpPr/>
      </xdr:nvCxnSpPr>
      <xdr:spPr>
        <a:xfrm>
          <a:off x="6972300" y="5851042"/>
          <a:ext cx="889000" cy="10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165710</xdr:rowOff>
    </xdr:from>
    <xdr:to>
      <xdr:col>41</xdr:col>
      <xdr:colOff>101600</xdr:colOff>
      <xdr:row>36</xdr:row>
      <xdr:rowOff>95860</xdr:rowOff>
    </xdr:to>
    <xdr:sp macro="" textlink="">
      <xdr:nvSpPr>
        <xdr:cNvPr id="298" name="フローチャート: 判断 297"/>
        <xdr:cNvSpPr/>
      </xdr:nvSpPr>
      <xdr:spPr>
        <a:xfrm>
          <a:off x="7810500" y="61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86987</xdr:rowOff>
    </xdr:from>
    <xdr:ext cx="378565" cy="259045"/>
    <xdr:sp macro="" textlink="">
      <xdr:nvSpPr>
        <xdr:cNvPr id="299" name="テキスト ボックス 298"/>
        <xdr:cNvSpPr txBox="1"/>
      </xdr:nvSpPr>
      <xdr:spPr>
        <a:xfrm>
          <a:off x="7672017" y="6259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65583</xdr:rowOff>
    </xdr:from>
    <xdr:to>
      <xdr:col>36</xdr:col>
      <xdr:colOff>165100</xdr:colOff>
      <xdr:row>35</xdr:row>
      <xdr:rowOff>167183</xdr:rowOff>
    </xdr:to>
    <xdr:sp macro="" textlink="">
      <xdr:nvSpPr>
        <xdr:cNvPr id="300" name="フローチャート: 判断 299"/>
        <xdr:cNvSpPr/>
      </xdr:nvSpPr>
      <xdr:spPr>
        <a:xfrm>
          <a:off x="6921500" y="606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158310</xdr:rowOff>
    </xdr:from>
    <xdr:ext cx="469744" cy="259045"/>
    <xdr:sp macro="" textlink="">
      <xdr:nvSpPr>
        <xdr:cNvPr id="301" name="テキスト ボックス 300"/>
        <xdr:cNvSpPr txBox="1"/>
      </xdr:nvSpPr>
      <xdr:spPr>
        <a:xfrm>
          <a:off x="6737428" y="61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67869</xdr:rowOff>
    </xdr:from>
    <xdr:to>
      <xdr:col>55</xdr:col>
      <xdr:colOff>50800</xdr:colOff>
      <xdr:row>34</xdr:row>
      <xdr:rowOff>169469</xdr:rowOff>
    </xdr:to>
    <xdr:sp macro="" textlink="">
      <xdr:nvSpPr>
        <xdr:cNvPr id="307" name="楕円 306"/>
        <xdr:cNvSpPr/>
      </xdr:nvSpPr>
      <xdr:spPr>
        <a:xfrm>
          <a:off x="10426700" y="589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90746</xdr:rowOff>
    </xdr:from>
    <xdr:ext cx="469744" cy="259045"/>
    <xdr:sp macro="" textlink="">
      <xdr:nvSpPr>
        <xdr:cNvPr id="308" name="労働費該当値テキスト"/>
        <xdr:cNvSpPr txBox="1"/>
      </xdr:nvSpPr>
      <xdr:spPr>
        <a:xfrm>
          <a:off x="10528300" y="5748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167996</xdr:rowOff>
    </xdr:from>
    <xdr:to>
      <xdr:col>50</xdr:col>
      <xdr:colOff>165100</xdr:colOff>
      <xdr:row>35</xdr:row>
      <xdr:rowOff>98146</xdr:rowOff>
    </xdr:to>
    <xdr:sp macro="" textlink="">
      <xdr:nvSpPr>
        <xdr:cNvPr id="309" name="楕円 308"/>
        <xdr:cNvSpPr/>
      </xdr:nvSpPr>
      <xdr:spPr>
        <a:xfrm>
          <a:off x="9588500" y="599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33</xdr:row>
      <xdr:rowOff>114673</xdr:rowOff>
    </xdr:from>
    <xdr:ext cx="469744" cy="259045"/>
    <xdr:sp macro="" textlink="">
      <xdr:nvSpPr>
        <xdr:cNvPr id="310" name="テキスト ボックス 309"/>
        <xdr:cNvSpPr txBox="1"/>
      </xdr:nvSpPr>
      <xdr:spPr>
        <a:xfrm>
          <a:off x="9404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2946</xdr:rowOff>
    </xdr:from>
    <xdr:to>
      <xdr:col>46</xdr:col>
      <xdr:colOff>38100</xdr:colOff>
      <xdr:row>35</xdr:row>
      <xdr:rowOff>104546</xdr:rowOff>
    </xdr:to>
    <xdr:sp macro="" textlink="">
      <xdr:nvSpPr>
        <xdr:cNvPr id="311" name="楕円 310"/>
        <xdr:cNvSpPr/>
      </xdr:nvSpPr>
      <xdr:spPr>
        <a:xfrm>
          <a:off x="8699500" y="60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121073</xdr:rowOff>
    </xdr:from>
    <xdr:ext cx="469744" cy="259045"/>
    <xdr:sp macro="" textlink="">
      <xdr:nvSpPr>
        <xdr:cNvPr id="312" name="テキスト ボックス 311"/>
        <xdr:cNvSpPr txBox="1"/>
      </xdr:nvSpPr>
      <xdr:spPr>
        <a:xfrm>
          <a:off x="851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75641</xdr:rowOff>
    </xdr:from>
    <xdr:to>
      <xdr:col>41</xdr:col>
      <xdr:colOff>101600</xdr:colOff>
      <xdr:row>35</xdr:row>
      <xdr:rowOff>5791</xdr:rowOff>
    </xdr:to>
    <xdr:sp macro="" textlink="">
      <xdr:nvSpPr>
        <xdr:cNvPr id="313" name="楕円 312"/>
        <xdr:cNvSpPr/>
      </xdr:nvSpPr>
      <xdr:spPr>
        <a:xfrm>
          <a:off x="7810500" y="590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22318</xdr:rowOff>
    </xdr:from>
    <xdr:ext cx="469744" cy="259045"/>
    <xdr:sp macro="" textlink="">
      <xdr:nvSpPr>
        <xdr:cNvPr id="314" name="テキスト ボックス 313"/>
        <xdr:cNvSpPr txBox="1"/>
      </xdr:nvSpPr>
      <xdr:spPr>
        <a:xfrm>
          <a:off x="7626428" y="568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142392</xdr:rowOff>
    </xdr:from>
    <xdr:to>
      <xdr:col>36</xdr:col>
      <xdr:colOff>165100</xdr:colOff>
      <xdr:row>34</xdr:row>
      <xdr:rowOff>72542</xdr:rowOff>
    </xdr:to>
    <xdr:sp macro="" textlink="">
      <xdr:nvSpPr>
        <xdr:cNvPr id="315" name="楕円 314"/>
        <xdr:cNvSpPr/>
      </xdr:nvSpPr>
      <xdr:spPr>
        <a:xfrm>
          <a:off x="6921500" y="58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89069</xdr:rowOff>
    </xdr:from>
    <xdr:ext cx="469744" cy="259045"/>
    <xdr:sp macro="" textlink="">
      <xdr:nvSpPr>
        <xdr:cNvPr id="316" name="テキスト ボックス 315"/>
        <xdr:cNvSpPr txBox="1"/>
      </xdr:nvSpPr>
      <xdr:spPr>
        <a:xfrm>
          <a:off x="6737428" y="557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0" name="テキスト ボックス 329"/>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2" name="テキスト ボックス 33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4" name="テキスト ボックス 33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6" name="テキスト ボックス 33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60878</xdr:rowOff>
    </xdr:from>
    <xdr:to>
      <xdr:col>54</xdr:col>
      <xdr:colOff>189865</xdr:colOff>
      <xdr:row>58</xdr:row>
      <xdr:rowOff>130099</xdr:rowOff>
    </xdr:to>
    <xdr:cxnSp macro="">
      <xdr:nvCxnSpPr>
        <xdr:cNvPr id="338" name="直線コネクタ 337"/>
        <xdr:cNvCxnSpPr/>
      </xdr:nvCxnSpPr>
      <xdr:spPr>
        <a:xfrm flipV="1">
          <a:off x="10475595" y="8633378"/>
          <a:ext cx="1270" cy="1440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133926</xdr:rowOff>
    </xdr:from>
    <xdr:ext cx="378565" cy="259045"/>
    <xdr:sp macro="" textlink="">
      <xdr:nvSpPr>
        <xdr:cNvPr id="339" name="農林水産業費最小値テキスト"/>
        <xdr:cNvSpPr txBox="1"/>
      </xdr:nvSpPr>
      <xdr:spPr>
        <a:xfrm>
          <a:off x="10528300" y="100780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130099</xdr:rowOff>
    </xdr:from>
    <xdr:to>
      <xdr:col>55</xdr:col>
      <xdr:colOff>88900</xdr:colOff>
      <xdr:row>58</xdr:row>
      <xdr:rowOff>130099</xdr:rowOff>
    </xdr:to>
    <xdr:cxnSp macro="">
      <xdr:nvCxnSpPr>
        <xdr:cNvPr id="340" name="直線コネクタ 339"/>
        <xdr:cNvCxnSpPr/>
      </xdr:nvCxnSpPr>
      <xdr:spPr>
        <a:xfrm>
          <a:off x="10388600" y="10074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7555</xdr:rowOff>
    </xdr:from>
    <xdr:ext cx="534377" cy="259045"/>
    <xdr:sp macro="" textlink="">
      <xdr:nvSpPr>
        <xdr:cNvPr id="341" name="農林水産業費最大値テキスト"/>
        <xdr:cNvSpPr txBox="1"/>
      </xdr:nvSpPr>
      <xdr:spPr>
        <a:xfrm>
          <a:off x="10528300" y="840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60878</xdr:rowOff>
    </xdr:from>
    <xdr:to>
      <xdr:col>55</xdr:col>
      <xdr:colOff>88900</xdr:colOff>
      <xdr:row>50</xdr:row>
      <xdr:rowOff>60878</xdr:rowOff>
    </xdr:to>
    <xdr:cxnSp macro="">
      <xdr:nvCxnSpPr>
        <xdr:cNvPr id="342" name="直線コネクタ 341"/>
        <xdr:cNvCxnSpPr/>
      </xdr:nvCxnSpPr>
      <xdr:spPr>
        <a:xfrm>
          <a:off x="10388600" y="8633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93249</xdr:rowOff>
    </xdr:from>
    <xdr:to>
      <xdr:col>55</xdr:col>
      <xdr:colOff>0</xdr:colOff>
      <xdr:row>55</xdr:row>
      <xdr:rowOff>12141</xdr:rowOff>
    </xdr:to>
    <xdr:cxnSp macro="">
      <xdr:nvCxnSpPr>
        <xdr:cNvPr id="343" name="直線コネクタ 342"/>
        <xdr:cNvCxnSpPr/>
      </xdr:nvCxnSpPr>
      <xdr:spPr>
        <a:xfrm flipV="1">
          <a:off x="9639300" y="9180099"/>
          <a:ext cx="838200" cy="2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138468</xdr:rowOff>
    </xdr:from>
    <xdr:ext cx="469744" cy="259045"/>
    <xdr:sp macro="" textlink="">
      <xdr:nvSpPr>
        <xdr:cNvPr id="344" name="農林水産業費平均値テキスト"/>
        <xdr:cNvSpPr txBox="1"/>
      </xdr:nvSpPr>
      <xdr:spPr>
        <a:xfrm>
          <a:off x="10528300" y="9568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160041</xdr:rowOff>
    </xdr:from>
    <xdr:to>
      <xdr:col>55</xdr:col>
      <xdr:colOff>50800</xdr:colOff>
      <xdr:row>56</xdr:row>
      <xdr:rowOff>90191</xdr:rowOff>
    </xdr:to>
    <xdr:sp macro="" textlink="">
      <xdr:nvSpPr>
        <xdr:cNvPr id="345" name="フローチャート: 判断 344"/>
        <xdr:cNvSpPr/>
      </xdr:nvSpPr>
      <xdr:spPr>
        <a:xfrm>
          <a:off x="10426700" y="958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47803</xdr:rowOff>
    </xdr:from>
    <xdr:to>
      <xdr:col>50</xdr:col>
      <xdr:colOff>114300</xdr:colOff>
      <xdr:row>55</xdr:row>
      <xdr:rowOff>12141</xdr:rowOff>
    </xdr:to>
    <xdr:cxnSp macro="">
      <xdr:nvCxnSpPr>
        <xdr:cNvPr id="346" name="直線コネクタ 345"/>
        <xdr:cNvCxnSpPr/>
      </xdr:nvCxnSpPr>
      <xdr:spPr>
        <a:xfrm>
          <a:off x="8750300" y="9306103"/>
          <a:ext cx="889000" cy="13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145318</xdr:rowOff>
    </xdr:from>
    <xdr:to>
      <xdr:col>50</xdr:col>
      <xdr:colOff>165100</xdr:colOff>
      <xdr:row>56</xdr:row>
      <xdr:rowOff>75468</xdr:rowOff>
    </xdr:to>
    <xdr:sp macro="" textlink="">
      <xdr:nvSpPr>
        <xdr:cNvPr id="347" name="フローチャート: 判断 346"/>
        <xdr:cNvSpPr/>
      </xdr:nvSpPr>
      <xdr:spPr>
        <a:xfrm>
          <a:off x="9588500" y="957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66595</xdr:rowOff>
    </xdr:from>
    <xdr:ext cx="469744" cy="259045"/>
    <xdr:sp macro="" textlink="">
      <xdr:nvSpPr>
        <xdr:cNvPr id="348" name="テキスト ボックス 347"/>
        <xdr:cNvSpPr txBox="1"/>
      </xdr:nvSpPr>
      <xdr:spPr>
        <a:xfrm>
          <a:off x="9404428" y="966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47803</xdr:rowOff>
    </xdr:from>
    <xdr:to>
      <xdr:col>45</xdr:col>
      <xdr:colOff>177800</xdr:colOff>
      <xdr:row>54</xdr:row>
      <xdr:rowOff>88311</xdr:rowOff>
    </xdr:to>
    <xdr:cxnSp macro="">
      <xdr:nvCxnSpPr>
        <xdr:cNvPr id="349" name="直線コネクタ 348"/>
        <xdr:cNvCxnSpPr/>
      </xdr:nvCxnSpPr>
      <xdr:spPr>
        <a:xfrm flipV="1">
          <a:off x="7861300" y="9306103"/>
          <a:ext cx="889000" cy="4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160497</xdr:rowOff>
    </xdr:from>
    <xdr:to>
      <xdr:col>46</xdr:col>
      <xdr:colOff>38100</xdr:colOff>
      <xdr:row>56</xdr:row>
      <xdr:rowOff>90647</xdr:rowOff>
    </xdr:to>
    <xdr:sp macro="" textlink="">
      <xdr:nvSpPr>
        <xdr:cNvPr id="350" name="フローチャート: 判断 349"/>
        <xdr:cNvSpPr/>
      </xdr:nvSpPr>
      <xdr:spPr>
        <a:xfrm>
          <a:off x="8699500" y="959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81774</xdr:rowOff>
    </xdr:from>
    <xdr:ext cx="469744" cy="259045"/>
    <xdr:sp macro="" textlink="">
      <xdr:nvSpPr>
        <xdr:cNvPr id="351" name="テキスト ボックス 350"/>
        <xdr:cNvSpPr txBox="1"/>
      </xdr:nvSpPr>
      <xdr:spPr>
        <a:xfrm>
          <a:off x="8515428" y="9682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88311</xdr:rowOff>
    </xdr:from>
    <xdr:to>
      <xdr:col>41</xdr:col>
      <xdr:colOff>50800</xdr:colOff>
      <xdr:row>54</xdr:row>
      <xdr:rowOff>97455</xdr:rowOff>
    </xdr:to>
    <xdr:cxnSp macro="">
      <xdr:nvCxnSpPr>
        <xdr:cNvPr id="352" name="直線コネクタ 351"/>
        <xdr:cNvCxnSpPr/>
      </xdr:nvCxnSpPr>
      <xdr:spPr>
        <a:xfrm flipV="1">
          <a:off x="6972300" y="9346611"/>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151536</xdr:rowOff>
    </xdr:from>
    <xdr:to>
      <xdr:col>41</xdr:col>
      <xdr:colOff>101600</xdr:colOff>
      <xdr:row>56</xdr:row>
      <xdr:rowOff>81686</xdr:rowOff>
    </xdr:to>
    <xdr:sp macro="" textlink="">
      <xdr:nvSpPr>
        <xdr:cNvPr id="353" name="フローチャート: 判断 352"/>
        <xdr:cNvSpPr/>
      </xdr:nvSpPr>
      <xdr:spPr>
        <a:xfrm>
          <a:off x="7810500" y="958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72813</xdr:rowOff>
    </xdr:from>
    <xdr:ext cx="469744" cy="259045"/>
    <xdr:sp macro="" textlink="">
      <xdr:nvSpPr>
        <xdr:cNvPr id="354" name="テキスト ボックス 353"/>
        <xdr:cNvSpPr txBox="1"/>
      </xdr:nvSpPr>
      <xdr:spPr>
        <a:xfrm>
          <a:off x="7626428" y="967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16571</xdr:rowOff>
    </xdr:from>
    <xdr:to>
      <xdr:col>36</xdr:col>
      <xdr:colOff>165100</xdr:colOff>
      <xdr:row>56</xdr:row>
      <xdr:rowOff>118171</xdr:rowOff>
    </xdr:to>
    <xdr:sp macro="" textlink="">
      <xdr:nvSpPr>
        <xdr:cNvPr id="355" name="フローチャート: 判断 354"/>
        <xdr:cNvSpPr/>
      </xdr:nvSpPr>
      <xdr:spPr>
        <a:xfrm>
          <a:off x="6921500" y="961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109298</xdr:rowOff>
    </xdr:from>
    <xdr:ext cx="469744" cy="259045"/>
    <xdr:sp macro="" textlink="">
      <xdr:nvSpPr>
        <xdr:cNvPr id="356" name="テキスト ボックス 355"/>
        <xdr:cNvSpPr txBox="1"/>
      </xdr:nvSpPr>
      <xdr:spPr>
        <a:xfrm>
          <a:off x="6737428" y="971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42449</xdr:rowOff>
    </xdr:from>
    <xdr:to>
      <xdr:col>55</xdr:col>
      <xdr:colOff>50800</xdr:colOff>
      <xdr:row>53</xdr:row>
      <xdr:rowOff>144049</xdr:rowOff>
    </xdr:to>
    <xdr:sp macro="" textlink="">
      <xdr:nvSpPr>
        <xdr:cNvPr id="362" name="楕円 361"/>
        <xdr:cNvSpPr/>
      </xdr:nvSpPr>
      <xdr:spPr>
        <a:xfrm>
          <a:off x="10426700" y="9129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65326</xdr:rowOff>
    </xdr:from>
    <xdr:ext cx="469744" cy="259045"/>
    <xdr:sp macro="" textlink="">
      <xdr:nvSpPr>
        <xdr:cNvPr id="363" name="農林水産業費該当値テキスト"/>
        <xdr:cNvSpPr txBox="1"/>
      </xdr:nvSpPr>
      <xdr:spPr>
        <a:xfrm>
          <a:off x="10528300" y="8980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132791</xdr:rowOff>
    </xdr:from>
    <xdr:to>
      <xdr:col>50</xdr:col>
      <xdr:colOff>165100</xdr:colOff>
      <xdr:row>55</xdr:row>
      <xdr:rowOff>62941</xdr:rowOff>
    </xdr:to>
    <xdr:sp macro="" textlink="">
      <xdr:nvSpPr>
        <xdr:cNvPr id="364" name="楕円 363"/>
        <xdr:cNvSpPr/>
      </xdr:nvSpPr>
      <xdr:spPr>
        <a:xfrm>
          <a:off x="9588500" y="93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53</xdr:row>
      <xdr:rowOff>79468</xdr:rowOff>
    </xdr:from>
    <xdr:ext cx="469744" cy="259045"/>
    <xdr:sp macro="" textlink="">
      <xdr:nvSpPr>
        <xdr:cNvPr id="365" name="テキスト ボックス 364"/>
        <xdr:cNvSpPr txBox="1"/>
      </xdr:nvSpPr>
      <xdr:spPr>
        <a:xfrm>
          <a:off x="9404428" y="9166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168453</xdr:rowOff>
    </xdr:from>
    <xdr:to>
      <xdr:col>46</xdr:col>
      <xdr:colOff>38100</xdr:colOff>
      <xdr:row>54</xdr:row>
      <xdr:rowOff>98603</xdr:rowOff>
    </xdr:to>
    <xdr:sp macro="" textlink="">
      <xdr:nvSpPr>
        <xdr:cNvPr id="366" name="楕円 365"/>
        <xdr:cNvSpPr/>
      </xdr:nvSpPr>
      <xdr:spPr>
        <a:xfrm>
          <a:off x="8699500" y="925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52</xdr:row>
      <xdr:rowOff>115130</xdr:rowOff>
    </xdr:from>
    <xdr:ext cx="469744" cy="259045"/>
    <xdr:sp macro="" textlink="">
      <xdr:nvSpPr>
        <xdr:cNvPr id="367" name="テキスト ボックス 366"/>
        <xdr:cNvSpPr txBox="1"/>
      </xdr:nvSpPr>
      <xdr:spPr>
        <a:xfrm>
          <a:off x="8515428" y="903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37511</xdr:rowOff>
    </xdr:from>
    <xdr:to>
      <xdr:col>41</xdr:col>
      <xdr:colOff>101600</xdr:colOff>
      <xdr:row>54</xdr:row>
      <xdr:rowOff>139111</xdr:rowOff>
    </xdr:to>
    <xdr:sp macro="" textlink="">
      <xdr:nvSpPr>
        <xdr:cNvPr id="368" name="楕円 367"/>
        <xdr:cNvSpPr/>
      </xdr:nvSpPr>
      <xdr:spPr>
        <a:xfrm>
          <a:off x="7810500" y="929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52</xdr:row>
      <xdr:rowOff>155638</xdr:rowOff>
    </xdr:from>
    <xdr:ext cx="469744" cy="259045"/>
    <xdr:sp macro="" textlink="">
      <xdr:nvSpPr>
        <xdr:cNvPr id="369" name="テキスト ボックス 368"/>
        <xdr:cNvSpPr txBox="1"/>
      </xdr:nvSpPr>
      <xdr:spPr>
        <a:xfrm>
          <a:off x="7626428" y="9071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46655</xdr:rowOff>
    </xdr:from>
    <xdr:to>
      <xdr:col>36</xdr:col>
      <xdr:colOff>165100</xdr:colOff>
      <xdr:row>54</xdr:row>
      <xdr:rowOff>148255</xdr:rowOff>
    </xdr:to>
    <xdr:sp macro="" textlink="">
      <xdr:nvSpPr>
        <xdr:cNvPr id="370" name="楕円 369"/>
        <xdr:cNvSpPr/>
      </xdr:nvSpPr>
      <xdr:spPr>
        <a:xfrm>
          <a:off x="6921500" y="930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52</xdr:row>
      <xdr:rowOff>164782</xdr:rowOff>
    </xdr:from>
    <xdr:ext cx="469744" cy="259045"/>
    <xdr:sp macro="" textlink="">
      <xdr:nvSpPr>
        <xdr:cNvPr id="371" name="テキスト ボックス 370"/>
        <xdr:cNvSpPr txBox="1"/>
      </xdr:nvSpPr>
      <xdr:spPr>
        <a:xfrm>
          <a:off x="6737428" y="9080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77684</xdr:rowOff>
    </xdr:from>
    <xdr:to>
      <xdr:col>54</xdr:col>
      <xdr:colOff>189865</xdr:colOff>
      <xdr:row>79</xdr:row>
      <xdr:rowOff>76019</xdr:rowOff>
    </xdr:to>
    <xdr:cxnSp macro="">
      <xdr:nvCxnSpPr>
        <xdr:cNvPr id="397" name="直線コネクタ 396"/>
        <xdr:cNvCxnSpPr/>
      </xdr:nvCxnSpPr>
      <xdr:spPr>
        <a:xfrm flipV="1">
          <a:off x="10475595" y="12079184"/>
          <a:ext cx="1270" cy="1541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79846</xdr:rowOff>
    </xdr:from>
    <xdr:ext cx="378565" cy="259045"/>
    <xdr:sp macro="" textlink="">
      <xdr:nvSpPr>
        <xdr:cNvPr id="398" name="商工費最小値テキスト"/>
        <xdr:cNvSpPr txBox="1"/>
      </xdr:nvSpPr>
      <xdr:spPr>
        <a:xfrm>
          <a:off x="10528300" y="1362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76019</xdr:rowOff>
    </xdr:from>
    <xdr:to>
      <xdr:col>55</xdr:col>
      <xdr:colOff>88900</xdr:colOff>
      <xdr:row>79</xdr:row>
      <xdr:rowOff>76019</xdr:rowOff>
    </xdr:to>
    <xdr:cxnSp macro="">
      <xdr:nvCxnSpPr>
        <xdr:cNvPr id="399" name="直線コネクタ 398"/>
        <xdr:cNvCxnSpPr/>
      </xdr:nvCxnSpPr>
      <xdr:spPr>
        <a:xfrm>
          <a:off x="10388600" y="1362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24361</xdr:rowOff>
    </xdr:from>
    <xdr:ext cx="534377" cy="259045"/>
    <xdr:sp macro="" textlink="">
      <xdr:nvSpPr>
        <xdr:cNvPr id="400" name="商工費最大値テキスト"/>
        <xdr:cNvSpPr txBox="1"/>
      </xdr:nvSpPr>
      <xdr:spPr>
        <a:xfrm>
          <a:off x="10528300" y="1185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77684</xdr:rowOff>
    </xdr:from>
    <xdr:to>
      <xdr:col>55</xdr:col>
      <xdr:colOff>88900</xdr:colOff>
      <xdr:row>70</xdr:row>
      <xdr:rowOff>77684</xdr:rowOff>
    </xdr:to>
    <xdr:cxnSp macro="">
      <xdr:nvCxnSpPr>
        <xdr:cNvPr id="401" name="直線コネクタ 400"/>
        <xdr:cNvCxnSpPr/>
      </xdr:nvCxnSpPr>
      <xdr:spPr>
        <a:xfrm>
          <a:off x="10388600" y="12079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52604</xdr:rowOff>
    </xdr:from>
    <xdr:to>
      <xdr:col>55</xdr:col>
      <xdr:colOff>0</xdr:colOff>
      <xdr:row>75</xdr:row>
      <xdr:rowOff>81538</xdr:rowOff>
    </xdr:to>
    <xdr:cxnSp macro="">
      <xdr:nvCxnSpPr>
        <xdr:cNvPr id="402" name="直線コネクタ 401"/>
        <xdr:cNvCxnSpPr/>
      </xdr:nvCxnSpPr>
      <xdr:spPr>
        <a:xfrm flipV="1">
          <a:off x="9639300" y="12911354"/>
          <a:ext cx="838200" cy="28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20628</xdr:rowOff>
    </xdr:from>
    <xdr:ext cx="534377" cy="259045"/>
    <xdr:sp macro="" textlink="">
      <xdr:nvSpPr>
        <xdr:cNvPr id="403" name="商工費平均値テキスト"/>
        <xdr:cNvSpPr txBox="1"/>
      </xdr:nvSpPr>
      <xdr:spPr>
        <a:xfrm>
          <a:off x="10528300" y="13222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42201</xdr:rowOff>
    </xdr:from>
    <xdr:to>
      <xdr:col>55</xdr:col>
      <xdr:colOff>50800</xdr:colOff>
      <xdr:row>77</xdr:row>
      <xdr:rowOff>143801</xdr:rowOff>
    </xdr:to>
    <xdr:sp macro="" textlink="">
      <xdr:nvSpPr>
        <xdr:cNvPr id="404" name="フローチャート: 判断 403"/>
        <xdr:cNvSpPr/>
      </xdr:nvSpPr>
      <xdr:spPr>
        <a:xfrm>
          <a:off x="10426700" y="1324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161613</xdr:rowOff>
    </xdr:from>
    <xdr:to>
      <xdr:col>50</xdr:col>
      <xdr:colOff>114300</xdr:colOff>
      <xdr:row>75</xdr:row>
      <xdr:rowOff>81538</xdr:rowOff>
    </xdr:to>
    <xdr:cxnSp macro="">
      <xdr:nvCxnSpPr>
        <xdr:cNvPr id="405" name="直線コネクタ 404"/>
        <xdr:cNvCxnSpPr/>
      </xdr:nvCxnSpPr>
      <xdr:spPr>
        <a:xfrm>
          <a:off x="8750300" y="12848913"/>
          <a:ext cx="889000" cy="9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24467</xdr:rowOff>
    </xdr:from>
    <xdr:to>
      <xdr:col>50</xdr:col>
      <xdr:colOff>165100</xdr:colOff>
      <xdr:row>77</xdr:row>
      <xdr:rowOff>126067</xdr:rowOff>
    </xdr:to>
    <xdr:sp macro="" textlink="">
      <xdr:nvSpPr>
        <xdr:cNvPr id="406" name="フローチャート: 判断 405"/>
        <xdr:cNvSpPr/>
      </xdr:nvSpPr>
      <xdr:spPr>
        <a:xfrm>
          <a:off x="9588500" y="1322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117194</xdr:rowOff>
    </xdr:from>
    <xdr:ext cx="534377" cy="259045"/>
    <xdr:sp macro="" textlink="">
      <xdr:nvSpPr>
        <xdr:cNvPr id="407" name="テキスト ボックス 406"/>
        <xdr:cNvSpPr txBox="1"/>
      </xdr:nvSpPr>
      <xdr:spPr>
        <a:xfrm>
          <a:off x="9372111" y="13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161613</xdr:rowOff>
    </xdr:from>
    <xdr:to>
      <xdr:col>45</xdr:col>
      <xdr:colOff>177800</xdr:colOff>
      <xdr:row>75</xdr:row>
      <xdr:rowOff>166643</xdr:rowOff>
    </xdr:to>
    <xdr:cxnSp macro="">
      <xdr:nvCxnSpPr>
        <xdr:cNvPr id="408" name="直線コネクタ 407"/>
        <xdr:cNvCxnSpPr/>
      </xdr:nvCxnSpPr>
      <xdr:spPr>
        <a:xfrm flipV="1">
          <a:off x="7861300" y="12848913"/>
          <a:ext cx="889000" cy="176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158818</xdr:rowOff>
    </xdr:from>
    <xdr:to>
      <xdr:col>46</xdr:col>
      <xdr:colOff>38100</xdr:colOff>
      <xdr:row>77</xdr:row>
      <xdr:rowOff>88968</xdr:rowOff>
    </xdr:to>
    <xdr:sp macro="" textlink="">
      <xdr:nvSpPr>
        <xdr:cNvPr id="409" name="フローチャート: 判断 408"/>
        <xdr:cNvSpPr/>
      </xdr:nvSpPr>
      <xdr:spPr>
        <a:xfrm>
          <a:off x="8699500" y="1318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80095</xdr:rowOff>
    </xdr:from>
    <xdr:ext cx="534377" cy="259045"/>
    <xdr:sp macro="" textlink="">
      <xdr:nvSpPr>
        <xdr:cNvPr id="410" name="テキスト ボックス 409"/>
        <xdr:cNvSpPr txBox="1"/>
      </xdr:nvSpPr>
      <xdr:spPr>
        <a:xfrm>
          <a:off x="8483111" y="1328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136957</xdr:rowOff>
    </xdr:from>
    <xdr:to>
      <xdr:col>41</xdr:col>
      <xdr:colOff>50800</xdr:colOff>
      <xdr:row>75</xdr:row>
      <xdr:rowOff>166643</xdr:rowOff>
    </xdr:to>
    <xdr:cxnSp macro="">
      <xdr:nvCxnSpPr>
        <xdr:cNvPr id="411" name="直線コネクタ 410"/>
        <xdr:cNvCxnSpPr/>
      </xdr:nvCxnSpPr>
      <xdr:spPr>
        <a:xfrm>
          <a:off x="6972300" y="12995707"/>
          <a:ext cx="889000" cy="29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164240</xdr:rowOff>
    </xdr:from>
    <xdr:to>
      <xdr:col>41</xdr:col>
      <xdr:colOff>101600</xdr:colOff>
      <xdr:row>77</xdr:row>
      <xdr:rowOff>94390</xdr:rowOff>
    </xdr:to>
    <xdr:sp macro="" textlink="">
      <xdr:nvSpPr>
        <xdr:cNvPr id="412" name="フローチャート: 判断 411"/>
        <xdr:cNvSpPr/>
      </xdr:nvSpPr>
      <xdr:spPr>
        <a:xfrm>
          <a:off x="7810500" y="1319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85517</xdr:rowOff>
    </xdr:from>
    <xdr:ext cx="534377" cy="259045"/>
    <xdr:sp macro="" textlink="">
      <xdr:nvSpPr>
        <xdr:cNvPr id="413" name="テキスト ボックス 412"/>
        <xdr:cNvSpPr txBox="1"/>
      </xdr:nvSpPr>
      <xdr:spPr>
        <a:xfrm>
          <a:off x="7594111" y="13287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152843</xdr:rowOff>
    </xdr:from>
    <xdr:to>
      <xdr:col>36</xdr:col>
      <xdr:colOff>165100</xdr:colOff>
      <xdr:row>77</xdr:row>
      <xdr:rowOff>82993</xdr:rowOff>
    </xdr:to>
    <xdr:sp macro="" textlink="">
      <xdr:nvSpPr>
        <xdr:cNvPr id="414" name="フローチャート: 判断 413"/>
        <xdr:cNvSpPr/>
      </xdr:nvSpPr>
      <xdr:spPr>
        <a:xfrm>
          <a:off x="6921500" y="1318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74120</xdr:rowOff>
    </xdr:from>
    <xdr:ext cx="534377" cy="259045"/>
    <xdr:sp macro="" textlink="">
      <xdr:nvSpPr>
        <xdr:cNvPr id="415" name="テキスト ボックス 414"/>
        <xdr:cNvSpPr txBox="1"/>
      </xdr:nvSpPr>
      <xdr:spPr>
        <a:xfrm>
          <a:off x="6705111" y="1327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1804</xdr:rowOff>
    </xdr:from>
    <xdr:to>
      <xdr:col>55</xdr:col>
      <xdr:colOff>50800</xdr:colOff>
      <xdr:row>75</xdr:row>
      <xdr:rowOff>103404</xdr:rowOff>
    </xdr:to>
    <xdr:sp macro="" textlink="">
      <xdr:nvSpPr>
        <xdr:cNvPr id="421" name="楕円 420"/>
        <xdr:cNvSpPr/>
      </xdr:nvSpPr>
      <xdr:spPr>
        <a:xfrm>
          <a:off x="10426700" y="1286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24681</xdr:rowOff>
    </xdr:from>
    <xdr:ext cx="534377" cy="259045"/>
    <xdr:sp macro="" textlink="">
      <xdr:nvSpPr>
        <xdr:cNvPr id="422" name="商工費該当値テキスト"/>
        <xdr:cNvSpPr txBox="1"/>
      </xdr:nvSpPr>
      <xdr:spPr>
        <a:xfrm>
          <a:off x="10528300" y="1271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30738</xdr:rowOff>
    </xdr:from>
    <xdr:to>
      <xdr:col>50</xdr:col>
      <xdr:colOff>165100</xdr:colOff>
      <xdr:row>75</xdr:row>
      <xdr:rowOff>132338</xdr:rowOff>
    </xdr:to>
    <xdr:sp macro="" textlink="">
      <xdr:nvSpPr>
        <xdr:cNvPr id="423" name="楕円 422"/>
        <xdr:cNvSpPr/>
      </xdr:nvSpPr>
      <xdr:spPr>
        <a:xfrm>
          <a:off x="9588500" y="1288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148865</xdr:rowOff>
    </xdr:from>
    <xdr:ext cx="534377" cy="259045"/>
    <xdr:sp macro="" textlink="">
      <xdr:nvSpPr>
        <xdr:cNvPr id="424" name="テキスト ボックス 423"/>
        <xdr:cNvSpPr txBox="1"/>
      </xdr:nvSpPr>
      <xdr:spPr>
        <a:xfrm>
          <a:off x="9372111" y="1266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110813</xdr:rowOff>
    </xdr:from>
    <xdr:to>
      <xdr:col>46</xdr:col>
      <xdr:colOff>38100</xdr:colOff>
      <xdr:row>75</xdr:row>
      <xdr:rowOff>40963</xdr:rowOff>
    </xdr:to>
    <xdr:sp macro="" textlink="">
      <xdr:nvSpPr>
        <xdr:cNvPr id="425" name="楕円 424"/>
        <xdr:cNvSpPr/>
      </xdr:nvSpPr>
      <xdr:spPr>
        <a:xfrm>
          <a:off x="8699500" y="1279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57490</xdr:rowOff>
    </xdr:from>
    <xdr:ext cx="534377" cy="259045"/>
    <xdr:sp macro="" textlink="">
      <xdr:nvSpPr>
        <xdr:cNvPr id="426" name="テキスト ボックス 425"/>
        <xdr:cNvSpPr txBox="1"/>
      </xdr:nvSpPr>
      <xdr:spPr>
        <a:xfrm>
          <a:off x="8483111" y="1257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115842</xdr:rowOff>
    </xdr:from>
    <xdr:to>
      <xdr:col>41</xdr:col>
      <xdr:colOff>101600</xdr:colOff>
      <xdr:row>76</xdr:row>
      <xdr:rowOff>45991</xdr:rowOff>
    </xdr:to>
    <xdr:sp macro="" textlink="">
      <xdr:nvSpPr>
        <xdr:cNvPr id="427" name="楕円 426"/>
        <xdr:cNvSpPr/>
      </xdr:nvSpPr>
      <xdr:spPr>
        <a:xfrm>
          <a:off x="7810500" y="129745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62519</xdr:rowOff>
    </xdr:from>
    <xdr:ext cx="534377" cy="259045"/>
    <xdr:sp macro="" textlink="">
      <xdr:nvSpPr>
        <xdr:cNvPr id="428" name="テキスト ボックス 427"/>
        <xdr:cNvSpPr txBox="1"/>
      </xdr:nvSpPr>
      <xdr:spPr>
        <a:xfrm>
          <a:off x="7594111" y="1274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86157</xdr:rowOff>
    </xdr:from>
    <xdr:to>
      <xdr:col>36</xdr:col>
      <xdr:colOff>165100</xdr:colOff>
      <xdr:row>76</xdr:row>
      <xdr:rowOff>16306</xdr:rowOff>
    </xdr:to>
    <xdr:sp macro="" textlink="">
      <xdr:nvSpPr>
        <xdr:cNvPr id="429" name="楕円 428"/>
        <xdr:cNvSpPr/>
      </xdr:nvSpPr>
      <xdr:spPr>
        <a:xfrm>
          <a:off x="6921500" y="129449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32834</xdr:rowOff>
    </xdr:from>
    <xdr:ext cx="534377" cy="259045"/>
    <xdr:sp macro="" textlink="">
      <xdr:nvSpPr>
        <xdr:cNvPr id="430" name="テキスト ボックス 429"/>
        <xdr:cNvSpPr txBox="1"/>
      </xdr:nvSpPr>
      <xdr:spPr>
        <a:xfrm>
          <a:off x="6705111" y="1272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28790</xdr:rowOff>
    </xdr:from>
    <xdr:to>
      <xdr:col>54</xdr:col>
      <xdr:colOff>189865</xdr:colOff>
      <xdr:row>98</xdr:row>
      <xdr:rowOff>147434</xdr:rowOff>
    </xdr:to>
    <xdr:cxnSp macro="">
      <xdr:nvCxnSpPr>
        <xdr:cNvPr id="455" name="直線コネクタ 454"/>
        <xdr:cNvCxnSpPr/>
      </xdr:nvCxnSpPr>
      <xdr:spPr>
        <a:xfrm flipV="1">
          <a:off x="10475595" y="15630740"/>
          <a:ext cx="1270" cy="1318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151261</xdr:rowOff>
    </xdr:from>
    <xdr:ext cx="534377" cy="259045"/>
    <xdr:sp macro="" textlink="">
      <xdr:nvSpPr>
        <xdr:cNvPr id="456" name="土木費最小値テキスト"/>
        <xdr:cNvSpPr txBox="1"/>
      </xdr:nvSpPr>
      <xdr:spPr>
        <a:xfrm>
          <a:off x="10528300" y="1695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147434</xdr:rowOff>
    </xdr:from>
    <xdr:to>
      <xdr:col>55</xdr:col>
      <xdr:colOff>88900</xdr:colOff>
      <xdr:row>98</xdr:row>
      <xdr:rowOff>147434</xdr:rowOff>
    </xdr:to>
    <xdr:cxnSp macro="">
      <xdr:nvCxnSpPr>
        <xdr:cNvPr id="457" name="直線コネクタ 456"/>
        <xdr:cNvCxnSpPr/>
      </xdr:nvCxnSpPr>
      <xdr:spPr>
        <a:xfrm>
          <a:off x="10388600" y="1694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146917</xdr:rowOff>
    </xdr:from>
    <xdr:ext cx="534377" cy="259045"/>
    <xdr:sp macro="" textlink="">
      <xdr:nvSpPr>
        <xdr:cNvPr id="458" name="土木費最大値テキスト"/>
        <xdr:cNvSpPr txBox="1"/>
      </xdr:nvSpPr>
      <xdr:spPr>
        <a:xfrm>
          <a:off x="10528300" y="15405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28790</xdr:rowOff>
    </xdr:from>
    <xdr:to>
      <xdr:col>55</xdr:col>
      <xdr:colOff>88900</xdr:colOff>
      <xdr:row>91</xdr:row>
      <xdr:rowOff>28790</xdr:rowOff>
    </xdr:to>
    <xdr:cxnSp macro="">
      <xdr:nvCxnSpPr>
        <xdr:cNvPr id="459" name="直線コネクタ 458"/>
        <xdr:cNvCxnSpPr/>
      </xdr:nvCxnSpPr>
      <xdr:spPr>
        <a:xfrm>
          <a:off x="10388600" y="156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10846</xdr:rowOff>
    </xdr:from>
    <xdr:to>
      <xdr:col>55</xdr:col>
      <xdr:colOff>0</xdr:colOff>
      <xdr:row>96</xdr:row>
      <xdr:rowOff>8331</xdr:rowOff>
    </xdr:to>
    <xdr:cxnSp macro="">
      <xdr:nvCxnSpPr>
        <xdr:cNvPr id="460" name="直線コネクタ 459"/>
        <xdr:cNvCxnSpPr/>
      </xdr:nvCxnSpPr>
      <xdr:spPr>
        <a:xfrm>
          <a:off x="9639300" y="16298596"/>
          <a:ext cx="838200" cy="168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23798</xdr:rowOff>
    </xdr:from>
    <xdr:ext cx="534377" cy="259045"/>
    <xdr:sp macro="" textlink="">
      <xdr:nvSpPr>
        <xdr:cNvPr id="461" name="土木費平均値テキスト"/>
        <xdr:cNvSpPr txBox="1"/>
      </xdr:nvSpPr>
      <xdr:spPr>
        <a:xfrm>
          <a:off x="10528300" y="16482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45371</xdr:rowOff>
    </xdr:from>
    <xdr:to>
      <xdr:col>55</xdr:col>
      <xdr:colOff>50800</xdr:colOff>
      <xdr:row>96</xdr:row>
      <xdr:rowOff>146971</xdr:rowOff>
    </xdr:to>
    <xdr:sp macro="" textlink="">
      <xdr:nvSpPr>
        <xdr:cNvPr id="462" name="フローチャート: 判断 461"/>
        <xdr:cNvSpPr/>
      </xdr:nvSpPr>
      <xdr:spPr>
        <a:xfrm>
          <a:off x="10426700" y="1650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10846</xdr:rowOff>
    </xdr:from>
    <xdr:to>
      <xdr:col>50</xdr:col>
      <xdr:colOff>114300</xdr:colOff>
      <xdr:row>96</xdr:row>
      <xdr:rowOff>84892</xdr:rowOff>
    </xdr:to>
    <xdr:cxnSp macro="">
      <xdr:nvCxnSpPr>
        <xdr:cNvPr id="463" name="直線コネクタ 462"/>
        <xdr:cNvCxnSpPr/>
      </xdr:nvCxnSpPr>
      <xdr:spPr>
        <a:xfrm flipV="1">
          <a:off x="8750300" y="16298596"/>
          <a:ext cx="889000" cy="24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59677</xdr:rowOff>
    </xdr:from>
    <xdr:to>
      <xdr:col>50</xdr:col>
      <xdr:colOff>165100</xdr:colOff>
      <xdr:row>96</xdr:row>
      <xdr:rowOff>161277</xdr:rowOff>
    </xdr:to>
    <xdr:sp macro="" textlink="">
      <xdr:nvSpPr>
        <xdr:cNvPr id="464" name="フローチャート: 判断 463"/>
        <xdr:cNvSpPr/>
      </xdr:nvSpPr>
      <xdr:spPr>
        <a:xfrm>
          <a:off x="9588500" y="1651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152404</xdr:rowOff>
    </xdr:from>
    <xdr:ext cx="534377" cy="259045"/>
    <xdr:sp macro="" textlink="">
      <xdr:nvSpPr>
        <xdr:cNvPr id="465" name="テキスト ボックス 464"/>
        <xdr:cNvSpPr txBox="1"/>
      </xdr:nvSpPr>
      <xdr:spPr>
        <a:xfrm>
          <a:off x="9372111" y="16611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54260</xdr:rowOff>
    </xdr:from>
    <xdr:to>
      <xdr:col>45</xdr:col>
      <xdr:colOff>177800</xdr:colOff>
      <xdr:row>96</xdr:row>
      <xdr:rowOff>84892</xdr:rowOff>
    </xdr:to>
    <xdr:cxnSp macro="">
      <xdr:nvCxnSpPr>
        <xdr:cNvPr id="466" name="直線コネクタ 465"/>
        <xdr:cNvCxnSpPr/>
      </xdr:nvCxnSpPr>
      <xdr:spPr>
        <a:xfrm>
          <a:off x="7861300" y="1651346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73013</xdr:rowOff>
    </xdr:from>
    <xdr:to>
      <xdr:col>46</xdr:col>
      <xdr:colOff>38100</xdr:colOff>
      <xdr:row>97</xdr:row>
      <xdr:rowOff>3163</xdr:rowOff>
    </xdr:to>
    <xdr:sp macro="" textlink="">
      <xdr:nvSpPr>
        <xdr:cNvPr id="467" name="フローチャート: 判断 466"/>
        <xdr:cNvSpPr/>
      </xdr:nvSpPr>
      <xdr:spPr>
        <a:xfrm>
          <a:off x="8699500" y="1653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165740</xdr:rowOff>
    </xdr:from>
    <xdr:ext cx="534377" cy="259045"/>
    <xdr:sp macro="" textlink="">
      <xdr:nvSpPr>
        <xdr:cNvPr id="468" name="テキスト ボックス 467"/>
        <xdr:cNvSpPr txBox="1"/>
      </xdr:nvSpPr>
      <xdr:spPr>
        <a:xfrm>
          <a:off x="8483111" y="166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155378</xdr:rowOff>
    </xdr:from>
    <xdr:to>
      <xdr:col>41</xdr:col>
      <xdr:colOff>50800</xdr:colOff>
      <xdr:row>96</xdr:row>
      <xdr:rowOff>54260</xdr:rowOff>
    </xdr:to>
    <xdr:cxnSp macro="">
      <xdr:nvCxnSpPr>
        <xdr:cNvPr id="469" name="直線コネクタ 468"/>
        <xdr:cNvCxnSpPr/>
      </xdr:nvCxnSpPr>
      <xdr:spPr>
        <a:xfrm>
          <a:off x="6972300" y="16443128"/>
          <a:ext cx="889000" cy="70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9709</xdr:rowOff>
    </xdr:from>
    <xdr:to>
      <xdr:col>41</xdr:col>
      <xdr:colOff>101600</xdr:colOff>
      <xdr:row>96</xdr:row>
      <xdr:rowOff>111309</xdr:rowOff>
    </xdr:to>
    <xdr:sp macro="" textlink="">
      <xdr:nvSpPr>
        <xdr:cNvPr id="470" name="フローチャート: 判断 469"/>
        <xdr:cNvSpPr/>
      </xdr:nvSpPr>
      <xdr:spPr>
        <a:xfrm>
          <a:off x="7810500" y="16468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102436</xdr:rowOff>
    </xdr:from>
    <xdr:ext cx="534377" cy="259045"/>
    <xdr:sp macro="" textlink="">
      <xdr:nvSpPr>
        <xdr:cNvPr id="471" name="テキスト ボックス 470"/>
        <xdr:cNvSpPr txBox="1"/>
      </xdr:nvSpPr>
      <xdr:spPr>
        <a:xfrm>
          <a:off x="7594111" y="165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7595</xdr:rowOff>
    </xdr:from>
    <xdr:to>
      <xdr:col>36</xdr:col>
      <xdr:colOff>165100</xdr:colOff>
      <xdr:row>96</xdr:row>
      <xdr:rowOff>109195</xdr:rowOff>
    </xdr:to>
    <xdr:sp macro="" textlink="">
      <xdr:nvSpPr>
        <xdr:cNvPr id="472" name="フローチャート: 判断 471"/>
        <xdr:cNvSpPr/>
      </xdr:nvSpPr>
      <xdr:spPr>
        <a:xfrm>
          <a:off x="6921500" y="16466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100322</xdr:rowOff>
    </xdr:from>
    <xdr:ext cx="534377" cy="259045"/>
    <xdr:sp macro="" textlink="">
      <xdr:nvSpPr>
        <xdr:cNvPr id="473" name="テキスト ボックス 472"/>
        <xdr:cNvSpPr txBox="1"/>
      </xdr:nvSpPr>
      <xdr:spPr>
        <a:xfrm>
          <a:off x="6705111" y="1655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128981</xdr:rowOff>
    </xdr:from>
    <xdr:to>
      <xdr:col>55</xdr:col>
      <xdr:colOff>50800</xdr:colOff>
      <xdr:row>96</xdr:row>
      <xdr:rowOff>59131</xdr:rowOff>
    </xdr:to>
    <xdr:sp macro="" textlink="">
      <xdr:nvSpPr>
        <xdr:cNvPr id="479" name="楕円 478"/>
        <xdr:cNvSpPr/>
      </xdr:nvSpPr>
      <xdr:spPr>
        <a:xfrm>
          <a:off x="10426700" y="1641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151858</xdr:rowOff>
    </xdr:from>
    <xdr:ext cx="534377" cy="259045"/>
    <xdr:sp macro="" textlink="">
      <xdr:nvSpPr>
        <xdr:cNvPr id="480" name="土木費該当値テキスト"/>
        <xdr:cNvSpPr txBox="1"/>
      </xdr:nvSpPr>
      <xdr:spPr>
        <a:xfrm>
          <a:off x="10528300" y="1626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131496</xdr:rowOff>
    </xdr:from>
    <xdr:to>
      <xdr:col>50</xdr:col>
      <xdr:colOff>165100</xdr:colOff>
      <xdr:row>95</xdr:row>
      <xdr:rowOff>61646</xdr:rowOff>
    </xdr:to>
    <xdr:sp macro="" textlink="">
      <xdr:nvSpPr>
        <xdr:cNvPr id="481" name="楕円 480"/>
        <xdr:cNvSpPr/>
      </xdr:nvSpPr>
      <xdr:spPr>
        <a:xfrm>
          <a:off x="9588500" y="1624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78173</xdr:rowOff>
    </xdr:from>
    <xdr:ext cx="534377" cy="259045"/>
    <xdr:sp macro="" textlink="">
      <xdr:nvSpPr>
        <xdr:cNvPr id="482" name="テキスト ボックス 481"/>
        <xdr:cNvSpPr txBox="1"/>
      </xdr:nvSpPr>
      <xdr:spPr>
        <a:xfrm>
          <a:off x="9372111" y="1602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34092</xdr:rowOff>
    </xdr:from>
    <xdr:to>
      <xdr:col>46</xdr:col>
      <xdr:colOff>38100</xdr:colOff>
      <xdr:row>96</xdr:row>
      <xdr:rowOff>135692</xdr:rowOff>
    </xdr:to>
    <xdr:sp macro="" textlink="">
      <xdr:nvSpPr>
        <xdr:cNvPr id="483" name="楕円 482"/>
        <xdr:cNvSpPr/>
      </xdr:nvSpPr>
      <xdr:spPr>
        <a:xfrm>
          <a:off x="8699500" y="1649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152219</xdr:rowOff>
    </xdr:from>
    <xdr:ext cx="534377" cy="259045"/>
    <xdr:sp macro="" textlink="">
      <xdr:nvSpPr>
        <xdr:cNvPr id="484" name="テキスト ボックス 483"/>
        <xdr:cNvSpPr txBox="1"/>
      </xdr:nvSpPr>
      <xdr:spPr>
        <a:xfrm>
          <a:off x="8483111" y="1626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3460</xdr:rowOff>
    </xdr:from>
    <xdr:to>
      <xdr:col>41</xdr:col>
      <xdr:colOff>101600</xdr:colOff>
      <xdr:row>96</xdr:row>
      <xdr:rowOff>105060</xdr:rowOff>
    </xdr:to>
    <xdr:sp macro="" textlink="">
      <xdr:nvSpPr>
        <xdr:cNvPr id="485" name="楕円 484"/>
        <xdr:cNvSpPr/>
      </xdr:nvSpPr>
      <xdr:spPr>
        <a:xfrm>
          <a:off x="7810500" y="1646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121587</xdr:rowOff>
    </xdr:from>
    <xdr:ext cx="534377" cy="259045"/>
    <xdr:sp macro="" textlink="">
      <xdr:nvSpPr>
        <xdr:cNvPr id="486" name="テキスト ボックス 485"/>
        <xdr:cNvSpPr txBox="1"/>
      </xdr:nvSpPr>
      <xdr:spPr>
        <a:xfrm>
          <a:off x="7594111" y="162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104578</xdr:rowOff>
    </xdr:from>
    <xdr:to>
      <xdr:col>36</xdr:col>
      <xdr:colOff>165100</xdr:colOff>
      <xdr:row>96</xdr:row>
      <xdr:rowOff>34728</xdr:rowOff>
    </xdr:to>
    <xdr:sp macro="" textlink="">
      <xdr:nvSpPr>
        <xdr:cNvPr id="487" name="楕円 486"/>
        <xdr:cNvSpPr/>
      </xdr:nvSpPr>
      <xdr:spPr>
        <a:xfrm>
          <a:off x="6921500" y="163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51255</xdr:rowOff>
    </xdr:from>
    <xdr:ext cx="534377" cy="259045"/>
    <xdr:sp macro="" textlink="">
      <xdr:nvSpPr>
        <xdr:cNvPr id="488" name="テキスト ボックス 487"/>
        <xdr:cNvSpPr txBox="1"/>
      </xdr:nvSpPr>
      <xdr:spPr>
        <a:xfrm>
          <a:off x="6705111" y="1616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117493</xdr:rowOff>
    </xdr:from>
    <xdr:to>
      <xdr:col>85</xdr:col>
      <xdr:colOff>126364</xdr:colOff>
      <xdr:row>39</xdr:row>
      <xdr:rowOff>153743</xdr:rowOff>
    </xdr:to>
    <xdr:cxnSp macro="">
      <xdr:nvCxnSpPr>
        <xdr:cNvPr id="515" name="直線コネクタ 514"/>
        <xdr:cNvCxnSpPr/>
      </xdr:nvCxnSpPr>
      <xdr:spPr>
        <a:xfrm flipV="1">
          <a:off x="16317595" y="5260993"/>
          <a:ext cx="1269" cy="1579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157570</xdr:rowOff>
    </xdr:from>
    <xdr:ext cx="469744" cy="259045"/>
    <xdr:sp macro="" textlink="">
      <xdr:nvSpPr>
        <xdr:cNvPr id="516" name="消防費最小値テキスト"/>
        <xdr:cNvSpPr txBox="1"/>
      </xdr:nvSpPr>
      <xdr:spPr>
        <a:xfrm>
          <a:off x="16370300" y="684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153743</xdr:rowOff>
    </xdr:from>
    <xdr:to>
      <xdr:col>86</xdr:col>
      <xdr:colOff>25400</xdr:colOff>
      <xdr:row>39</xdr:row>
      <xdr:rowOff>153743</xdr:rowOff>
    </xdr:to>
    <xdr:cxnSp macro="">
      <xdr:nvCxnSpPr>
        <xdr:cNvPr id="517" name="直線コネクタ 516"/>
        <xdr:cNvCxnSpPr/>
      </xdr:nvCxnSpPr>
      <xdr:spPr>
        <a:xfrm>
          <a:off x="16230600" y="6840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64170</xdr:rowOff>
    </xdr:from>
    <xdr:ext cx="534377" cy="259045"/>
    <xdr:sp macro="" textlink="">
      <xdr:nvSpPr>
        <xdr:cNvPr id="518" name="消防費最大値テキスト"/>
        <xdr:cNvSpPr txBox="1"/>
      </xdr:nvSpPr>
      <xdr:spPr>
        <a:xfrm>
          <a:off x="16370300" y="5036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17,336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117493</xdr:rowOff>
    </xdr:from>
    <xdr:to>
      <xdr:col>86</xdr:col>
      <xdr:colOff>25400</xdr:colOff>
      <xdr:row>30</xdr:row>
      <xdr:rowOff>117493</xdr:rowOff>
    </xdr:to>
    <xdr:cxnSp macro="">
      <xdr:nvCxnSpPr>
        <xdr:cNvPr id="519" name="直線コネクタ 518"/>
        <xdr:cNvCxnSpPr/>
      </xdr:nvCxnSpPr>
      <xdr:spPr>
        <a:xfrm>
          <a:off x="16230600" y="5260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98062</xdr:rowOff>
    </xdr:from>
    <xdr:to>
      <xdr:col>85</xdr:col>
      <xdr:colOff>127000</xdr:colOff>
      <xdr:row>36</xdr:row>
      <xdr:rowOff>32258</xdr:rowOff>
    </xdr:to>
    <xdr:cxnSp macro="">
      <xdr:nvCxnSpPr>
        <xdr:cNvPr id="520" name="直線コネクタ 519"/>
        <xdr:cNvCxnSpPr/>
      </xdr:nvCxnSpPr>
      <xdr:spPr>
        <a:xfrm>
          <a:off x="15481300" y="6098812"/>
          <a:ext cx="838200" cy="1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118635</xdr:rowOff>
    </xdr:from>
    <xdr:ext cx="534377" cy="259045"/>
    <xdr:sp macro="" textlink="">
      <xdr:nvSpPr>
        <xdr:cNvPr id="521" name="消防費平均値テキスト"/>
        <xdr:cNvSpPr txBox="1"/>
      </xdr:nvSpPr>
      <xdr:spPr>
        <a:xfrm>
          <a:off x="16370300" y="59479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95758</xdr:rowOff>
    </xdr:from>
    <xdr:to>
      <xdr:col>85</xdr:col>
      <xdr:colOff>177800</xdr:colOff>
      <xdr:row>36</xdr:row>
      <xdr:rowOff>25908</xdr:rowOff>
    </xdr:to>
    <xdr:sp macro="" textlink="">
      <xdr:nvSpPr>
        <xdr:cNvPr id="522" name="フローチャート: 判断 521"/>
        <xdr:cNvSpPr/>
      </xdr:nvSpPr>
      <xdr:spPr>
        <a:xfrm>
          <a:off x="162687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13480</xdr:rowOff>
    </xdr:from>
    <xdr:to>
      <xdr:col>81</xdr:col>
      <xdr:colOff>50800</xdr:colOff>
      <xdr:row>35</xdr:row>
      <xdr:rowOff>98062</xdr:rowOff>
    </xdr:to>
    <xdr:cxnSp macro="">
      <xdr:nvCxnSpPr>
        <xdr:cNvPr id="523" name="直線コネクタ 522"/>
        <xdr:cNvCxnSpPr/>
      </xdr:nvCxnSpPr>
      <xdr:spPr>
        <a:xfrm>
          <a:off x="14592300" y="5499880"/>
          <a:ext cx="889000" cy="598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117965</xdr:rowOff>
    </xdr:from>
    <xdr:to>
      <xdr:col>81</xdr:col>
      <xdr:colOff>101600</xdr:colOff>
      <xdr:row>36</xdr:row>
      <xdr:rowOff>48115</xdr:rowOff>
    </xdr:to>
    <xdr:sp macro="" textlink="">
      <xdr:nvSpPr>
        <xdr:cNvPr id="524" name="フローチャート: 判断 523"/>
        <xdr:cNvSpPr/>
      </xdr:nvSpPr>
      <xdr:spPr>
        <a:xfrm>
          <a:off x="15430500" y="611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39242</xdr:rowOff>
    </xdr:from>
    <xdr:ext cx="534377" cy="259045"/>
    <xdr:sp macro="" textlink="">
      <xdr:nvSpPr>
        <xdr:cNvPr id="525" name="テキスト ボックス 524"/>
        <xdr:cNvSpPr txBox="1"/>
      </xdr:nvSpPr>
      <xdr:spPr>
        <a:xfrm>
          <a:off x="15214111" y="621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13480</xdr:rowOff>
    </xdr:from>
    <xdr:to>
      <xdr:col>76</xdr:col>
      <xdr:colOff>114300</xdr:colOff>
      <xdr:row>34</xdr:row>
      <xdr:rowOff>42708</xdr:rowOff>
    </xdr:to>
    <xdr:cxnSp macro="">
      <xdr:nvCxnSpPr>
        <xdr:cNvPr id="526" name="直線コネクタ 525"/>
        <xdr:cNvCxnSpPr/>
      </xdr:nvCxnSpPr>
      <xdr:spPr>
        <a:xfrm flipV="1">
          <a:off x="13703300" y="5499880"/>
          <a:ext cx="889000" cy="372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87104</xdr:rowOff>
    </xdr:from>
    <xdr:to>
      <xdr:col>76</xdr:col>
      <xdr:colOff>165100</xdr:colOff>
      <xdr:row>36</xdr:row>
      <xdr:rowOff>17254</xdr:rowOff>
    </xdr:to>
    <xdr:sp macro="" textlink="">
      <xdr:nvSpPr>
        <xdr:cNvPr id="527" name="フローチャート: 判断 526"/>
        <xdr:cNvSpPr/>
      </xdr:nvSpPr>
      <xdr:spPr>
        <a:xfrm>
          <a:off x="14541500" y="608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8381</xdr:rowOff>
    </xdr:from>
    <xdr:ext cx="534377" cy="259045"/>
    <xdr:sp macro="" textlink="">
      <xdr:nvSpPr>
        <xdr:cNvPr id="528" name="テキスト ボックス 527"/>
        <xdr:cNvSpPr txBox="1"/>
      </xdr:nvSpPr>
      <xdr:spPr>
        <a:xfrm>
          <a:off x="14325111" y="618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42708</xdr:rowOff>
    </xdr:from>
    <xdr:to>
      <xdr:col>71</xdr:col>
      <xdr:colOff>177800</xdr:colOff>
      <xdr:row>37</xdr:row>
      <xdr:rowOff>61486</xdr:rowOff>
    </xdr:to>
    <xdr:cxnSp macro="">
      <xdr:nvCxnSpPr>
        <xdr:cNvPr id="529" name="直線コネクタ 528"/>
        <xdr:cNvCxnSpPr/>
      </xdr:nvCxnSpPr>
      <xdr:spPr>
        <a:xfrm flipV="1">
          <a:off x="12814300" y="5872008"/>
          <a:ext cx="889000" cy="53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60162</xdr:rowOff>
    </xdr:from>
    <xdr:to>
      <xdr:col>72</xdr:col>
      <xdr:colOff>38100</xdr:colOff>
      <xdr:row>35</xdr:row>
      <xdr:rowOff>161762</xdr:rowOff>
    </xdr:to>
    <xdr:sp macro="" textlink="">
      <xdr:nvSpPr>
        <xdr:cNvPr id="530" name="フローチャート: 判断 529"/>
        <xdr:cNvSpPr/>
      </xdr:nvSpPr>
      <xdr:spPr>
        <a:xfrm>
          <a:off x="13652500" y="6060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152889</xdr:rowOff>
    </xdr:from>
    <xdr:ext cx="534377" cy="259045"/>
    <xdr:sp macro="" textlink="">
      <xdr:nvSpPr>
        <xdr:cNvPr id="531" name="テキスト ボックス 530"/>
        <xdr:cNvSpPr txBox="1"/>
      </xdr:nvSpPr>
      <xdr:spPr>
        <a:xfrm>
          <a:off x="13436111" y="61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159439</xdr:rowOff>
    </xdr:from>
    <xdr:to>
      <xdr:col>67</xdr:col>
      <xdr:colOff>101600</xdr:colOff>
      <xdr:row>36</xdr:row>
      <xdr:rowOff>89589</xdr:rowOff>
    </xdr:to>
    <xdr:sp macro="" textlink="">
      <xdr:nvSpPr>
        <xdr:cNvPr id="532" name="フローチャート: 判断 531"/>
        <xdr:cNvSpPr/>
      </xdr:nvSpPr>
      <xdr:spPr>
        <a:xfrm>
          <a:off x="12763500" y="61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106116</xdr:rowOff>
    </xdr:from>
    <xdr:ext cx="534377" cy="259045"/>
    <xdr:sp macro="" textlink="">
      <xdr:nvSpPr>
        <xdr:cNvPr id="533" name="テキスト ボックス 532"/>
        <xdr:cNvSpPr txBox="1"/>
      </xdr:nvSpPr>
      <xdr:spPr>
        <a:xfrm>
          <a:off x="12547111" y="593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152908</xdr:rowOff>
    </xdr:from>
    <xdr:to>
      <xdr:col>85</xdr:col>
      <xdr:colOff>177800</xdr:colOff>
      <xdr:row>36</xdr:row>
      <xdr:rowOff>83058</xdr:rowOff>
    </xdr:to>
    <xdr:sp macro="" textlink="">
      <xdr:nvSpPr>
        <xdr:cNvPr id="539" name="楕円 538"/>
        <xdr:cNvSpPr/>
      </xdr:nvSpPr>
      <xdr:spPr>
        <a:xfrm>
          <a:off x="16268700" y="615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131335</xdr:rowOff>
    </xdr:from>
    <xdr:ext cx="534377" cy="259045"/>
    <xdr:sp macro="" textlink="">
      <xdr:nvSpPr>
        <xdr:cNvPr id="540" name="消防費該当値テキスト"/>
        <xdr:cNvSpPr txBox="1"/>
      </xdr:nvSpPr>
      <xdr:spPr>
        <a:xfrm>
          <a:off x="16370300" y="613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47262</xdr:rowOff>
    </xdr:from>
    <xdr:to>
      <xdr:col>81</xdr:col>
      <xdr:colOff>101600</xdr:colOff>
      <xdr:row>35</xdr:row>
      <xdr:rowOff>148862</xdr:rowOff>
    </xdr:to>
    <xdr:sp macro="" textlink="">
      <xdr:nvSpPr>
        <xdr:cNvPr id="541" name="楕円 540"/>
        <xdr:cNvSpPr/>
      </xdr:nvSpPr>
      <xdr:spPr>
        <a:xfrm>
          <a:off x="15430500" y="60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165389</xdr:rowOff>
    </xdr:from>
    <xdr:ext cx="534377" cy="259045"/>
    <xdr:sp macro="" textlink="">
      <xdr:nvSpPr>
        <xdr:cNvPr id="542" name="テキスト ボックス 541"/>
        <xdr:cNvSpPr txBox="1"/>
      </xdr:nvSpPr>
      <xdr:spPr>
        <a:xfrm>
          <a:off x="15214111" y="582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134130</xdr:rowOff>
    </xdr:from>
    <xdr:to>
      <xdr:col>76</xdr:col>
      <xdr:colOff>165100</xdr:colOff>
      <xdr:row>32</xdr:row>
      <xdr:rowOff>64280</xdr:rowOff>
    </xdr:to>
    <xdr:sp macro="" textlink="">
      <xdr:nvSpPr>
        <xdr:cNvPr id="543" name="楕円 542"/>
        <xdr:cNvSpPr/>
      </xdr:nvSpPr>
      <xdr:spPr>
        <a:xfrm>
          <a:off x="14541500" y="544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80807</xdr:rowOff>
    </xdr:from>
    <xdr:ext cx="534377" cy="259045"/>
    <xdr:sp macro="" textlink="">
      <xdr:nvSpPr>
        <xdr:cNvPr id="544" name="テキスト ボックス 543"/>
        <xdr:cNvSpPr txBox="1"/>
      </xdr:nvSpPr>
      <xdr:spPr>
        <a:xfrm>
          <a:off x="14325111" y="522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163358</xdr:rowOff>
    </xdr:from>
    <xdr:to>
      <xdr:col>72</xdr:col>
      <xdr:colOff>38100</xdr:colOff>
      <xdr:row>34</xdr:row>
      <xdr:rowOff>93508</xdr:rowOff>
    </xdr:to>
    <xdr:sp macro="" textlink="">
      <xdr:nvSpPr>
        <xdr:cNvPr id="545" name="楕円 544"/>
        <xdr:cNvSpPr/>
      </xdr:nvSpPr>
      <xdr:spPr>
        <a:xfrm>
          <a:off x="13652500" y="5821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110035</xdr:rowOff>
    </xdr:from>
    <xdr:ext cx="534377" cy="259045"/>
    <xdr:sp macro="" textlink="">
      <xdr:nvSpPr>
        <xdr:cNvPr id="546" name="テキスト ボックス 545"/>
        <xdr:cNvSpPr txBox="1"/>
      </xdr:nvSpPr>
      <xdr:spPr>
        <a:xfrm>
          <a:off x="13436111" y="55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10686</xdr:rowOff>
    </xdr:from>
    <xdr:to>
      <xdr:col>67</xdr:col>
      <xdr:colOff>101600</xdr:colOff>
      <xdr:row>37</xdr:row>
      <xdr:rowOff>112286</xdr:rowOff>
    </xdr:to>
    <xdr:sp macro="" textlink="">
      <xdr:nvSpPr>
        <xdr:cNvPr id="547" name="楕円 546"/>
        <xdr:cNvSpPr/>
      </xdr:nvSpPr>
      <xdr:spPr>
        <a:xfrm>
          <a:off x="12763500" y="635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103413</xdr:rowOff>
    </xdr:from>
    <xdr:ext cx="534377" cy="259045"/>
    <xdr:sp macro="" textlink="">
      <xdr:nvSpPr>
        <xdr:cNvPr id="548" name="テキスト ボックス 547"/>
        <xdr:cNvSpPr txBox="1"/>
      </xdr:nvSpPr>
      <xdr:spPr>
        <a:xfrm>
          <a:off x="12547111" y="64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0" name="直線コネクタ 55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1" name="テキスト ボックス 560"/>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2" name="直線コネクタ 56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3" name="テキスト ボックス 562"/>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4" name="直線コネクタ 56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5" name="テキスト ボックス 564"/>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6" name="直線コネクタ 56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7" name="テキスト ボックス 566"/>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69" name="テキスト ボックス 56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36007</xdr:rowOff>
    </xdr:from>
    <xdr:to>
      <xdr:col>85</xdr:col>
      <xdr:colOff>126364</xdr:colOff>
      <xdr:row>59</xdr:row>
      <xdr:rowOff>1077</xdr:rowOff>
    </xdr:to>
    <xdr:cxnSp macro="">
      <xdr:nvCxnSpPr>
        <xdr:cNvPr id="571" name="直線コネクタ 570"/>
        <xdr:cNvCxnSpPr/>
      </xdr:nvCxnSpPr>
      <xdr:spPr>
        <a:xfrm flipV="1">
          <a:off x="16317595" y="8779957"/>
          <a:ext cx="1269" cy="1336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4904</xdr:rowOff>
    </xdr:from>
    <xdr:ext cx="534377" cy="259045"/>
    <xdr:sp macro="" textlink="">
      <xdr:nvSpPr>
        <xdr:cNvPr id="572" name="教育費最小値テキスト"/>
        <xdr:cNvSpPr txBox="1"/>
      </xdr:nvSpPr>
      <xdr:spPr>
        <a:xfrm>
          <a:off x="16370300" y="1012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1077</xdr:rowOff>
    </xdr:from>
    <xdr:to>
      <xdr:col>86</xdr:col>
      <xdr:colOff>25400</xdr:colOff>
      <xdr:row>59</xdr:row>
      <xdr:rowOff>1077</xdr:rowOff>
    </xdr:to>
    <xdr:cxnSp macro="">
      <xdr:nvCxnSpPr>
        <xdr:cNvPr id="573" name="直線コネクタ 572"/>
        <xdr:cNvCxnSpPr/>
      </xdr:nvCxnSpPr>
      <xdr:spPr>
        <a:xfrm>
          <a:off x="16230600" y="1011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154134</xdr:rowOff>
    </xdr:from>
    <xdr:ext cx="534377" cy="259045"/>
    <xdr:sp macro="" textlink="">
      <xdr:nvSpPr>
        <xdr:cNvPr id="574" name="教育費最大値テキスト"/>
        <xdr:cNvSpPr txBox="1"/>
      </xdr:nvSpPr>
      <xdr:spPr>
        <a:xfrm>
          <a:off x="16370300" y="855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58,518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36007</xdr:rowOff>
    </xdr:from>
    <xdr:to>
      <xdr:col>86</xdr:col>
      <xdr:colOff>25400</xdr:colOff>
      <xdr:row>51</xdr:row>
      <xdr:rowOff>36007</xdr:rowOff>
    </xdr:to>
    <xdr:cxnSp macro="">
      <xdr:nvCxnSpPr>
        <xdr:cNvPr id="575" name="直線コネクタ 574"/>
        <xdr:cNvCxnSpPr/>
      </xdr:nvCxnSpPr>
      <xdr:spPr>
        <a:xfrm>
          <a:off x="16230600" y="877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92700</xdr:rowOff>
    </xdr:from>
    <xdr:to>
      <xdr:col>85</xdr:col>
      <xdr:colOff>127000</xdr:colOff>
      <xdr:row>56</xdr:row>
      <xdr:rowOff>161097</xdr:rowOff>
    </xdr:to>
    <xdr:cxnSp macro="">
      <xdr:nvCxnSpPr>
        <xdr:cNvPr id="576" name="直線コネクタ 575"/>
        <xdr:cNvCxnSpPr/>
      </xdr:nvCxnSpPr>
      <xdr:spPr>
        <a:xfrm flipV="1">
          <a:off x="15481300" y="9522450"/>
          <a:ext cx="838200" cy="23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58411</xdr:rowOff>
    </xdr:from>
    <xdr:ext cx="534377" cy="259045"/>
    <xdr:sp macro="" textlink="">
      <xdr:nvSpPr>
        <xdr:cNvPr id="577" name="教育費平均値テキスト"/>
        <xdr:cNvSpPr txBox="1"/>
      </xdr:nvSpPr>
      <xdr:spPr>
        <a:xfrm>
          <a:off x="16370300" y="9488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79984</xdr:rowOff>
    </xdr:from>
    <xdr:to>
      <xdr:col>85</xdr:col>
      <xdr:colOff>177800</xdr:colOff>
      <xdr:row>56</xdr:row>
      <xdr:rowOff>10134</xdr:rowOff>
    </xdr:to>
    <xdr:sp macro="" textlink="">
      <xdr:nvSpPr>
        <xdr:cNvPr id="578" name="フローチャート: 判断 577"/>
        <xdr:cNvSpPr/>
      </xdr:nvSpPr>
      <xdr:spPr>
        <a:xfrm>
          <a:off x="16268700" y="950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131059</xdr:rowOff>
    </xdr:from>
    <xdr:to>
      <xdr:col>81</xdr:col>
      <xdr:colOff>50800</xdr:colOff>
      <xdr:row>56</xdr:row>
      <xdr:rowOff>161097</xdr:rowOff>
    </xdr:to>
    <xdr:cxnSp macro="">
      <xdr:nvCxnSpPr>
        <xdr:cNvPr id="579" name="直線コネクタ 578"/>
        <xdr:cNvCxnSpPr/>
      </xdr:nvCxnSpPr>
      <xdr:spPr>
        <a:xfrm>
          <a:off x="14592300" y="9732259"/>
          <a:ext cx="889000" cy="3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133660</xdr:rowOff>
    </xdr:from>
    <xdr:to>
      <xdr:col>81</xdr:col>
      <xdr:colOff>101600</xdr:colOff>
      <xdr:row>56</xdr:row>
      <xdr:rowOff>63810</xdr:rowOff>
    </xdr:to>
    <xdr:sp macro="" textlink="">
      <xdr:nvSpPr>
        <xdr:cNvPr id="580" name="フローチャート: 判断 579"/>
        <xdr:cNvSpPr/>
      </xdr:nvSpPr>
      <xdr:spPr>
        <a:xfrm>
          <a:off x="15430500" y="95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80337</xdr:rowOff>
    </xdr:from>
    <xdr:ext cx="534377" cy="259045"/>
    <xdr:sp macro="" textlink="">
      <xdr:nvSpPr>
        <xdr:cNvPr id="581" name="テキスト ボックス 580"/>
        <xdr:cNvSpPr txBox="1"/>
      </xdr:nvSpPr>
      <xdr:spPr>
        <a:xfrm>
          <a:off x="15214111" y="933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131059</xdr:rowOff>
    </xdr:from>
    <xdr:to>
      <xdr:col>76</xdr:col>
      <xdr:colOff>114300</xdr:colOff>
      <xdr:row>58</xdr:row>
      <xdr:rowOff>20142</xdr:rowOff>
    </xdr:to>
    <xdr:cxnSp macro="">
      <xdr:nvCxnSpPr>
        <xdr:cNvPr id="582" name="直線コネクタ 581"/>
        <xdr:cNvCxnSpPr/>
      </xdr:nvCxnSpPr>
      <xdr:spPr>
        <a:xfrm flipV="1">
          <a:off x="13703300" y="9732259"/>
          <a:ext cx="889000" cy="23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11313</xdr:rowOff>
    </xdr:from>
    <xdr:to>
      <xdr:col>76</xdr:col>
      <xdr:colOff>165100</xdr:colOff>
      <xdr:row>55</xdr:row>
      <xdr:rowOff>112913</xdr:rowOff>
    </xdr:to>
    <xdr:sp macro="" textlink="">
      <xdr:nvSpPr>
        <xdr:cNvPr id="583" name="フローチャート: 判断 582"/>
        <xdr:cNvSpPr/>
      </xdr:nvSpPr>
      <xdr:spPr>
        <a:xfrm>
          <a:off x="14541500" y="944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129440</xdr:rowOff>
    </xdr:from>
    <xdr:ext cx="534377" cy="259045"/>
    <xdr:sp macro="" textlink="">
      <xdr:nvSpPr>
        <xdr:cNvPr id="584" name="テキスト ボックス 583"/>
        <xdr:cNvSpPr txBox="1"/>
      </xdr:nvSpPr>
      <xdr:spPr>
        <a:xfrm>
          <a:off x="14325111" y="9216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24943</xdr:rowOff>
    </xdr:from>
    <xdr:to>
      <xdr:col>71</xdr:col>
      <xdr:colOff>177800</xdr:colOff>
      <xdr:row>58</xdr:row>
      <xdr:rowOff>20142</xdr:rowOff>
    </xdr:to>
    <xdr:cxnSp macro="">
      <xdr:nvCxnSpPr>
        <xdr:cNvPr id="585" name="直線コネクタ 584"/>
        <xdr:cNvCxnSpPr/>
      </xdr:nvCxnSpPr>
      <xdr:spPr>
        <a:xfrm>
          <a:off x="12814300" y="9797593"/>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81951</xdr:rowOff>
    </xdr:from>
    <xdr:to>
      <xdr:col>72</xdr:col>
      <xdr:colOff>38100</xdr:colOff>
      <xdr:row>56</xdr:row>
      <xdr:rowOff>12101</xdr:rowOff>
    </xdr:to>
    <xdr:sp macro="" textlink="">
      <xdr:nvSpPr>
        <xdr:cNvPr id="586" name="フローチャート: 判断 585"/>
        <xdr:cNvSpPr/>
      </xdr:nvSpPr>
      <xdr:spPr>
        <a:xfrm>
          <a:off x="13652500" y="951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28628</xdr:rowOff>
    </xdr:from>
    <xdr:ext cx="534377" cy="259045"/>
    <xdr:sp macro="" textlink="">
      <xdr:nvSpPr>
        <xdr:cNvPr id="587" name="テキスト ボックス 586"/>
        <xdr:cNvSpPr txBox="1"/>
      </xdr:nvSpPr>
      <xdr:spPr>
        <a:xfrm>
          <a:off x="13436111" y="928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20320</xdr:rowOff>
    </xdr:from>
    <xdr:to>
      <xdr:col>67</xdr:col>
      <xdr:colOff>101600</xdr:colOff>
      <xdr:row>56</xdr:row>
      <xdr:rowOff>121920</xdr:rowOff>
    </xdr:to>
    <xdr:sp macro="" textlink="">
      <xdr:nvSpPr>
        <xdr:cNvPr id="588" name="フローチャート: 判断 587"/>
        <xdr:cNvSpPr/>
      </xdr:nvSpPr>
      <xdr:spPr>
        <a:xfrm>
          <a:off x="12763500" y="962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138447</xdr:rowOff>
    </xdr:from>
    <xdr:ext cx="534377" cy="259045"/>
    <xdr:sp macro="" textlink="">
      <xdr:nvSpPr>
        <xdr:cNvPr id="589" name="テキスト ボックス 588"/>
        <xdr:cNvSpPr txBox="1"/>
      </xdr:nvSpPr>
      <xdr:spPr>
        <a:xfrm>
          <a:off x="12547111" y="939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41900</xdr:rowOff>
    </xdr:from>
    <xdr:to>
      <xdr:col>85</xdr:col>
      <xdr:colOff>177800</xdr:colOff>
      <xdr:row>55</xdr:row>
      <xdr:rowOff>143500</xdr:rowOff>
    </xdr:to>
    <xdr:sp macro="" textlink="">
      <xdr:nvSpPr>
        <xdr:cNvPr id="595" name="楕円 594"/>
        <xdr:cNvSpPr/>
      </xdr:nvSpPr>
      <xdr:spPr>
        <a:xfrm>
          <a:off x="16268700" y="94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64777</xdr:rowOff>
    </xdr:from>
    <xdr:ext cx="534377" cy="259045"/>
    <xdr:sp macro="" textlink="">
      <xdr:nvSpPr>
        <xdr:cNvPr id="596" name="教育費該当値テキスト"/>
        <xdr:cNvSpPr txBox="1"/>
      </xdr:nvSpPr>
      <xdr:spPr>
        <a:xfrm>
          <a:off x="16370300" y="9323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110297</xdr:rowOff>
    </xdr:from>
    <xdr:to>
      <xdr:col>81</xdr:col>
      <xdr:colOff>101600</xdr:colOff>
      <xdr:row>57</xdr:row>
      <xdr:rowOff>40447</xdr:rowOff>
    </xdr:to>
    <xdr:sp macro="" textlink="">
      <xdr:nvSpPr>
        <xdr:cNvPr id="597" name="楕円 596"/>
        <xdr:cNvSpPr/>
      </xdr:nvSpPr>
      <xdr:spPr>
        <a:xfrm>
          <a:off x="15430500" y="971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31574</xdr:rowOff>
    </xdr:from>
    <xdr:ext cx="534377" cy="259045"/>
    <xdr:sp macro="" textlink="">
      <xdr:nvSpPr>
        <xdr:cNvPr id="598" name="テキスト ボックス 597"/>
        <xdr:cNvSpPr txBox="1"/>
      </xdr:nvSpPr>
      <xdr:spPr>
        <a:xfrm>
          <a:off x="15214111" y="980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80259</xdr:rowOff>
    </xdr:from>
    <xdr:to>
      <xdr:col>76</xdr:col>
      <xdr:colOff>165100</xdr:colOff>
      <xdr:row>57</xdr:row>
      <xdr:rowOff>10409</xdr:rowOff>
    </xdr:to>
    <xdr:sp macro="" textlink="">
      <xdr:nvSpPr>
        <xdr:cNvPr id="599" name="楕円 598"/>
        <xdr:cNvSpPr/>
      </xdr:nvSpPr>
      <xdr:spPr>
        <a:xfrm>
          <a:off x="14541500" y="968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1536</xdr:rowOff>
    </xdr:from>
    <xdr:ext cx="534377" cy="259045"/>
    <xdr:sp macro="" textlink="">
      <xdr:nvSpPr>
        <xdr:cNvPr id="600" name="テキスト ボックス 599"/>
        <xdr:cNvSpPr txBox="1"/>
      </xdr:nvSpPr>
      <xdr:spPr>
        <a:xfrm>
          <a:off x="14325111" y="97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140792</xdr:rowOff>
    </xdr:from>
    <xdr:to>
      <xdr:col>72</xdr:col>
      <xdr:colOff>38100</xdr:colOff>
      <xdr:row>58</xdr:row>
      <xdr:rowOff>70942</xdr:rowOff>
    </xdr:to>
    <xdr:sp macro="" textlink="">
      <xdr:nvSpPr>
        <xdr:cNvPr id="601" name="楕円 600"/>
        <xdr:cNvSpPr/>
      </xdr:nvSpPr>
      <xdr:spPr>
        <a:xfrm>
          <a:off x="13652500" y="991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62069</xdr:rowOff>
    </xdr:from>
    <xdr:ext cx="534377" cy="259045"/>
    <xdr:sp macro="" textlink="">
      <xdr:nvSpPr>
        <xdr:cNvPr id="602" name="テキスト ボックス 601"/>
        <xdr:cNvSpPr txBox="1"/>
      </xdr:nvSpPr>
      <xdr:spPr>
        <a:xfrm>
          <a:off x="13436111" y="1000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145593</xdr:rowOff>
    </xdr:from>
    <xdr:to>
      <xdr:col>67</xdr:col>
      <xdr:colOff>101600</xdr:colOff>
      <xdr:row>57</xdr:row>
      <xdr:rowOff>75743</xdr:rowOff>
    </xdr:to>
    <xdr:sp macro="" textlink="">
      <xdr:nvSpPr>
        <xdr:cNvPr id="603" name="楕円 602"/>
        <xdr:cNvSpPr/>
      </xdr:nvSpPr>
      <xdr:spPr>
        <a:xfrm>
          <a:off x="12763500" y="974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66870</xdr:rowOff>
    </xdr:from>
    <xdr:ext cx="534377" cy="259045"/>
    <xdr:sp macro="" textlink="">
      <xdr:nvSpPr>
        <xdr:cNvPr id="604" name="テキスト ボックス 603"/>
        <xdr:cNvSpPr txBox="1"/>
      </xdr:nvSpPr>
      <xdr:spPr>
        <a:xfrm>
          <a:off x="12547111" y="98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8" name="テキスト ボックス 61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0" name="テキスト ボックス 61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2" name="テキスト ボックス 62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4" name="テキスト ボックス 62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6" name="テキスト ボックス 625"/>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28143</xdr:rowOff>
    </xdr:from>
    <xdr:to>
      <xdr:col>85</xdr:col>
      <xdr:colOff>126364</xdr:colOff>
      <xdr:row>79</xdr:row>
      <xdr:rowOff>98879</xdr:rowOff>
    </xdr:to>
    <xdr:cxnSp macro="">
      <xdr:nvCxnSpPr>
        <xdr:cNvPr id="630" name="直線コネクタ 629"/>
        <xdr:cNvCxnSpPr/>
      </xdr:nvCxnSpPr>
      <xdr:spPr>
        <a:xfrm flipV="1">
          <a:off x="16317595" y="12029643"/>
          <a:ext cx="1269" cy="1613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108472</xdr:rowOff>
    </xdr:from>
    <xdr:ext cx="249299" cy="259045"/>
    <xdr:sp macro="" textlink="">
      <xdr:nvSpPr>
        <xdr:cNvPr id="631" name="災害復旧費最小値テキスト"/>
        <xdr:cNvSpPr txBox="1"/>
      </xdr:nvSpPr>
      <xdr:spPr>
        <a:xfrm>
          <a:off x="16370300" y="136530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146270</xdr:rowOff>
    </xdr:from>
    <xdr:ext cx="534377" cy="259045"/>
    <xdr:sp macro="" textlink="">
      <xdr:nvSpPr>
        <xdr:cNvPr id="633" name="災害復旧費最大値テキスト"/>
        <xdr:cNvSpPr txBox="1"/>
      </xdr:nvSpPr>
      <xdr:spPr>
        <a:xfrm>
          <a:off x="16370300" y="1180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28143</xdr:rowOff>
    </xdr:from>
    <xdr:to>
      <xdr:col>86</xdr:col>
      <xdr:colOff>25400</xdr:colOff>
      <xdr:row>70</xdr:row>
      <xdr:rowOff>28143</xdr:rowOff>
    </xdr:to>
    <xdr:cxnSp macro="">
      <xdr:nvCxnSpPr>
        <xdr:cNvPr id="634" name="直線コネクタ 633"/>
        <xdr:cNvCxnSpPr/>
      </xdr:nvCxnSpPr>
      <xdr:spPr>
        <a:xfrm>
          <a:off x="16230600" y="1202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27882</xdr:rowOff>
    </xdr:from>
    <xdr:to>
      <xdr:col>85</xdr:col>
      <xdr:colOff>127000</xdr:colOff>
      <xdr:row>79</xdr:row>
      <xdr:rowOff>72034</xdr:rowOff>
    </xdr:to>
    <xdr:cxnSp macro="">
      <xdr:nvCxnSpPr>
        <xdr:cNvPr id="635" name="直線コネクタ 634"/>
        <xdr:cNvCxnSpPr/>
      </xdr:nvCxnSpPr>
      <xdr:spPr>
        <a:xfrm flipV="1">
          <a:off x="15481300" y="13572432"/>
          <a:ext cx="838200" cy="4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152922</xdr:rowOff>
    </xdr:from>
    <xdr:ext cx="469744" cy="259045"/>
    <xdr:sp macro="" textlink="">
      <xdr:nvSpPr>
        <xdr:cNvPr id="636" name="災害復旧費平均値テキスト"/>
        <xdr:cNvSpPr txBox="1"/>
      </xdr:nvSpPr>
      <xdr:spPr>
        <a:xfrm>
          <a:off x="16370300" y="13526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3045</xdr:rowOff>
    </xdr:from>
    <xdr:to>
      <xdr:col>85</xdr:col>
      <xdr:colOff>177800</xdr:colOff>
      <xdr:row>79</xdr:row>
      <xdr:rowOff>104645</xdr:rowOff>
    </xdr:to>
    <xdr:sp macro="" textlink="">
      <xdr:nvSpPr>
        <xdr:cNvPr id="637" name="フローチャート: 判断 636"/>
        <xdr:cNvSpPr/>
      </xdr:nvSpPr>
      <xdr:spPr>
        <a:xfrm>
          <a:off x="16268700" y="1354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72034</xdr:rowOff>
    </xdr:from>
    <xdr:to>
      <xdr:col>81</xdr:col>
      <xdr:colOff>50800</xdr:colOff>
      <xdr:row>79</xdr:row>
      <xdr:rowOff>93294</xdr:rowOff>
    </xdr:to>
    <xdr:cxnSp macro="">
      <xdr:nvCxnSpPr>
        <xdr:cNvPr id="638" name="直線コネクタ 637"/>
        <xdr:cNvCxnSpPr/>
      </xdr:nvCxnSpPr>
      <xdr:spPr>
        <a:xfrm flipV="1">
          <a:off x="14592300" y="13616584"/>
          <a:ext cx="8890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3437</xdr:rowOff>
    </xdr:from>
    <xdr:to>
      <xdr:col>81</xdr:col>
      <xdr:colOff>101600</xdr:colOff>
      <xdr:row>79</xdr:row>
      <xdr:rowOff>105037</xdr:rowOff>
    </xdr:to>
    <xdr:sp macro="" textlink="">
      <xdr:nvSpPr>
        <xdr:cNvPr id="639" name="フローチャート: 判断 638"/>
        <xdr:cNvSpPr/>
      </xdr:nvSpPr>
      <xdr:spPr>
        <a:xfrm>
          <a:off x="15430500" y="1354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121564</xdr:rowOff>
    </xdr:from>
    <xdr:ext cx="469744" cy="259045"/>
    <xdr:sp macro="" textlink="">
      <xdr:nvSpPr>
        <xdr:cNvPr id="640" name="テキスト ボックス 639"/>
        <xdr:cNvSpPr txBox="1"/>
      </xdr:nvSpPr>
      <xdr:spPr>
        <a:xfrm>
          <a:off x="15246428" y="1332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93294</xdr:rowOff>
    </xdr:from>
    <xdr:to>
      <xdr:col>76</xdr:col>
      <xdr:colOff>114300</xdr:colOff>
      <xdr:row>79</xdr:row>
      <xdr:rowOff>93360</xdr:rowOff>
    </xdr:to>
    <xdr:cxnSp macro="">
      <xdr:nvCxnSpPr>
        <xdr:cNvPr id="641" name="直線コネクタ 640"/>
        <xdr:cNvCxnSpPr/>
      </xdr:nvCxnSpPr>
      <xdr:spPr>
        <a:xfrm flipV="1">
          <a:off x="13703300" y="13637844"/>
          <a:ext cx="889000" cy="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14508</xdr:rowOff>
    </xdr:from>
    <xdr:to>
      <xdr:col>76</xdr:col>
      <xdr:colOff>165100</xdr:colOff>
      <xdr:row>79</xdr:row>
      <xdr:rowOff>116108</xdr:rowOff>
    </xdr:to>
    <xdr:sp macro="" textlink="">
      <xdr:nvSpPr>
        <xdr:cNvPr id="642" name="フローチャート: 判断 641"/>
        <xdr:cNvSpPr/>
      </xdr:nvSpPr>
      <xdr:spPr>
        <a:xfrm>
          <a:off x="14541500" y="13559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132635</xdr:rowOff>
    </xdr:from>
    <xdr:ext cx="469744" cy="259045"/>
    <xdr:sp macro="" textlink="">
      <xdr:nvSpPr>
        <xdr:cNvPr id="643" name="テキスト ボックス 642"/>
        <xdr:cNvSpPr txBox="1"/>
      </xdr:nvSpPr>
      <xdr:spPr>
        <a:xfrm>
          <a:off x="14357428" y="13334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93360</xdr:rowOff>
    </xdr:from>
    <xdr:to>
      <xdr:col>71</xdr:col>
      <xdr:colOff>177800</xdr:colOff>
      <xdr:row>79</xdr:row>
      <xdr:rowOff>96625</xdr:rowOff>
    </xdr:to>
    <xdr:cxnSp macro="">
      <xdr:nvCxnSpPr>
        <xdr:cNvPr id="644" name="直線コネクタ 643"/>
        <xdr:cNvCxnSpPr/>
      </xdr:nvCxnSpPr>
      <xdr:spPr>
        <a:xfrm flipV="1">
          <a:off x="12814300" y="1363791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16565</xdr:rowOff>
    </xdr:from>
    <xdr:to>
      <xdr:col>72</xdr:col>
      <xdr:colOff>38100</xdr:colOff>
      <xdr:row>79</xdr:row>
      <xdr:rowOff>118165</xdr:rowOff>
    </xdr:to>
    <xdr:sp macro="" textlink="">
      <xdr:nvSpPr>
        <xdr:cNvPr id="645" name="フローチャート: 判断 644"/>
        <xdr:cNvSpPr/>
      </xdr:nvSpPr>
      <xdr:spPr>
        <a:xfrm>
          <a:off x="13652500" y="1356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134692</xdr:rowOff>
    </xdr:from>
    <xdr:ext cx="378565" cy="259045"/>
    <xdr:sp macro="" textlink="">
      <xdr:nvSpPr>
        <xdr:cNvPr id="646" name="テキスト ボックス 645"/>
        <xdr:cNvSpPr txBox="1"/>
      </xdr:nvSpPr>
      <xdr:spPr>
        <a:xfrm>
          <a:off x="13514017" y="13336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15650</xdr:rowOff>
    </xdr:from>
    <xdr:to>
      <xdr:col>67</xdr:col>
      <xdr:colOff>101600</xdr:colOff>
      <xdr:row>79</xdr:row>
      <xdr:rowOff>117250</xdr:rowOff>
    </xdr:to>
    <xdr:sp macro="" textlink="">
      <xdr:nvSpPr>
        <xdr:cNvPr id="647" name="フローチャート: 判断 646"/>
        <xdr:cNvSpPr/>
      </xdr:nvSpPr>
      <xdr:spPr>
        <a:xfrm>
          <a:off x="12763500" y="1356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133777</xdr:rowOff>
    </xdr:from>
    <xdr:ext cx="378565" cy="259045"/>
    <xdr:sp macro="" textlink="">
      <xdr:nvSpPr>
        <xdr:cNvPr id="648" name="テキスト ボックス 647"/>
        <xdr:cNvSpPr txBox="1"/>
      </xdr:nvSpPr>
      <xdr:spPr>
        <a:xfrm>
          <a:off x="12625017" y="13335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148532</xdr:rowOff>
    </xdr:from>
    <xdr:to>
      <xdr:col>85</xdr:col>
      <xdr:colOff>177800</xdr:colOff>
      <xdr:row>79</xdr:row>
      <xdr:rowOff>78682</xdr:rowOff>
    </xdr:to>
    <xdr:sp macro="" textlink="">
      <xdr:nvSpPr>
        <xdr:cNvPr id="654" name="楕円 653"/>
        <xdr:cNvSpPr/>
      </xdr:nvSpPr>
      <xdr:spPr>
        <a:xfrm>
          <a:off x="16268700" y="135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107909</xdr:rowOff>
    </xdr:from>
    <xdr:ext cx="469744" cy="259045"/>
    <xdr:sp macro="" textlink="">
      <xdr:nvSpPr>
        <xdr:cNvPr id="655" name="災害復旧費該当値テキスト"/>
        <xdr:cNvSpPr txBox="1"/>
      </xdr:nvSpPr>
      <xdr:spPr>
        <a:xfrm>
          <a:off x="16370300" y="133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21234</xdr:rowOff>
    </xdr:from>
    <xdr:to>
      <xdr:col>81</xdr:col>
      <xdr:colOff>101600</xdr:colOff>
      <xdr:row>79</xdr:row>
      <xdr:rowOff>122834</xdr:rowOff>
    </xdr:to>
    <xdr:sp macro="" textlink="">
      <xdr:nvSpPr>
        <xdr:cNvPr id="656" name="楕円 655"/>
        <xdr:cNvSpPr/>
      </xdr:nvSpPr>
      <xdr:spPr>
        <a:xfrm>
          <a:off x="15430500" y="135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113961</xdr:rowOff>
    </xdr:from>
    <xdr:ext cx="378565" cy="259045"/>
    <xdr:sp macro="" textlink="">
      <xdr:nvSpPr>
        <xdr:cNvPr id="657" name="テキスト ボックス 656"/>
        <xdr:cNvSpPr txBox="1"/>
      </xdr:nvSpPr>
      <xdr:spPr>
        <a:xfrm>
          <a:off x="15292017" y="13658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42494</xdr:rowOff>
    </xdr:from>
    <xdr:to>
      <xdr:col>76</xdr:col>
      <xdr:colOff>165100</xdr:colOff>
      <xdr:row>79</xdr:row>
      <xdr:rowOff>144094</xdr:rowOff>
    </xdr:to>
    <xdr:sp macro="" textlink="">
      <xdr:nvSpPr>
        <xdr:cNvPr id="658" name="楕円 657"/>
        <xdr:cNvSpPr/>
      </xdr:nvSpPr>
      <xdr:spPr>
        <a:xfrm>
          <a:off x="14541500" y="135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135221</xdr:rowOff>
    </xdr:from>
    <xdr:ext cx="378565" cy="259045"/>
    <xdr:sp macro="" textlink="">
      <xdr:nvSpPr>
        <xdr:cNvPr id="659" name="テキスト ボックス 658"/>
        <xdr:cNvSpPr txBox="1"/>
      </xdr:nvSpPr>
      <xdr:spPr>
        <a:xfrm>
          <a:off x="14403017" y="1367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42560</xdr:rowOff>
    </xdr:from>
    <xdr:to>
      <xdr:col>72</xdr:col>
      <xdr:colOff>38100</xdr:colOff>
      <xdr:row>79</xdr:row>
      <xdr:rowOff>144160</xdr:rowOff>
    </xdr:to>
    <xdr:sp macro="" textlink="">
      <xdr:nvSpPr>
        <xdr:cNvPr id="660" name="楕円 659"/>
        <xdr:cNvSpPr/>
      </xdr:nvSpPr>
      <xdr:spPr>
        <a:xfrm>
          <a:off x="13652500" y="1358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135287</xdr:rowOff>
    </xdr:from>
    <xdr:ext cx="378565" cy="259045"/>
    <xdr:sp macro="" textlink="">
      <xdr:nvSpPr>
        <xdr:cNvPr id="661" name="テキスト ボックス 660"/>
        <xdr:cNvSpPr txBox="1"/>
      </xdr:nvSpPr>
      <xdr:spPr>
        <a:xfrm>
          <a:off x="13514017" y="1367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45825</xdr:rowOff>
    </xdr:from>
    <xdr:to>
      <xdr:col>67</xdr:col>
      <xdr:colOff>101600</xdr:colOff>
      <xdr:row>79</xdr:row>
      <xdr:rowOff>147425</xdr:rowOff>
    </xdr:to>
    <xdr:sp macro="" textlink="">
      <xdr:nvSpPr>
        <xdr:cNvPr id="662" name="楕円 661"/>
        <xdr:cNvSpPr/>
      </xdr:nvSpPr>
      <xdr:spPr>
        <a:xfrm>
          <a:off x="12763500" y="1359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138552</xdr:rowOff>
    </xdr:from>
    <xdr:ext cx="313932" cy="259045"/>
    <xdr:sp macro="" textlink="">
      <xdr:nvSpPr>
        <xdr:cNvPr id="663" name="テキスト ボックス 662"/>
        <xdr:cNvSpPr txBox="1"/>
      </xdr:nvSpPr>
      <xdr:spPr>
        <a:xfrm>
          <a:off x="12657333" y="1368310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4" name="テキスト ボックス 673"/>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6" name="テキスト ボックス 675"/>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156225</xdr:rowOff>
    </xdr:from>
    <xdr:to>
      <xdr:col>85</xdr:col>
      <xdr:colOff>126364</xdr:colOff>
      <xdr:row>98</xdr:row>
      <xdr:rowOff>66156</xdr:rowOff>
    </xdr:to>
    <xdr:cxnSp macro="">
      <xdr:nvCxnSpPr>
        <xdr:cNvPr id="690" name="直線コネクタ 689"/>
        <xdr:cNvCxnSpPr/>
      </xdr:nvCxnSpPr>
      <xdr:spPr>
        <a:xfrm flipV="1">
          <a:off x="16317595" y="15415275"/>
          <a:ext cx="1269" cy="1452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69983</xdr:rowOff>
    </xdr:from>
    <xdr:ext cx="534377" cy="259045"/>
    <xdr:sp macro="" textlink="">
      <xdr:nvSpPr>
        <xdr:cNvPr id="691" name="公債費最小値テキスト"/>
        <xdr:cNvSpPr txBox="1"/>
      </xdr:nvSpPr>
      <xdr:spPr>
        <a:xfrm>
          <a:off x="16370300" y="1687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66156</xdr:rowOff>
    </xdr:from>
    <xdr:to>
      <xdr:col>86</xdr:col>
      <xdr:colOff>25400</xdr:colOff>
      <xdr:row>98</xdr:row>
      <xdr:rowOff>66156</xdr:rowOff>
    </xdr:to>
    <xdr:cxnSp macro="">
      <xdr:nvCxnSpPr>
        <xdr:cNvPr id="692" name="直線コネクタ 691"/>
        <xdr:cNvCxnSpPr/>
      </xdr:nvCxnSpPr>
      <xdr:spPr>
        <a:xfrm>
          <a:off x="16230600" y="1686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102902</xdr:rowOff>
    </xdr:from>
    <xdr:ext cx="534377" cy="259045"/>
    <xdr:sp macro="" textlink="">
      <xdr:nvSpPr>
        <xdr:cNvPr id="693" name="公債費最大値テキスト"/>
        <xdr:cNvSpPr txBox="1"/>
      </xdr:nvSpPr>
      <xdr:spPr>
        <a:xfrm>
          <a:off x="16370300" y="1519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60,744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156225</xdr:rowOff>
    </xdr:from>
    <xdr:to>
      <xdr:col>86</xdr:col>
      <xdr:colOff>25400</xdr:colOff>
      <xdr:row>89</xdr:row>
      <xdr:rowOff>156225</xdr:rowOff>
    </xdr:to>
    <xdr:cxnSp macro="">
      <xdr:nvCxnSpPr>
        <xdr:cNvPr id="694" name="直線コネクタ 693"/>
        <xdr:cNvCxnSpPr/>
      </xdr:nvCxnSpPr>
      <xdr:spPr>
        <a:xfrm>
          <a:off x="16230600" y="1541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6263</xdr:rowOff>
    </xdr:from>
    <xdr:to>
      <xdr:col>85</xdr:col>
      <xdr:colOff>127000</xdr:colOff>
      <xdr:row>93</xdr:row>
      <xdr:rowOff>13219</xdr:rowOff>
    </xdr:to>
    <xdr:cxnSp macro="">
      <xdr:nvCxnSpPr>
        <xdr:cNvPr id="695" name="直線コネクタ 694"/>
        <xdr:cNvCxnSpPr/>
      </xdr:nvCxnSpPr>
      <xdr:spPr>
        <a:xfrm>
          <a:off x="15481300" y="15951113"/>
          <a:ext cx="838200" cy="6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139337</xdr:rowOff>
    </xdr:from>
    <xdr:ext cx="534377" cy="259045"/>
    <xdr:sp macro="" textlink="">
      <xdr:nvSpPr>
        <xdr:cNvPr id="696" name="公債費平均値テキスト"/>
        <xdr:cNvSpPr txBox="1"/>
      </xdr:nvSpPr>
      <xdr:spPr>
        <a:xfrm>
          <a:off x="16370300" y="16084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160910</xdr:rowOff>
    </xdr:from>
    <xdr:to>
      <xdr:col>85</xdr:col>
      <xdr:colOff>177800</xdr:colOff>
      <xdr:row>94</xdr:row>
      <xdr:rowOff>91060</xdr:rowOff>
    </xdr:to>
    <xdr:sp macro="" textlink="">
      <xdr:nvSpPr>
        <xdr:cNvPr id="697" name="フローチャート: 判断 696"/>
        <xdr:cNvSpPr/>
      </xdr:nvSpPr>
      <xdr:spPr>
        <a:xfrm>
          <a:off x="16268700" y="1610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69422</xdr:rowOff>
    </xdr:from>
    <xdr:to>
      <xdr:col>81</xdr:col>
      <xdr:colOff>50800</xdr:colOff>
      <xdr:row>93</xdr:row>
      <xdr:rowOff>6263</xdr:rowOff>
    </xdr:to>
    <xdr:cxnSp macro="">
      <xdr:nvCxnSpPr>
        <xdr:cNvPr id="698" name="直線コネクタ 697"/>
        <xdr:cNvCxnSpPr/>
      </xdr:nvCxnSpPr>
      <xdr:spPr>
        <a:xfrm>
          <a:off x="14592300" y="15842822"/>
          <a:ext cx="889000" cy="10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148630</xdr:rowOff>
    </xdr:from>
    <xdr:to>
      <xdr:col>81</xdr:col>
      <xdr:colOff>101600</xdr:colOff>
      <xdr:row>94</xdr:row>
      <xdr:rowOff>78780</xdr:rowOff>
    </xdr:to>
    <xdr:sp macro="" textlink="">
      <xdr:nvSpPr>
        <xdr:cNvPr id="699" name="フローチャート: 判断 698"/>
        <xdr:cNvSpPr/>
      </xdr:nvSpPr>
      <xdr:spPr>
        <a:xfrm>
          <a:off x="15430500" y="1609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69907</xdr:rowOff>
    </xdr:from>
    <xdr:ext cx="534377" cy="259045"/>
    <xdr:sp macro="" textlink="">
      <xdr:nvSpPr>
        <xdr:cNvPr id="700" name="テキスト ボックス 699"/>
        <xdr:cNvSpPr txBox="1"/>
      </xdr:nvSpPr>
      <xdr:spPr>
        <a:xfrm>
          <a:off x="15214111" y="1618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67887</xdr:rowOff>
    </xdr:from>
    <xdr:to>
      <xdr:col>76</xdr:col>
      <xdr:colOff>114300</xdr:colOff>
      <xdr:row>92</xdr:row>
      <xdr:rowOff>69422</xdr:rowOff>
    </xdr:to>
    <xdr:cxnSp macro="">
      <xdr:nvCxnSpPr>
        <xdr:cNvPr id="701" name="直線コネクタ 700"/>
        <xdr:cNvCxnSpPr/>
      </xdr:nvCxnSpPr>
      <xdr:spPr>
        <a:xfrm>
          <a:off x="13703300" y="15841287"/>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142948</xdr:rowOff>
    </xdr:from>
    <xdr:to>
      <xdr:col>76</xdr:col>
      <xdr:colOff>165100</xdr:colOff>
      <xdr:row>94</xdr:row>
      <xdr:rowOff>73098</xdr:rowOff>
    </xdr:to>
    <xdr:sp macro="" textlink="">
      <xdr:nvSpPr>
        <xdr:cNvPr id="702" name="フローチャート: 判断 701"/>
        <xdr:cNvSpPr/>
      </xdr:nvSpPr>
      <xdr:spPr>
        <a:xfrm>
          <a:off x="14541500" y="1608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64225</xdr:rowOff>
    </xdr:from>
    <xdr:ext cx="534377" cy="259045"/>
    <xdr:sp macro="" textlink="">
      <xdr:nvSpPr>
        <xdr:cNvPr id="703" name="テキスト ボックス 702"/>
        <xdr:cNvSpPr txBox="1"/>
      </xdr:nvSpPr>
      <xdr:spPr>
        <a:xfrm>
          <a:off x="14325111" y="1618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54170</xdr:rowOff>
    </xdr:from>
    <xdr:to>
      <xdr:col>71</xdr:col>
      <xdr:colOff>177800</xdr:colOff>
      <xdr:row>92</xdr:row>
      <xdr:rowOff>67887</xdr:rowOff>
    </xdr:to>
    <xdr:cxnSp macro="">
      <xdr:nvCxnSpPr>
        <xdr:cNvPr id="704" name="直線コネクタ 703"/>
        <xdr:cNvCxnSpPr/>
      </xdr:nvCxnSpPr>
      <xdr:spPr>
        <a:xfrm>
          <a:off x="12814300" y="15827570"/>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70808</xdr:rowOff>
    </xdr:from>
    <xdr:to>
      <xdr:col>72</xdr:col>
      <xdr:colOff>38100</xdr:colOff>
      <xdr:row>94</xdr:row>
      <xdr:rowOff>958</xdr:rowOff>
    </xdr:to>
    <xdr:sp macro="" textlink="">
      <xdr:nvSpPr>
        <xdr:cNvPr id="705" name="フローチャート: 判断 704"/>
        <xdr:cNvSpPr/>
      </xdr:nvSpPr>
      <xdr:spPr>
        <a:xfrm>
          <a:off x="13652500" y="1601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163535</xdr:rowOff>
    </xdr:from>
    <xdr:ext cx="534377" cy="259045"/>
    <xdr:sp macro="" textlink="">
      <xdr:nvSpPr>
        <xdr:cNvPr id="706" name="テキスト ボックス 705"/>
        <xdr:cNvSpPr txBox="1"/>
      </xdr:nvSpPr>
      <xdr:spPr>
        <a:xfrm>
          <a:off x="13436111" y="1610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56341</xdr:rowOff>
    </xdr:from>
    <xdr:to>
      <xdr:col>67</xdr:col>
      <xdr:colOff>101600</xdr:colOff>
      <xdr:row>93</xdr:row>
      <xdr:rowOff>157941</xdr:rowOff>
    </xdr:to>
    <xdr:sp macro="" textlink="">
      <xdr:nvSpPr>
        <xdr:cNvPr id="707" name="フローチャート: 判断 706"/>
        <xdr:cNvSpPr/>
      </xdr:nvSpPr>
      <xdr:spPr>
        <a:xfrm>
          <a:off x="12763500" y="16001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149068</xdr:rowOff>
    </xdr:from>
    <xdr:ext cx="534377" cy="259045"/>
    <xdr:sp macro="" textlink="">
      <xdr:nvSpPr>
        <xdr:cNvPr id="708" name="テキスト ボックス 707"/>
        <xdr:cNvSpPr txBox="1"/>
      </xdr:nvSpPr>
      <xdr:spPr>
        <a:xfrm>
          <a:off x="12547111" y="1609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133869</xdr:rowOff>
    </xdr:from>
    <xdr:to>
      <xdr:col>85</xdr:col>
      <xdr:colOff>177800</xdr:colOff>
      <xdr:row>93</xdr:row>
      <xdr:rowOff>64019</xdr:rowOff>
    </xdr:to>
    <xdr:sp macro="" textlink="">
      <xdr:nvSpPr>
        <xdr:cNvPr id="714" name="楕円 713"/>
        <xdr:cNvSpPr/>
      </xdr:nvSpPr>
      <xdr:spPr>
        <a:xfrm>
          <a:off x="16268700" y="1590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156746</xdr:rowOff>
    </xdr:from>
    <xdr:ext cx="534377" cy="259045"/>
    <xdr:sp macro="" textlink="">
      <xdr:nvSpPr>
        <xdr:cNvPr id="715" name="公債費該当値テキスト"/>
        <xdr:cNvSpPr txBox="1"/>
      </xdr:nvSpPr>
      <xdr:spPr>
        <a:xfrm>
          <a:off x="16370300" y="1575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126913</xdr:rowOff>
    </xdr:from>
    <xdr:to>
      <xdr:col>81</xdr:col>
      <xdr:colOff>101600</xdr:colOff>
      <xdr:row>93</xdr:row>
      <xdr:rowOff>57063</xdr:rowOff>
    </xdr:to>
    <xdr:sp macro="" textlink="">
      <xdr:nvSpPr>
        <xdr:cNvPr id="716" name="楕円 715"/>
        <xdr:cNvSpPr/>
      </xdr:nvSpPr>
      <xdr:spPr>
        <a:xfrm>
          <a:off x="15430500" y="1590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73590</xdr:rowOff>
    </xdr:from>
    <xdr:ext cx="534377" cy="259045"/>
    <xdr:sp macro="" textlink="">
      <xdr:nvSpPr>
        <xdr:cNvPr id="717" name="テキスト ボックス 716"/>
        <xdr:cNvSpPr txBox="1"/>
      </xdr:nvSpPr>
      <xdr:spPr>
        <a:xfrm>
          <a:off x="15214111" y="1567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18622</xdr:rowOff>
    </xdr:from>
    <xdr:to>
      <xdr:col>76</xdr:col>
      <xdr:colOff>165100</xdr:colOff>
      <xdr:row>92</xdr:row>
      <xdr:rowOff>120222</xdr:rowOff>
    </xdr:to>
    <xdr:sp macro="" textlink="">
      <xdr:nvSpPr>
        <xdr:cNvPr id="718" name="楕円 717"/>
        <xdr:cNvSpPr/>
      </xdr:nvSpPr>
      <xdr:spPr>
        <a:xfrm>
          <a:off x="14541500" y="157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136749</xdr:rowOff>
    </xdr:from>
    <xdr:ext cx="534377" cy="259045"/>
    <xdr:sp macro="" textlink="">
      <xdr:nvSpPr>
        <xdr:cNvPr id="719" name="テキスト ボックス 718"/>
        <xdr:cNvSpPr txBox="1"/>
      </xdr:nvSpPr>
      <xdr:spPr>
        <a:xfrm>
          <a:off x="14325111" y="1556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17087</xdr:rowOff>
    </xdr:from>
    <xdr:to>
      <xdr:col>72</xdr:col>
      <xdr:colOff>38100</xdr:colOff>
      <xdr:row>92</xdr:row>
      <xdr:rowOff>118687</xdr:rowOff>
    </xdr:to>
    <xdr:sp macro="" textlink="">
      <xdr:nvSpPr>
        <xdr:cNvPr id="720" name="楕円 719"/>
        <xdr:cNvSpPr/>
      </xdr:nvSpPr>
      <xdr:spPr>
        <a:xfrm>
          <a:off x="13652500" y="157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135214</xdr:rowOff>
    </xdr:from>
    <xdr:ext cx="534377" cy="259045"/>
    <xdr:sp macro="" textlink="">
      <xdr:nvSpPr>
        <xdr:cNvPr id="721" name="テキスト ボックス 720"/>
        <xdr:cNvSpPr txBox="1"/>
      </xdr:nvSpPr>
      <xdr:spPr>
        <a:xfrm>
          <a:off x="13436111" y="155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3370</xdr:rowOff>
    </xdr:from>
    <xdr:to>
      <xdr:col>67</xdr:col>
      <xdr:colOff>101600</xdr:colOff>
      <xdr:row>92</xdr:row>
      <xdr:rowOff>104970</xdr:rowOff>
    </xdr:to>
    <xdr:sp macro="" textlink="">
      <xdr:nvSpPr>
        <xdr:cNvPr id="722" name="楕円 721"/>
        <xdr:cNvSpPr/>
      </xdr:nvSpPr>
      <xdr:spPr>
        <a:xfrm>
          <a:off x="12763500" y="1577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121497</xdr:rowOff>
    </xdr:from>
    <xdr:ext cx="534377" cy="259045"/>
    <xdr:sp macro="" textlink="">
      <xdr:nvSpPr>
        <xdr:cNvPr id="723" name="テキスト ボックス 722"/>
        <xdr:cNvSpPr txBox="1"/>
      </xdr:nvSpPr>
      <xdr:spPr>
        <a:xfrm>
          <a:off x="12547111" y="15551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61214</xdr:rowOff>
    </xdr:from>
    <xdr:to>
      <xdr:col>116</xdr:col>
      <xdr:colOff>62864</xdr:colOff>
      <xdr:row>39</xdr:row>
      <xdr:rowOff>44450</xdr:rowOff>
    </xdr:to>
    <xdr:cxnSp macro="">
      <xdr:nvCxnSpPr>
        <xdr:cNvPr id="747" name="直線コネクタ 74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7891</xdr:rowOff>
    </xdr:from>
    <xdr:ext cx="469744" cy="259045"/>
    <xdr:sp macro="" textlink="">
      <xdr:nvSpPr>
        <xdr:cNvPr id="750" name="諸支出金最大値テキスト"/>
        <xdr:cNvSpPr txBox="1"/>
      </xdr:nvSpPr>
      <xdr:spPr>
        <a:xfrm>
          <a:off x="22212300" y="497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8,012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61214</xdr:rowOff>
    </xdr:from>
    <xdr:to>
      <xdr:col>116</xdr:col>
      <xdr:colOff>152400</xdr:colOff>
      <xdr:row>30</xdr:row>
      <xdr:rowOff>61214</xdr:rowOff>
    </xdr:to>
    <xdr:cxnSp macro="">
      <xdr:nvCxnSpPr>
        <xdr:cNvPr id="751" name="直線コネクタ 75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42164</xdr:rowOff>
    </xdr:from>
    <xdr:to>
      <xdr:col>116</xdr:col>
      <xdr:colOff>63500</xdr:colOff>
      <xdr:row>39</xdr:row>
      <xdr:rowOff>42355</xdr:rowOff>
    </xdr:to>
    <xdr:cxnSp macro="">
      <xdr:nvCxnSpPr>
        <xdr:cNvPr id="752" name="直線コネクタ 751"/>
        <xdr:cNvCxnSpPr/>
      </xdr:nvCxnSpPr>
      <xdr:spPr>
        <a:xfrm>
          <a:off x="21323300" y="6728714"/>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104157</xdr:rowOff>
    </xdr:from>
    <xdr:ext cx="378565" cy="259045"/>
    <xdr:sp macro="" textlink="">
      <xdr:nvSpPr>
        <xdr:cNvPr id="753" name="諸支出金平均値テキスト"/>
        <xdr:cNvSpPr txBox="1"/>
      </xdr:nvSpPr>
      <xdr:spPr>
        <a:xfrm>
          <a:off x="22212300" y="64478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81280</xdr:rowOff>
    </xdr:from>
    <xdr:to>
      <xdr:col>116</xdr:col>
      <xdr:colOff>114300</xdr:colOff>
      <xdr:row>39</xdr:row>
      <xdr:rowOff>11430</xdr:rowOff>
    </xdr:to>
    <xdr:sp macro="" textlink="">
      <xdr:nvSpPr>
        <xdr:cNvPr id="754" name="フローチャート: 判断 753"/>
        <xdr:cNvSpPr/>
      </xdr:nvSpPr>
      <xdr:spPr>
        <a:xfrm>
          <a:off x="22110700" y="659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42164</xdr:rowOff>
    </xdr:from>
    <xdr:to>
      <xdr:col>111</xdr:col>
      <xdr:colOff>177800</xdr:colOff>
      <xdr:row>39</xdr:row>
      <xdr:rowOff>42164</xdr:rowOff>
    </xdr:to>
    <xdr:cxnSp macro="">
      <xdr:nvCxnSpPr>
        <xdr:cNvPr id="755" name="直線コネクタ 754"/>
        <xdr:cNvCxnSpPr/>
      </xdr:nvCxnSpPr>
      <xdr:spPr>
        <a:xfrm>
          <a:off x="20434300" y="67287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6" name="フローチャート: 判断 755"/>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7" name="テキスト ボックス 756"/>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42164</xdr:rowOff>
    </xdr:from>
    <xdr:to>
      <xdr:col>107</xdr:col>
      <xdr:colOff>50800</xdr:colOff>
      <xdr:row>39</xdr:row>
      <xdr:rowOff>42355</xdr:rowOff>
    </xdr:to>
    <xdr:cxnSp macro="">
      <xdr:nvCxnSpPr>
        <xdr:cNvPr id="758" name="直線コネクタ 757"/>
        <xdr:cNvCxnSpPr/>
      </xdr:nvCxnSpPr>
      <xdr:spPr>
        <a:xfrm flipV="1">
          <a:off x="19545300" y="672871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88709</xdr:rowOff>
    </xdr:from>
    <xdr:to>
      <xdr:col>107</xdr:col>
      <xdr:colOff>101600</xdr:colOff>
      <xdr:row>39</xdr:row>
      <xdr:rowOff>18859</xdr:rowOff>
    </xdr:to>
    <xdr:sp macro="" textlink="">
      <xdr:nvSpPr>
        <xdr:cNvPr id="759" name="フローチャート: 判断 758"/>
        <xdr:cNvSpPr/>
      </xdr:nvSpPr>
      <xdr:spPr>
        <a:xfrm>
          <a:off x="20383500" y="6603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35386</xdr:rowOff>
    </xdr:from>
    <xdr:ext cx="378565" cy="259045"/>
    <xdr:sp macro="" textlink="">
      <xdr:nvSpPr>
        <xdr:cNvPr id="760" name="テキスト ボックス 759"/>
        <xdr:cNvSpPr txBox="1"/>
      </xdr:nvSpPr>
      <xdr:spPr>
        <a:xfrm>
          <a:off x="20245017" y="6379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42355</xdr:rowOff>
    </xdr:from>
    <xdr:to>
      <xdr:col>102</xdr:col>
      <xdr:colOff>114300</xdr:colOff>
      <xdr:row>39</xdr:row>
      <xdr:rowOff>42355</xdr:rowOff>
    </xdr:to>
    <xdr:cxnSp macro="">
      <xdr:nvCxnSpPr>
        <xdr:cNvPr id="761" name="直線コネクタ 760"/>
        <xdr:cNvCxnSpPr/>
      </xdr:nvCxnSpPr>
      <xdr:spPr>
        <a:xfrm>
          <a:off x="18656300" y="6728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22225</xdr:rowOff>
    </xdr:from>
    <xdr:to>
      <xdr:col>102</xdr:col>
      <xdr:colOff>165100</xdr:colOff>
      <xdr:row>38</xdr:row>
      <xdr:rowOff>123825</xdr:rowOff>
    </xdr:to>
    <xdr:sp macro="" textlink="">
      <xdr:nvSpPr>
        <xdr:cNvPr id="762" name="フローチャート: 判断 761"/>
        <xdr:cNvSpPr/>
      </xdr:nvSpPr>
      <xdr:spPr>
        <a:xfrm>
          <a:off x="19494500" y="6537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140352</xdr:rowOff>
    </xdr:from>
    <xdr:ext cx="378565" cy="259045"/>
    <xdr:sp macro="" textlink="">
      <xdr:nvSpPr>
        <xdr:cNvPr id="763" name="テキスト ボックス 762"/>
        <xdr:cNvSpPr txBox="1"/>
      </xdr:nvSpPr>
      <xdr:spPr>
        <a:xfrm>
          <a:off x="19356017" y="6312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100140</xdr:rowOff>
    </xdr:from>
    <xdr:to>
      <xdr:col>98</xdr:col>
      <xdr:colOff>38100</xdr:colOff>
      <xdr:row>39</xdr:row>
      <xdr:rowOff>30290</xdr:rowOff>
    </xdr:to>
    <xdr:sp macro="" textlink="">
      <xdr:nvSpPr>
        <xdr:cNvPr id="764" name="フローチャート: 判断 763"/>
        <xdr:cNvSpPr/>
      </xdr:nvSpPr>
      <xdr:spPr>
        <a:xfrm>
          <a:off x="18605500" y="66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46817</xdr:rowOff>
    </xdr:from>
    <xdr:ext cx="378565" cy="259045"/>
    <xdr:sp macro="" textlink="">
      <xdr:nvSpPr>
        <xdr:cNvPr id="765" name="テキスト ボックス 764"/>
        <xdr:cNvSpPr txBox="1"/>
      </xdr:nvSpPr>
      <xdr:spPr>
        <a:xfrm>
          <a:off x="18467017" y="6390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163005</xdr:rowOff>
    </xdr:from>
    <xdr:to>
      <xdr:col>116</xdr:col>
      <xdr:colOff>114300</xdr:colOff>
      <xdr:row>39</xdr:row>
      <xdr:rowOff>93155</xdr:rowOff>
    </xdr:to>
    <xdr:sp macro="" textlink="">
      <xdr:nvSpPr>
        <xdr:cNvPr id="771" name="楕円 770"/>
        <xdr:cNvSpPr/>
      </xdr:nvSpPr>
      <xdr:spPr>
        <a:xfrm>
          <a:off x="221107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77932</xdr:rowOff>
    </xdr:from>
    <xdr:ext cx="313932" cy="259045"/>
    <xdr:sp macro="" textlink="">
      <xdr:nvSpPr>
        <xdr:cNvPr id="772" name="諸支出金該当値テキスト"/>
        <xdr:cNvSpPr txBox="1"/>
      </xdr:nvSpPr>
      <xdr:spPr>
        <a:xfrm>
          <a:off x="22212300" y="6593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162814</xdr:rowOff>
    </xdr:from>
    <xdr:to>
      <xdr:col>112</xdr:col>
      <xdr:colOff>38100</xdr:colOff>
      <xdr:row>39</xdr:row>
      <xdr:rowOff>92964</xdr:rowOff>
    </xdr:to>
    <xdr:sp macro="" textlink="">
      <xdr:nvSpPr>
        <xdr:cNvPr id="773" name="楕円 772"/>
        <xdr:cNvSpPr/>
      </xdr:nvSpPr>
      <xdr:spPr>
        <a:xfrm>
          <a:off x="21272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84091</xdr:rowOff>
    </xdr:from>
    <xdr:ext cx="313932" cy="259045"/>
    <xdr:sp macro="" textlink="">
      <xdr:nvSpPr>
        <xdr:cNvPr id="774" name="テキスト ボックス 773"/>
        <xdr:cNvSpPr txBox="1"/>
      </xdr:nvSpPr>
      <xdr:spPr>
        <a:xfrm>
          <a:off x="21166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162814</xdr:rowOff>
    </xdr:from>
    <xdr:to>
      <xdr:col>107</xdr:col>
      <xdr:colOff>101600</xdr:colOff>
      <xdr:row>39</xdr:row>
      <xdr:rowOff>92964</xdr:rowOff>
    </xdr:to>
    <xdr:sp macro="" textlink="">
      <xdr:nvSpPr>
        <xdr:cNvPr id="775" name="楕円 774"/>
        <xdr:cNvSpPr/>
      </xdr:nvSpPr>
      <xdr:spPr>
        <a:xfrm>
          <a:off x="20383500" y="667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84091</xdr:rowOff>
    </xdr:from>
    <xdr:ext cx="313932" cy="259045"/>
    <xdr:sp macro="" textlink="">
      <xdr:nvSpPr>
        <xdr:cNvPr id="776" name="テキスト ボックス 775"/>
        <xdr:cNvSpPr txBox="1"/>
      </xdr:nvSpPr>
      <xdr:spPr>
        <a:xfrm>
          <a:off x="20277333" y="6770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163005</xdr:rowOff>
    </xdr:from>
    <xdr:to>
      <xdr:col>102</xdr:col>
      <xdr:colOff>165100</xdr:colOff>
      <xdr:row>39</xdr:row>
      <xdr:rowOff>93155</xdr:rowOff>
    </xdr:to>
    <xdr:sp macro="" textlink="">
      <xdr:nvSpPr>
        <xdr:cNvPr id="777" name="楕円 776"/>
        <xdr:cNvSpPr/>
      </xdr:nvSpPr>
      <xdr:spPr>
        <a:xfrm>
          <a:off x="19494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84282</xdr:rowOff>
    </xdr:from>
    <xdr:ext cx="313932" cy="259045"/>
    <xdr:sp macro="" textlink="">
      <xdr:nvSpPr>
        <xdr:cNvPr id="778" name="テキスト ボックス 777"/>
        <xdr:cNvSpPr txBox="1"/>
      </xdr:nvSpPr>
      <xdr:spPr>
        <a:xfrm>
          <a:off x="19388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163005</xdr:rowOff>
    </xdr:from>
    <xdr:to>
      <xdr:col>98</xdr:col>
      <xdr:colOff>38100</xdr:colOff>
      <xdr:row>39</xdr:row>
      <xdr:rowOff>93155</xdr:rowOff>
    </xdr:to>
    <xdr:sp macro="" textlink="">
      <xdr:nvSpPr>
        <xdr:cNvPr id="779" name="楕円 778"/>
        <xdr:cNvSpPr/>
      </xdr:nvSpPr>
      <xdr:spPr>
        <a:xfrm>
          <a:off x="18605500" y="667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84282</xdr:rowOff>
    </xdr:from>
    <xdr:ext cx="313932" cy="259045"/>
    <xdr:sp macro="" textlink="">
      <xdr:nvSpPr>
        <xdr:cNvPr id="780" name="テキスト ボックス 779"/>
        <xdr:cNvSpPr txBox="1"/>
      </xdr:nvSpPr>
      <xdr:spPr>
        <a:xfrm>
          <a:off x="18499333" y="67708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総務費は、住民一人</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60,674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783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円の減となったが、</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内で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２番目に高い水準となっている。</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地域総合整備資金貸付事業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や庁舎建設事業の減等があったものの</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、退職手当の増による一般管理費の増や南部市民サービスセンター第２期整備事業</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が影響しているものと考える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民生費は、住民一人当たり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153,263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円となっており、類似団体平均を下回っているものの、前年度と比べ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％の増となっている。民生費</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総額で</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は前年度と比較して減となっているが、人口の減少が大きかった</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ことが要因である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農林水産業費は、住民一人当たり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9,883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円となってり、前年度より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2,863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円の増となった。これは、河辺たまごの郷畜産クラスター事業や肉用牛生産拡大支援事業など、</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畜産分野における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施設規模拡大に対する補助事業があったためである。　</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土木費は、住民一人当たり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48,896</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8,868</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円の減となった。これは、</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除排雪関係経費や秋田駅東第三地区土地区画整理事業推進用地取得経費の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などにより前年度と比べ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15.4</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ったものである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教育費</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は、住民一人当たり</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42,278</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円となっており、前年度と比べ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2,007</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円</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。これは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に設置した「秋田市学校給食費会計」における管理費が増加したものである。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「第３期・県都</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1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b="0">
              <a:solidFill>
                <a:schemeClr val="dk1"/>
              </a:solidFill>
              <a:effectLst/>
              <a:latin typeface="ＭＳ Ｐゴシック" panose="020B0600070205080204" pitchFamily="50" charset="-128"/>
              <a:ea typeface="ＭＳ Ｐゴシック" panose="020B0600070205080204" pitchFamily="50" charset="-128"/>
              <a:cs typeface="+mn-cs"/>
            </a:rPr>
            <a:t>改革プラン」</a:t>
          </a:r>
          <a:r>
            <a:rPr kumimoji="1" lang="ja-JP" altLang="en-US" sz="1100" b="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位置付けた各項目を着実に推進することなどにより、歳出全般にわたる見直しを進めていく。</a:t>
          </a:r>
          <a:endParaRPr lang="ja-JP" altLang="ja-JP" sz="1400">
            <a:effectLst/>
            <a:latin typeface="ＭＳ Ｐゴシック" panose="020B0600070205080204" pitchFamily="50" charset="-128"/>
            <a:ea typeface="ＭＳ Ｐゴシック" panose="020B0600070205080204" pitchFamily="50" charset="-128"/>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mn-lt"/>
              <a:ea typeface="+mn-ea"/>
              <a:cs typeface="+mn-cs"/>
            </a:rPr>
            <a:t>　</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年７月および８月の豪雨災害への対応、</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除排雪関係経費の増により取崩額が増加したことから、残高は減少した。今後も、適切な財源の確保と歳出の精査により</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、取崩額を抑制していく。</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実質収支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の標準財政規模比</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については、年々扶助費が増加しているものの、</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その他経費や、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財政調整基金</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減債基金の取崩しを抑制するなど、「新・県都</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改革プラン」に位置付けた取組の着実な実施により、概ね２％台で安定的に推移している</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実質単年度収支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の標準財政規模比</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豪雨災害への対応および</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除排雪関係経費の増加による財政調整基金の取崩しなど</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２年連続で</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赤字となった。</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　今後も</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「第３期・県都</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あきた</a:t>
          </a:r>
          <a:r>
            <a:rPr kumimoji="1" lang="en-US" altLang="ja-JP" sz="1000" b="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0">
              <a:solidFill>
                <a:schemeClr val="dk1"/>
              </a:solidFill>
              <a:effectLst/>
              <a:latin typeface="ＭＳ Ｐゴシック" panose="020B0600070205080204" pitchFamily="50" charset="-128"/>
              <a:ea typeface="ＭＳ Ｐゴシック" panose="020B0600070205080204" pitchFamily="50" charset="-128"/>
              <a:cs typeface="+mn-cs"/>
            </a:rPr>
            <a:t>改革プラン」に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位置付けた取組を着実に実施し、繰出金の見直し等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歳出全般の削減や基金取崩しの抑制に努め、安定した財政運営の確保に努める。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○現状</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一般会計およびすべての特別会計、企業会計で赤字が生じていない。</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介護保険事業会計では、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国庫補助金の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返還金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から黒字額が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水道事業については、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過去に発行した企業債の償還が順次終了してきていることや、借入れの抑制などにより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借入金の償還額が減少するなど、黒字額は増加している。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引き続き、各会計において収入の確保や事業の効率化、経費の見直しを行うなど、適切な財政運営、公営企業運営を行っていく。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3" customWidth="1"/>
    <col min="12" max="12" width="2.25" style="163" customWidth="1"/>
    <col min="13" max="17" width="2.375" style="163" customWidth="1"/>
    <col min="18" max="119" width="2.125" style="163" customWidth="1"/>
    <col min="120" max="16384" width="0" style="163" hidden="1"/>
  </cols>
  <sheetData>
    <row r="1" spans="1:119" ht="33" customHeight="1" x14ac:dyDescent="0.15">
      <c r="A1" s="161"/>
      <c r="B1" s="418" t="s">
        <v>74</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2"/>
      <c r="DK1" s="162"/>
      <c r="DL1" s="162"/>
      <c r="DM1" s="162"/>
      <c r="DN1" s="162"/>
      <c r="DO1" s="162"/>
    </row>
    <row r="2" spans="1:119" ht="24.75" thickBot="1" x14ac:dyDescent="0.2">
      <c r="A2" s="161"/>
      <c r="B2" s="164" t="s">
        <v>75</v>
      </c>
      <c r="C2" s="164"/>
      <c r="D2" s="165"/>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61"/>
      <c r="DK2" s="161"/>
      <c r="DL2" s="161"/>
      <c r="DM2" s="161"/>
      <c r="DN2" s="161"/>
      <c r="DO2" s="161"/>
    </row>
    <row r="3" spans="1:119" ht="18.75" customHeight="1" thickBot="1" x14ac:dyDescent="0.2">
      <c r="A3" s="162"/>
      <c r="B3" s="419" t="s">
        <v>76</v>
      </c>
      <c r="C3" s="420"/>
      <c r="D3" s="420"/>
      <c r="E3" s="421"/>
      <c r="F3" s="421"/>
      <c r="G3" s="421"/>
      <c r="H3" s="421"/>
      <c r="I3" s="421"/>
      <c r="J3" s="421"/>
      <c r="K3" s="421"/>
      <c r="L3" s="421" t="s">
        <v>77</v>
      </c>
      <c r="M3" s="421"/>
      <c r="N3" s="421"/>
      <c r="O3" s="421"/>
      <c r="P3" s="421"/>
      <c r="Q3" s="421"/>
      <c r="R3" s="428"/>
      <c r="S3" s="428"/>
      <c r="T3" s="428"/>
      <c r="U3" s="428"/>
      <c r="V3" s="429"/>
      <c r="W3" s="403" t="s">
        <v>78</v>
      </c>
      <c r="X3" s="404"/>
      <c r="Y3" s="404"/>
      <c r="Z3" s="404"/>
      <c r="AA3" s="404"/>
      <c r="AB3" s="420"/>
      <c r="AC3" s="428" t="s">
        <v>79</v>
      </c>
      <c r="AD3" s="404"/>
      <c r="AE3" s="404"/>
      <c r="AF3" s="404"/>
      <c r="AG3" s="404"/>
      <c r="AH3" s="404"/>
      <c r="AI3" s="404"/>
      <c r="AJ3" s="404"/>
      <c r="AK3" s="404"/>
      <c r="AL3" s="405"/>
      <c r="AM3" s="403" t="s">
        <v>80</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81</v>
      </c>
      <c r="BO3" s="404"/>
      <c r="BP3" s="404"/>
      <c r="BQ3" s="404"/>
      <c r="BR3" s="404"/>
      <c r="BS3" s="404"/>
      <c r="BT3" s="404"/>
      <c r="BU3" s="405"/>
      <c r="BV3" s="403" t="s">
        <v>82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83</v>
      </c>
      <c r="CU3" s="404"/>
      <c r="CV3" s="404"/>
      <c r="CW3" s="404"/>
      <c r="CX3" s="404"/>
      <c r="CY3" s="404"/>
      <c r="CZ3" s="404"/>
      <c r="DA3" s="405"/>
      <c r="DB3" s="403" t="s">
        <v>84</v>
      </c>
      <c r="DC3" s="404"/>
      <c r="DD3" s="404"/>
      <c r="DE3" s="404"/>
      <c r="DF3" s="404"/>
      <c r="DG3" s="404"/>
      <c r="DH3" s="404"/>
      <c r="DI3" s="405"/>
      <c r="DJ3" s="161"/>
      <c r="DK3" s="161"/>
      <c r="DL3" s="161"/>
      <c r="DM3" s="161"/>
      <c r="DN3" s="161"/>
      <c r="DO3" s="161"/>
    </row>
    <row r="4" spans="1:119" ht="18.75" customHeight="1" x14ac:dyDescent="0.15">
      <c r="A4" s="162"/>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85</v>
      </c>
      <c r="AZ4" s="407"/>
      <c r="BA4" s="407"/>
      <c r="BB4" s="407"/>
      <c r="BC4" s="407"/>
      <c r="BD4" s="407"/>
      <c r="BE4" s="407"/>
      <c r="BF4" s="407"/>
      <c r="BG4" s="407"/>
      <c r="BH4" s="407"/>
      <c r="BI4" s="407"/>
      <c r="BJ4" s="407"/>
      <c r="BK4" s="407"/>
      <c r="BL4" s="407"/>
      <c r="BM4" s="408"/>
      <c r="BN4" s="409">
        <v>135432698</v>
      </c>
      <c r="BO4" s="410"/>
      <c r="BP4" s="410"/>
      <c r="BQ4" s="410"/>
      <c r="BR4" s="410"/>
      <c r="BS4" s="410"/>
      <c r="BT4" s="410"/>
      <c r="BU4" s="411"/>
      <c r="BV4" s="409">
        <v>135566557</v>
      </c>
      <c r="BW4" s="410"/>
      <c r="BX4" s="410"/>
      <c r="BY4" s="410"/>
      <c r="BZ4" s="410"/>
      <c r="CA4" s="410"/>
      <c r="CB4" s="410"/>
      <c r="CC4" s="411"/>
      <c r="CD4" s="412" t="s">
        <v>86</v>
      </c>
      <c r="CE4" s="413"/>
      <c r="CF4" s="413"/>
      <c r="CG4" s="413"/>
      <c r="CH4" s="413"/>
      <c r="CI4" s="413"/>
      <c r="CJ4" s="413"/>
      <c r="CK4" s="413"/>
      <c r="CL4" s="413"/>
      <c r="CM4" s="413"/>
      <c r="CN4" s="413"/>
      <c r="CO4" s="413"/>
      <c r="CP4" s="413"/>
      <c r="CQ4" s="413"/>
      <c r="CR4" s="413"/>
      <c r="CS4" s="414"/>
      <c r="CT4" s="415">
        <v>2.2999999999999998</v>
      </c>
      <c r="CU4" s="416"/>
      <c r="CV4" s="416"/>
      <c r="CW4" s="416"/>
      <c r="CX4" s="416"/>
      <c r="CY4" s="416"/>
      <c r="CZ4" s="416"/>
      <c r="DA4" s="417"/>
      <c r="DB4" s="415">
        <v>2.2999999999999998</v>
      </c>
      <c r="DC4" s="416"/>
      <c r="DD4" s="416"/>
      <c r="DE4" s="416"/>
      <c r="DF4" s="416"/>
      <c r="DG4" s="416"/>
      <c r="DH4" s="416"/>
      <c r="DI4" s="417"/>
      <c r="DJ4" s="161"/>
      <c r="DK4" s="161"/>
      <c r="DL4" s="161"/>
      <c r="DM4" s="161"/>
      <c r="DN4" s="161"/>
      <c r="DO4" s="161"/>
    </row>
    <row r="5" spans="1:119" ht="18.75" customHeight="1" x14ac:dyDescent="0.15">
      <c r="A5" s="162"/>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87</v>
      </c>
      <c r="AN5" s="476"/>
      <c r="AO5" s="476"/>
      <c r="AP5" s="476"/>
      <c r="AQ5" s="476"/>
      <c r="AR5" s="476"/>
      <c r="AS5" s="476"/>
      <c r="AT5" s="477"/>
      <c r="AU5" s="478" t="s">
        <v>88</v>
      </c>
      <c r="AV5" s="479"/>
      <c r="AW5" s="479"/>
      <c r="AX5" s="479"/>
      <c r="AY5" s="480" t="s">
        <v>89</v>
      </c>
      <c r="AZ5" s="481"/>
      <c r="BA5" s="481"/>
      <c r="BB5" s="481"/>
      <c r="BC5" s="481"/>
      <c r="BD5" s="481"/>
      <c r="BE5" s="481"/>
      <c r="BF5" s="481"/>
      <c r="BG5" s="481"/>
      <c r="BH5" s="481"/>
      <c r="BI5" s="481"/>
      <c r="BJ5" s="481"/>
      <c r="BK5" s="481"/>
      <c r="BL5" s="481"/>
      <c r="BM5" s="482"/>
      <c r="BN5" s="446">
        <v>133020163</v>
      </c>
      <c r="BO5" s="447"/>
      <c r="BP5" s="447"/>
      <c r="BQ5" s="447"/>
      <c r="BR5" s="447"/>
      <c r="BS5" s="447"/>
      <c r="BT5" s="447"/>
      <c r="BU5" s="448"/>
      <c r="BV5" s="446">
        <v>133688080</v>
      </c>
      <c r="BW5" s="447"/>
      <c r="BX5" s="447"/>
      <c r="BY5" s="447"/>
      <c r="BZ5" s="447"/>
      <c r="CA5" s="447"/>
      <c r="CB5" s="447"/>
      <c r="CC5" s="448"/>
      <c r="CD5" s="449" t="s">
        <v>90</v>
      </c>
      <c r="CE5" s="450"/>
      <c r="CF5" s="450"/>
      <c r="CG5" s="450"/>
      <c r="CH5" s="450"/>
      <c r="CI5" s="450"/>
      <c r="CJ5" s="450"/>
      <c r="CK5" s="450"/>
      <c r="CL5" s="450"/>
      <c r="CM5" s="450"/>
      <c r="CN5" s="450"/>
      <c r="CO5" s="450"/>
      <c r="CP5" s="450"/>
      <c r="CQ5" s="450"/>
      <c r="CR5" s="450"/>
      <c r="CS5" s="451"/>
      <c r="CT5" s="443">
        <v>91.1</v>
      </c>
      <c r="CU5" s="444"/>
      <c r="CV5" s="444"/>
      <c r="CW5" s="444"/>
      <c r="CX5" s="444"/>
      <c r="CY5" s="444"/>
      <c r="CZ5" s="444"/>
      <c r="DA5" s="445"/>
      <c r="DB5" s="443">
        <v>91.4</v>
      </c>
      <c r="DC5" s="444"/>
      <c r="DD5" s="444"/>
      <c r="DE5" s="444"/>
      <c r="DF5" s="444"/>
      <c r="DG5" s="444"/>
      <c r="DH5" s="444"/>
      <c r="DI5" s="445"/>
      <c r="DJ5" s="161"/>
      <c r="DK5" s="161"/>
      <c r="DL5" s="161"/>
      <c r="DM5" s="161"/>
      <c r="DN5" s="161"/>
      <c r="DO5" s="161"/>
    </row>
    <row r="6" spans="1:119" ht="18.75" customHeight="1" x14ac:dyDescent="0.15">
      <c r="A6" s="162"/>
      <c r="B6" s="452" t="s">
        <v>91</v>
      </c>
      <c r="C6" s="453"/>
      <c r="D6" s="453"/>
      <c r="E6" s="454"/>
      <c r="F6" s="454"/>
      <c r="G6" s="454"/>
      <c r="H6" s="454"/>
      <c r="I6" s="454"/>
      <c r="J6" s="454"/>
      <c r="K6" s="454"/>
      <c r="L6" s="454" t="s">
        <v>92</v>
      </c>
      <c r="M6" s="454"/>
      <c r="N6" s="454"/>
      <c r="O6" s="454"/>
      <c r="P6" s="454"/>
      <c r="Q6" s="454"/>
      <c r="R6" s="458"/>
      <c r="S6" s="458"/>
      <c r="T6" s="458"/>
      <c r="U6" s="458"/>
      <c r="V6" s="459"/>
      <c r="W6" s="462" t="s">
        <v>93</v>
      </c>
      <c r="X6" s="463"/>
      <c r="Y6" s="463"/>
      <c r="Z6" s="463"/>
      <c r="AA6" s="463"/>
      <c r="AB6" s="453"/>
      <c r="AC6" s="466" t="s">
        <v>94</v>
      </c>
      <c r="AD6" s="467"/>
      <c r="AE6" s="467"/>
      <c r="AF6" s="467"/>
      <c r="AG6" s="467"/>
      <c r="AH6" s="467"/>
      <c r="AI6" s="467"/>
      <c r="AJ6" s="467"/>
      <c r="AK6" s="467"/>
      <c r="AL6" s="468"/>
      <c r="AM6" s="475" t="s">
        <v>95</v>
      </c>
      <c r="AN6" s="476"/>
      <c r="AO6" s="476"/>
      <c r="AP6" s="476"/>
      <c r="AQ6" s="476"/>
      <c r="AR6" s="476"/>
      <c r="AS6" s="476"/>
      <c r="AT6" s="477"/>
      <c r="AU6" s="478" t="s">
        <v>88</v>
      </c>
      <c r="AV6" s="479"/>
      <c r="AW6" s="479"/>
      <c r="AX6" s="479"/>
      <c r="AY6" s="480" t="s">
        <v>96</v>
      </c>
      <c r="AZ6" s="481"/>
      <c r="BA6" s="481"/>
      <c r="BB6" s="481"/>
      <c r="BC6" s="481"/>
      <c r="BD6" s="481"/>
      <c r="BE6" s="481"/>
      <c r="BF6" s="481"/>
      <c r="BG6" s="481"/>
      <c r="BH6" s="481"/>
      <c r="BI6" s="481"/>
      <c r="BJ6" s="481"/>
      <c r="BK6" s="481"/>
      <c r="BL6" s="481"/>
      <c r="BM6" s="482"/>
      <c r="BN6" s="446">
        <v>2412535</v>
      </c>
      <c r="BO6" s="447"/>
      <c r="BP6" s="447"/>
      <c r="BQ6" s="447"/>
      <c r="BR6" s="447"/>
      <c r="BS6" s="447"/>
      <c r="BT6" s="447"/>
      <c r="BU6" s="448"/>
      <c r="BV6" s="446">
        <v>1878477</v>
      </c>
      <c r="BW6" s="447"/>
      <c r="BX6" s="447"/>
      <c r="BY6" s="447"/>
      <c r="BZ6" s="447"/>
      <c r="CA6" s="447"/>
      <c r="CB6" s="447"/>
      <c r="CC6" s="448"/>
      <c r="CD6" s="449" t="s">
        <v>97</v>
      </c>
      <c r="CE6" s="450"/>
      <c r="CF6" s="450"/>
      <c r="CG6" s="450"/>
      <c r="CH6" s="450"/>
      <c r="CI6" s="450"/>
      <c r="CJ6" s="450"/>
      <c r="CK6" s="450"/>
      <c r="CL6" s="450"/>
      <c r="CM6" s="450"/>
      <c r="CN6" s="450"/>
      <c r="CO6" s="450"/>
      <c r="CP6" s="450"/>
      <c r="CQ6" s="450"/>
      <c r="CR6" s="450"/>
      <c r="CS6" s="451"/>
      <c r="CT6" s="483">
        <v>97.6</v>
      </c>
      <c r="CU6" s="484"/>
      <c r="CV6" s="484"/>
      <c r="CW6" s="484"/>
      <c r="CX6" s="484"/>
      <c r="CY6" s="484"/>
      <c r="CZ6" s="484"/>
      <c r="DA6" s="485"/>
      <c r="DB6" s="483">
        <v>97.6</v>
      </c>
      <c r="DC6" s="484"/>
      <c r="DD6" s="484"/>
      <c r="DE6" s="484"/>
      <c r="DF6" s="484"/>
      <c r="DG6" s="484"/>
      <c r="DH6" s="484"/>
      <c r="DI6" s="485"/>
      <c r="DJ6" s="161"/>
      <c r="DK6" s="161"/>
      <c r="DL6" s="161"/>
      <c r="DM6" s="161"/>
      <c r="DN6" s="161"/>
      <c r="DO6" s="161"/>
    </row>
    <row r="7" spans="1:119" ht="18.75" customHeight="1" x14ac:dyDescent="0.15">
      <c r="A7" s="162"/>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98</v>
      </c>
      <c r="AN7" s="476"/>
      <c r="AO7" s="476"/>
      <c r="AP7" s="476"/>
      <c r="AQ7" s="476"/>
      <c r="AR7" s="476"/>
      <c r="AS7" s="476"/>
      <c r="AT7" s="477"/>
      <c r="AU7" s="478" t="s">
        <v>99</v>
      </c>
      <c r="AV7" s="479"/>
      <c r="AW7" s="479"/>
      <c r="AX7" s="479"/>
      <c r="AY7" s="480" t="s">
        <v>100</v>
      </c>
      <c r="AZ7" s="481"/>
      <c r="BA7" s="481"/>
      <c r="BB7" s="481"/>
      <c r="BC7" s="481"/>
      <c r="BD7" s="481"/>
      <c r="BE7" s="481"/>
      <c r="BF7" s="481"/>
      <c r="BG7" s="481"/>
      <c r="BH7" s="481"/>
      <c r="BI7" s="481"/>
      <c r="BJ7" s="481"/>
      <c r="BK7" s="481"/>
      <c r="BL7" s="481"/>
      <c r="BM7" s="482"/>
      <c r="BN7" s="446">
        <v>729514</v>
      </c>
      <c r="BO7" s="447"/>
      <c r="BP7" s="447"/>
      <c r="BQ7" s="447"/>
      <c r="BR7" s="447"/>
      <c r="BS7" s="447"/>
      <c r="BT7" s="447"/>
      <c r="BU7" s="448"/>
      <c r="BV7" s="446">
        <v>195339</v>
      </c>
      <c r="BW7" s="447"/>
      <c r="BX7" s="447"/>
      <c r="BY7" s="447"/>
      <c r="BZ7" s="447"/>
      <c r="CA7" s="447"/>
      <c r="CB7" s="447"/>
      <c r="CC7" s="448"/>
      <c r="CD7" s="449" t="s">
        <v>101</v>
      </c>
      <c r="CE7" s="450"/>
      <c r="CF7" s="450"/>
      <c r="CG7" s="450"/>
      <c r="CH7" s="450"/>
      <c r="CI7" s="450"/>
      <c r="CJ7" s="450"/>
      <c r="CK7" s="450"/>
      <c r="CL7" s="450"/>
      <c r="CM7" s="450"/>
      <c r="CN7" s="450"/>
      <c r="CO7" s="450"/>
      <c r="CP7" s="450"/>
      <c r="CQ7" s="450"/>
      <c r="CR7" s="450"/>
      <c r="CS7" s="451"/>
      <c r="CT7" s="446">
        <v>72001781</v>
      </c>
      <c r="CU7" s="447"/>
      <c r="CV7" s="447"/>
      <c r="CW7" s="447"/>
      <c r="CX7" s="447"/>
      <c r="CY7" s="447"/>
      <c r="CZ7" s="447"/>
      <c r="DA7" s="448"/>
      <c r="DB7" s="446">
        <v>72258878</v>
      </c>
      <c r="DC7" s="447"/>
      <c r="DD7" s="447"/>
      <c r="DE7" s="447"/>
      <c r="DF7" s="447"/>
      <c r="DG7" s="447"/>
      <c r="DH7" s="447"/>
      <c r="DI7" s="448"/>
      <c r="DJ7" s="161"/>
      <c r="DK7" s="161"/>
      <c r="DL7" s="161"/>
      <c r="DM7" s="161"/>
      <c r="DN7" s="161"/>
      <c r="DO7" s="161"/>
    </row>
    <row r="8" spans="1:119" ht="18.75" customHeight="1" thickBot="1" x14ac:dyDescent="0.2">
      <c r="A8" s="162"/>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102</v>
      </c>
      <c r="AN8" s="476"/>
      <c r="AO8" s="476"/>
      <c r="AP8" s="476"/>
      <c r="AQ8" s="476"/>
      <c r="AR8" s="476"/>
      <c r="AS8" s="476"/>
      <c r="AT8" s="477"/>
      <c r="AU8" s="478" t="s">
        <v>88</v>
      </c>
      <c r="AV8" s="479"/>
      <c r="AW8" s="479"/>
      <c r="AX8" s="479"/>
      <c r="AY8" s="480" t="s">
        <v>103</v>
      </c>
      <c r="AZ8" s="481"/>
      <c r="BA8" s="481"/>
      <c r="BB8" s="481"/>
      <c r="BC8" s="481"/>
      <c r="BD8" s="481"/>
      <c r="BE8" s="481"/>
      <c r="BF8" s="481"/>
      <c r="BG8" s="481"/>
      <c r="BH8" s="481"/>
      <c r="BI8" s="481"/>
      <c r="BJ8" s="481"/>
      <c r="BK8" s="481"/>
      <c r="BL8" s="481"/>
      <c r="BM8" s="482"/>
      <c r="BN8" s="446">
        <v>1683021</v>
      </c>
      <c r="BO8" s="447"/>
      <c r="BP8" s="447"/>
      <c r="BQ8" s="447"/>
      <c r="BR8" s="447"/>
      <c r="BS8" s="447"/>
      <c r="BT8" s="447"/>
      <c r="BU8" s="448"/>
      <c r="BV8" s="446">
        <v>1683138</v>
      </c>
      <c r="BW8" s="447"/>
      <c r="BX8" s="447"/>
      <c r="BY8" s="447"/>
      <c r="BZ8" s="447"/>
      <c r="CA8" s="447"/>
      <c r="CB8" s="447"/>
      <c r="CC8" s="448"/>
      <c r="CD8" s="449" t="s">
        <v>104</v>
      </c>
      <c r="CE8" s="450"/>
      <c r="CF8" s="450"/>
      <c r="CG8" s="450"/>
      <c r="CH8" s="450"/>
      <c r="CI8" s="450"/>
      <c r="CJ8" s="450"/>
      <c r="CK8" s="450"/>
      <c r="CL8" s="450"/>
      <c r="CM8" s="450"/>
      <c r="CN8" s="450"/>
      <c r="CO8" s="450"/>
      <c r="CP8" s="450"/>
      <c r="CQ8" s="450"/>
      <c r="CR8" s="450"/>
      <c r="CS8" s="451"/>
      <c r="CT8" s="486">
        <v>0.67</v>
      </c>
      <c r="CU8" s="487"/>
      <c r="CV8" s="487"/>
      <c r="CW8" s="487"/>
      <c r="CX8" s="487"/>
      <c r="CY8" s="487"/>
      <c r="CZ8" s="487"/>
      <c r="DA8" s="488"/>
      <c r="DB8" s="486">
        <v>0.66</v>
      </c>
      <c r="DC8" s="487"/>
      <c r="DD8" s="487"/>
      <c r="DE8" s="487"/>
      <c r="DF8" s="487"/>
      <c r="DG8" s="487"/>
      <c r="DH8" s="487"/>
      <c r="DI8" s="488"/>
      <c r="DJ8" s="161"/>
      <c r="DK8" s="161"/>
      <c r="DL8" s="161"/>
      <c r="DM8" s="161"/>
      <c r="DN8" s="161"/>
      <c r="DO8" s="161"/>
    </row>
    <row r="9" spans="1:119" ht="18.75" customHeight="1" thickBot="1" x14ac:dyDescent="0.2">
      <c r="A9" s="162"/>
      <c r="B9" s="440" t="s">
        <v>105</v>
      </c>
      <c r="C9" s="441"/>
      <c r="D9" s="441"/>
      <c r="E9" s="441"/>
      <c r="F9" s="441"/>
      <c r="G9" s="441"/>
      <c r="H9" s="441"/>
      <c r="I9" s="441"/>
      <c r="J9" s="441"/>
      <c r="K9" s="489"/>
      <c r="L9" s="490" t="s">
        <v>106</v>
      </c>
      <c r="M9" s="491"/>
      <c r="N9" s="491"/>
      <c r="O9" s="491"/>
      <c r="P9" s="491"/>
      <c r="Q9" s="492"/>
      <c r="R9" s="493">
        <v>315814</v>
      </c>
      <c r="S9" s="494"/>
      <c r="T9" s="494"/>
      <c r="U9" s="494"/>
      <c r="V9" s="495"/>
      <c r="W9" s="403" t="s">
        <v>107</v>
      </c>
      <c r="X9" s="404"/>
      <c r="Y9" s="404"/>
      <c r="Z9" s="404"/>
      <c r="AA9" s="404"/>
      <c r="AB9" s="404"/>
      <c r="AC9" s="404"/>
      <c r="AD9" s="404"/>
      <c r="AE9" s="404"/>
      <c r="AF9" s="404"/>
      <c r="AG9" s="404"/>
      <c r="AH9" s="404"/>
      <c r="AI9" s="404"/>
      <c r="AJ9" s="404"/>
      <c r="AK9" s="404"/>
      <c r="AL9" s="405"/>
      <c r="AM9" s="475" t="s">
        <v>108</v>
      </c>
      <c r="AN9" s="476"/>
      <c r="AO9" s="476"/>
      <c r="AP9" s="476"/>
      <c r="AQ9" s="476"/>
      <c r="AR9" s="476"/>
      <c r="AS9" s="476"/>
      <c r="AT9" s="477"/>
      <c r="AU9" s="478" t="s">
        <v>109</v>
      </c>
      <c r="AV9" s="479"/>
      <c r="AW9" s="479"/>
      <c r="AX9" s="479"/>
      <c r="AY9" s="480" t="s">
        <v>110</v>
      </c>
      <c r="AZ9" s="481"/>
      <c r="BA9" s="481"/>
      <c r="BB9" s="481"/>
      <c r="BC9" s="481"/>
      <c r="BD9" s="481"/>
      <c r="BE9" s="481"/>
      <c r="BF9" s="481"/>
      <c r="BG9" s="481"/>
      <c r="BH9" s="481"/>
      <c r="BI9" s="481"/>
      <c r="BJ9" s="481"/>
      <c r="BK9" s="481"/>
      <c r="BL9" s="481"/>
      <c r="BM9" s="482"/>
      <c r="BN9" s="446">
        <v>-117</v>
      </c>
      <c r="BO9" s="447"/>
      <c r="BP9" s="447"/>
      <c r="BQ9" s="447"/>
      <c r="BR9" s="447"/>
      <c r="BS9" s="447"/>
      <c r="BT9" s="447"/>
      <c r="BU9" s="448"/>
      <c r="BV9" s="446">
        <v>-37242</v>
      </c>
      <c r="BW9" s="447"/>
      <c r="BX9" s="447"/>
      <c r="BY9" s="447"/>
      <c r="BZ9" s="447"/>
      <c r="CA9" s="447"/>
      <c r="CB9" s="447"/>
      <c r="CC9" s="448"/>
      <c r="CD9" s="449" t="s">
        <v>111</v>
      </c>
      <c r="CE9" s="450"/>
      <c r="CF9" s="450"/>
      <c r="CG9" s="450"/>
      <c r="CH9" s="450"/>
      <c r="CI9" s="450"/>
      <c r="CJ9" s="450"/>
      <c r="CK9" s="450"/>
      <c r="CL9" s="450"/>
      <c r="CM9" s="450"/>
      <c r="CN9" s="450"/>
      <c r="CO9" s="450"/>
      <c r="CP9" s="450"/>
      <c r="CQ9" s="450"/>
      <c r="CR9" s="450"/>
      <c r="CS9" s="451"/>
      <c r="CT9" s="443">
        <v>16</v>
      </c>
      <c r="CU9" s="444"/>
      <c r="CV9" s="444"/>
      <c r="CW9" s="444"/>
      <c r="CX9" s="444"/>
      <c r="CY9" s="444"/>
      <c r="CZ9" s="444"/>
      <c r="DA9" s="445"/>
      <c r="DB9" s="443">
        <v>16.2</v>
      </c>
      <c r="DC9" s="444"/>
      <c r="DD9" s="444"/>
      <c r="DE9" s="444"/>
      <c r="DF9" s="444"/>
      <c r="DG9" s="444"/>
      <c r="DH9" s="444"/>
      <c r="DI9" s="445"/>
      <c r="DJ9" s="161"/>
      <c r="DK9" s="161"/>
      <c r="DL9" s="161"/>
      <c r="DM9" s="161"/>
      <c r="DN9" s="161"/>
      <c r="DO9" s="161"/>
    </row>
    <row r="10" spans="1:119" ht="18.75" customHeight="1" thickBot="1" x14ac:dyDescent="0.2">
      <c r="A10" s="162"/>
      <c r="B10" s="440"/>
      <c r="C10" s="441"/>
      <c r="D10" s="441"/>
      <c r="E10" s="441"/>
      <c r="F10" s="441"/>
      <c r="G10" s="441"/>
      <c r="H10" s="441"/>
      <c r="I10" s="441"/>
      <c r="J10" s="441"/>
      <c r="K10" s="489"/>
      <c r="L10" s="496" t="s">
        <v>112</v>
      </c>
      <c r="M10" s="476"/>
      <c r="N10" s="476"/>
      <c r="O10" s="476"/>
      <c r="P10" s="476"/>
      <c r="Q10" s="477"/>
      <c r="R10" s="497">
        <v>323600</v>
      </c>
      <c r="S10" s="498"/>
      <c r="T10" s="498"/>
      <c r="U10" s="498"/>
      <c r="V10" s="499"/>
      <c r="W10" s="434"/>
      <c r="X10" s="435"/>
      <c r="Y10" s="435"/>
      <c r="Z10" s="435"/>
      <c r="AA10" s="435"/>
      <c r="AB10" s="435"/>
      <c r="AC10" s="435"/>
      <c r="AD10" s="435"/>
      <c r="AE10" s="435"/>
      <c r="AF10" s="435"/>
      <c r="AG10" s="435"/>
      <c r="AH10" s="435"/>
      <c r="AI10" s="435"/>
      <c r="AJ10" s="435"/>
      <c r="AK10" s="435"/>
      <c r="AL10" s="438"/>
      <c r="AM10" s="475" t="s">
        <v>113</v>
      </c>
      <c r="AN10" s="476"/>
      <c r="AO10" s="476"/>
      <c r="AP10" s="476"/>
      <c r="AQ10" s="476"/>
      <c r="AR10" s="476"/>
      <c r="AS10" s="476"/>
      <c r="AT10" s="477"/>
      <c r="AU10" s="478" t="s">
        <v>114</v>
      </c>
      <c r="AV10" s="479"/>
      <c r="AW10" s="479"/>
      <c r="AX10" s="479"/>
      <c r="AY10" s="480" t="s">
        <v>115</v>
      </c>
      <c r="AZ10" s="481"/>
      <c r="BA10" s="481"/>
      <c r="BB10" s="481"/>
      <c r="BC10" s="481"/>
      <c r="BD10" s="481"/>
      <c r="BE10" s="481"/>
      <c r="BF10" s="481"/>
      <c r="BG10" s="481"/>
      <c r="BH10" s="481"/>
      <c r="BI10" s="481"/>
      <c r="BJ10" s="481"/>
      <c r="BK10" s="481"/>
      <c r="BL10" s="481"/>
      <c r="BM10" s="482"/>
      <c r="BN10" s="446">
        <v>729101</v>
      </c>
      <c r="BO10" s="447"/>
      <c r="BP10" s="447"/>
      <c r="BQ10" s="447"/>
      <c r="BR10" s="447"/>
      <c r="BS10" s="447"/>
      <c r="BT10" s="447"/>
      <c r="BU10" s="448"/>
      <c r="BV10" s="446">
        <v>727759</v>
      </c>
      <c r="BW10" s="447"/>
      <c r="BX10" s="447"/>
      <c r="BY10" s="447"/>
      <c r="BZ10" s="447"/>
      <c r="CA10" s="447"/>
      <c r="CB10" s="447"/>
      <c r="CC10" s="448"/>
      <c r="CD10" s="166" t="s">
        <v>116</v>
      </c>
      <c r="CE10" s="167"/>
      <c r="CF10" s="167"/>
      <c r="CG10" s="167"/>
      <c r="CH10" s="167"/>
      <c r="CI10" s="167"/>
      <c r="CJ10" s="167"/>
      <c r="CK10" s="167"/>
      <c r="CL10" s="167"/>
      <c r="CM10" s="167"/>
      <c r="CN10" s="167"/>
      <c r="CO10" s="167"/>
      <c r="CP10" s="167"/>
      <c r="CQ10" s="167"/>
      <c r="CR10" s="167"/>
      <c r="CS10" s="168"/>
      <c r="CT10" s="169"/>
      <c r="CU10" s="170"/>
      <c r="CV10" s="170"/>
      <c r="CW10" s="170"/>
      <c r="CX10" s="170"/>
      <c r="CY10" s="170"/>
      <c r="CZ10" s="170"/>
      <c r="DA10" s="171"/>
      <c r="DB10" s="169"/>
      <c r="DC10" s="170"/>
      <c r="DD10" s="170"/>
      <c r="DE10" s="170"/>
      <c r="DF10" s="170"/>
      <c r="DG10" s="170"/>
      <c r="DH10" s="170"/>
      <c r="DI10" s="171"/>
      <c r="DJ10" s="161"/>
      <c r="DK10" s="161"/>
      <c r="DL10" s="161"/>
      <c r="DM10" s="161"/>
      <c r="DN10" s="161"/>
      <c r="DO10" s="161"/>
    </row>
    <row r="11" spans="1:119" ht="18.75" customHeight="1" thickBot="1" x14ac:dyDescent="0.2">
      <c r="A11" s="162"/>
      <c r="B11" s="440"/>
      <c r="C11" s="441"/>
      <c r="D11" s="441"/>
      <c r="E11" s="441"/>
      <c r="F11" s="441"/>
      <c r="G11" s="441"/>
      <c r="H11" s="441"/>
      <c r="I11" s="441"/>
      <c r="J11" s="441"/>
      <c r="K11" s="489"/>
      <c r="L11" s="500" t="s">
        <v>117</v>
      </c>
      <c r="M11" s="501"/>
      <c r="N11" s="501"/>
      <c r="O11" s="501"/>
      <c r="P11" s="501"/>
      <c r="Q11" s="502"/>
      <c r="R11" s="503" t="s">
        <v>118</v>
      </c>
      <c r="S11" s="504"/>
      <c r="T11" s="504"/>
      <c r="U11" s="504"/>
      <c r="V11" s="505"/>
      <c r="W11" s="434"/>
      <c r="X11" s="435"/>
      <c r="Y11" s="435"/>
      <c r="Z11" s="435"/>
      <c r="AA11" s="435"/>
      <c r="AB11" s="435"/>
      <c r="AC11" s="435"/>
      <c r="AD11" s="435"/>
      <c r="AE11" s="435"/>
      <c r="AF11" s="435"/>
      <c r="AG11" s="435"/>
      <c r="AH11" s="435"/>
      <c r="AI11" s="435"/>
      <c r="AJ11" s="435"/>
      <c r="AK11" s="435"/>
      <c r="AL11" s="438"/>
      <c r="AM11" s="475" t="s">
        <v>119</v>
      </c>
      <c r="AN11" s="476"/>
      <c r="AO11" s="476"/>
      <c r="AP11" s="476"/>
      <c r="AQ11" s="476"/>
      <c r="AR11" s="476"/>
      <c r="AS11" s="476"/>
      <c r="AT11" s="477"/>
      <c r="AU11" s="478" t="s">
        <v>120</v>
      </c>
      <c r="AV11" s="479"/>
      <c r="AW11" s="479"/>
      <c r="AX11" s="479"/>
      <c r="AY11" s="480" t="s">
        <v>121</v>
      </c>
      <c r="AZ11" s="481"/>
      <c r="BA11" s="481"/>
      <c r="BB11" s="481"/>
      <c r="BC11" s="481"/>
      <c r="BD11" s="481"/>
      <c r="BE11" s="481"/>
      <c r="BF11" s="481"/>
      <c r="BG11" s="481"/>
      <c r="BH11" s="481"/>
      <c r="BI11" s="481"/>
      <c r="BJ11" s="481"/>
      <c r="BK11" s="481"/>
      <c r="BL11" s="481"/>
      <c r="BM11" s="482"/>
      <c r="BN11" s="446">
        <v>46375</v>
      </c>
      <c r="BO11" s="447"/>
      <c r="BP11" s="447"/>
      <c r="BQ11" s="447"/>
      <c r="BR11" s="447"/>
      <c r="BS11" s="447"/>
      <c r="BT11" s="447"/>
      <c r="BU11" s="448"/>
      <c r="BV11" s="446">
        <v>2108</v>
      </c>
      <c r="BW11" s="447"/>
      <c r="BX11" s="447"/>
      <c r="BY11" s="447"/>
      <c r="BZ11" s="447"/>
      <c r="CA11" s="447"/>
      <c r="CB11" s="447"/>
      <c r="CC11" s="448"/>
      <c r="CD11" s="449" t="s">
        <v>122</v>
      </c>
      <c r="CE11" s="450"/>
      <c r="CF11" s="450"/>
      <c r="CG11" s="450"/>
      <c r="CH11" s="450"/>
      <c r="CI11" s="450"/>
      <c r="CJ11" s="450"/>
      <c r="CK11" s="450"/>
      <c r="CL11" s="450"/>
      <c r="CM11" s="450"/>
      <c r="CN11" s="450"/>
      <c r="CO11" s="450"/>
      <c r="CP11" s="450"/>
      <c r="CQ11" s="450"/>
      <c r="CR11" s="450"/>
      <c r="CS11" s="451"/>
      <c r="CT11" s="486" t="s">
        <v>123</v>
      </c>
      <c r="CU11" s="487"/>
      <c r="CV11" s="487"/>
      <c r="CW11" s="487"/>
      <c r="CX11" s="487"/>
      <c r="CY11" s="487"/>
      <c r="CZ11" s="487"/>
      <c r="DA11" s="488"/>
      <c r="DB11" s="486" t="s">
        <v>124</v>
      </c>
      <c r="DC11" s="487"/>
      <c r="DD11" s="487"/>
      <c r="DE11" s="487"/>
      <c r="DF11" s="487"/>
      <c r="DG11" s="487"/>
      <c r="DH11" s="487"/>
      <c r="DI11" s="488"/>
      <c r="DJ11" s="161"/>
      <c r="DK11" s="161"/>
      <c r="DL11" s="161"/>
      <c r="DM11" s="161"/>
      <c r="DN11" s="161"/>
      <c r="DO11" s="161"/>
    </row>
    <row r="12" spans="1:119" ht="18.75" customHeight="1" x14ac:dyDescent="0.15">
      <c r="A12" s="162"/>
      <c r="B12" s="506" t="s">
        <v>125</v>
      </c>
      <c r="C12" s="507"/>
      <c r="D12" s="507"/>
      <c r="E12" s="507"/>
      <c r="F12" s="507"/>
      <c r="G12" s="507"/>
      <c r="H12" s="507"/>
      <c r="I12" s="507"/>
      <c r="J12" s="507"/>
      <c r="K12" s="508"/>
      <c r="L12" s="515" t="s">
        <v>126</v>
      </c>
      <c r="M12" s="516"/>
      <c r="N12" s="516"/>
      <c r="O12" s="516"/>
      <c r="P12" s="516"/>
      <c r="Q12" s="517"/>
      <c r="R12" s="518">
        <v>312374</v>
      </c>
      <c r="S12" s="519"/>
      <c r="T12" s="519"/>
      <c r="U12" s="519"/>
      <c r="V12" s="520"/>
      <c r="W12" s="521" t="s">
        <v>1</v>
      </c>
      <c r="X12" s="479"/>
      <c r="Y12" s="479"/>
      <c r="Z12" s="479"/>
      <c r="AA12" s="479"/>
      <c r="AB12" s="522"/>
      <c r="AC12" s="478" t="s">
        <v>127</v>
      </c>
      <c r="AD12" s="479"/>
      <c r="AE12" s="479"/>
      <c r="AF12" s="479"/>
      <c r="AG12" s="522"/>
      <c r="AH12" s="478" t="s">
        <v>128</v>
      </c>
      <c r="AI12" s="479"/>
      <c r="AJ12" s="479"/>
      <c r="AK12" s="479"/>
      <c r="AL12" s="523"/>
      <c r="AM12" s="475" t="s">
        <v>129</v>
      </c>
      <c r="AN12" s="476"/>
      <c r="AO12" s="476"/>
      <c r="AP12" s="476"/>
      <c r="AQ12" s="476"/>
      <c r="AR12" s="476"/>
      <c r="AS12" s="476"/>
      <c r="AT12" s="477"/>
      <c r="AU12" s="478" t="s">
        <v>99</v>
      </c>
      <c r="AV12" s="479"/>
      <c r="AW12" s="479"/>
      <c r="AX12" s="479"/>
      <c r="AY12" s="480" t="s">
        <v>130</v>
      </c>
      <c r="AZ12" s="481"/>
      <c r="BA12" s="481"/>
      <c r="BB12" s="481"/>
      <c r="BC12" s="481"/>
      <c r="BD12" s="481"/>
      <c r="BE12" s="481"/>
      <c r="BF12" s="481"/>
      <c r="BG12" s="481"/>
      <c r="BH12" s="481"/>
      <c r="BI12" s="481"/>
      <c r="BJ12" s="481"/>
      <c r="BK12" s="481"/>
      <c r="BL12" s="481"/>
      <c r="BM12" s="482"/>
      <c r="BN12" s="446">
        <v>1932000</v>
      </c>
      <c r="BO12" s="447"/>
      <c r="BP12" s="447"/>
      <c r="BQ12" s="447"/>
      <c r="BR12" s="447"/>
      <c r="BS12" s="447"/>
      <c r="BT12" s="447"/>
      <c r="BU12" s="448"/>
      <c r="BV12" s="446">
        <v>2000000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1"/>
      <c r="DK12" s="161"/>
      <c r="DL12" s="161"/>
      <c r="DM12" s="161"/>
      <c r="DN12" s="161"/>
      <c r="DO12" s="161"/>
    </row>
    <row r="13" spans="1:119" ht="18.75" customHeight="1" x14ac:dyDescent="0.15">
      <c r="A13" s="162"/>
      <c r="B13" s="509"/>
      <c r="C13" s="510"/>
      <c r="D13" s="510"/>
      <c r="E13" s="510"/>
      <c r="F13" s="510"/>
      <c r="G13" s="510"/>
      <c r="H13" s="510"/>
      <c r="I13" s="510"/>
      <c r="J13" s="510"/>
      <c r="K13" s="511"/>
      <c r="L13" s="172"/>
      <c r="M13" s="534" t="s">
        <v>134</v>
      </c>
      <c r="N13" s="535"/>
      <c r="O13" s="535"/>
      <c r="P13" s="535"/>
      <c r="Q13" s="536"/>
      <c r="R13" s="527">
        <v>311024</v>
      </c>
      <c r="S13" s="528"/>
      <c r="T13" s="528"/>
      <c r="U13" s="528"/>
      <c r="V13" s="529"/>
      <c r="W13" s="462" t="s">
        <v>135</v>
      </c>
      <c r="X13" s="463"/>
      <c r="Y13" s="463"/>
      <c r="Z13" s="463"/>
      <c r="AA13" s="463"/>
      <c r="AB13" s="453"/>
      <c r="AC13" s="497">
        <v>2893</v>
      </c>
      <c r="AD13" s="498"/>
      <c r="AE13" s="498"/>
      <c r="AF13" s="498"/>
      <c r="AG13" s="537"/>
      <c r="AH13" s="497">
        <v>3066</v>
      </c>
      <c r="AI13" s="498"/>
      <c r="AJ13" s="498"/>
      <c r="AK13" s="498"/>
      <c r="AL13" s="499"/>
      <c r="AM13" s="475" t="s">
        <v>136</v>
      </c>
      <c r="AN13" s="476"/>
      <c r="AO13" s="476"/>
      <c r="AP13" s="476"/>
      <c r="AQ13" s="476"/>
      <c r="AR13" s="476"/>
      <c r="AS13" s="476"/>
      <c r="AT13" s="477"/>
      <c r="AU13" s="478" t="s">
        <v>137</v>
      </c>
      <c r="AV13" s="479"/>
      <c r="AW13" s="479"/>
      <c r="AX13" s="479"/>
      <c r="AY13" s="480" t="s">
        <v>138</v>
      </c>
      <c r="AZ13" s="481"/>
      <c r="BA13" s="481"/>
      <c r="BB13" s="481"/>
      <c r="BC13" s="481"/>
      <c r="BD13" s="481"/>
      <c r="BE13" s="481"/>
      <c r="BF13" s="481"/>
      <c r="BG13" s="481"/>
      <c r="BH13" s="481"/>
      <c r="BI13" s="481"/>
      <c r="BJ13" s="481"/>
      <c r="BK13" s="481"/>
      <c r="BL13" s="481"/>
      <c r="BM13" s="482"/>
      <c r="BN13" s="446">
        <v>-1156641</v>
      </c>
      <c r="BO13" s="447"/>
      <c r="BP13" s="447"/>
      <c r="BQ13" s="447"/>
      <c r="BR13" s="447"/>
      <c r="BS13" s="447"/>
      <c r="BT13" s="447"/>
      <c r="BU13" s="448"/>
      <c r="BV13" s="446">
        <v>-1307375</v>
      </c>
      <c r="BW13" s="447"/>
      <c r="BX13" s="447"/>
      <c r="BY13" s="447"/>
      <c r="BZ13" s="447"/>
      <c r="CA13" s="447"/>
      <c r="CB13" s="447"/>
      <c r="CC13" s="448"/>
      <c r="CD13" s="449" t="s">
        <v>139</v>
      </c>
      <c r="CE13" s="450"/>
      <c r="CF13" s="450"/>
      <c r="CG13" s="450"/>
      <c r="CH13" s="450"/>
      <c r="CI13" s="450"/>
      <c r="CJ13" s="450"/>
      <c r="CK13" s="450"/>
      <c r="CL13" s="450"/>
      <c r="CM13" s="450"/>
      <c r="CN13" s="450"/>
      <c r="CO13" s="450"/>
      <c r="CP13" s="450"/>
      <c r="CQ13" s="450"/>
      <c r="CR13" s="450"/>
      <c r="CS13" s="451"/>
      <c r="CT13" s="443">
        <v>10.199999999999999</v>
      </c>
      <c r="CU13" s="444"/>
      <c r="CV13" s="444"/>
      <c r="CW13" s="444"/>
      <c r="CX13" s="444"/>
      <c r="CY13" s="444"/>
      <c r="CZ13" s="444"/>
      <c r="DA13" s="445"/>
      <c r="DB13" s="443">
        <v>10.6</v>
      </c>
      <c r="DC13" s="444"/>
      <c r="DD13" s="444"/>
      <c r="DE13" s="444"/>
      <c r="DF13" s="444"/>
      <c r="DG13" s="444"/>
      <c r="DH13" s="444"/>
      <c r="DI13" s="445"/>
      <c r="DJ13" s="161"/>
      <c r="DK13" s="161"/>
      <c r="DL13" s="161"/>
      <c r="DM13" s="161"/>
      <c r="DN13" s="161"/>
      <c r="DO13" s="161"/>
    </row>
    <row r="14" spans="1:119" ht="18.75" customHeight="1" thickBot="1" x14ac:dyDescent="0.2">
      <c r="A14" s="162"/>
      <c r="B14" s="509"/>
      <c r="C14" s="510"/>
      <c r="D14" s="510"/>
      <c r="E14" s="510"/>
      <c r="F14" s="510"/>
      <c r="G14" s="510"/>
      <c r="H14" s="510"/>
      <c r="I14" s="510"/>
      <c r="J14" s="510"/>
      <c r="K14" s="511"/>
      <c r="L14" s="524" t="s">
        <v>140</v>
      </c>
      <c r="M14" s="525"/>
      <c r="N14" s="525"/>
      <c r="O14" s="525"/>
      <c r="P14" s="525"/>
      <c r="Q14" s="526"/>
      <c r="R14" s="527">
        <v>314869</v>
      </c>
      <c r="S14" s="528"/>
      <c r="T14" s="528"/>
      <c r="U14" s="528"/>
      <c r="V14" s="529"/>
      <c r="W14" s="436"/>
      <c r="X14" s="437"/>
      <c r="Y14" s="437"/>
      <c r="Z14" s="437"/>
      <c r="AA14" s="437"/>
      <c r="AB14" s="426"/>
      <c r="AC14" s="530">
        <v>2.1</v>
      </c>
      <c r="AD14" s="531"/>
      <c r="AE14" s="531"/>
      <c r="AF14" s="531"/>
      <c r="AG14" s="532"/>
      <c r="AH14" s="530">
        <v>2.2000000000000002</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141</v>
      </c>
      <c r="CE14" s="539"/>
      <c r="CF14" s="539"/>
      <c r="CG14" s="539"/>
      <c r="CH14" s="539"/>
      <c r="CI14" s="539"/>
      <c r="CJ14" s="539"/>
      <c r="CK14" s="539"/>
      <c r="CL14" s="539"/>
      <c r="CM14" s="539"/>
      <c r="CN14" s="539"/>
      <c r="CO14" s="539"/>
      <c r="CP14" s="539"/>
      <c r="CQ14" s="539"/>
      <c r="CR14" s="539"/>
      <c r="CS14" s="540"/>
      <c r="CT14" s="541">
        <v>83.6</v>
      </c>
      <c r="CU14" s="542"/>
      <c r="CV14" s="542"/>
      <c r="CW14" s="542"/>
      <c r="CX14" s="542"/>
      <c r="CY14" s="542"/>
      <c r="CZ14" s="542"/>
      <c r="DA14" s="543"/>
      <c r="DB14" s="541">
        <v>87</v>
      </c>
      <c r="DC14" s="542"/>
      <c r="DD14" s="542"/>
      <c r="DE14" s="542"/>
      <c r="DF14" s="542"/>
      <c r="DG14" s="542"/>
      <c r="DH14" s="542"/>
      <c r="DI14" s="543"/>
      <c r="DJ14" s="161"/>
      <c r="DK14" s="161"/>
      <c r="DL14" s="161"/>
      <c r="DM14" s="161"/>
      <c r="DN14" s="161"/>
      <c r="DO14" s="161"/>
    </row>
    <row r="15" spans="1:119" ht="18.75" customHeight="1" x14ac:dyDescent="0.15">
      <c r="A15" s="162"/>
      <c r="B15" s="509"/>
      <c r="C15" s="510"/>
      <c r="D15" s="510"/>
      <c r="E15" s="510"/>
      <c r="F15" s="510"/>
      <c r="G15" s="510"/>
      <c r="H15" s="510"/>
      <c r="I15" s="510"/>
      <c r="J15" s="510"/>
      <c r="K15" s="511"/>
      <c r="L15" s="172"/>
      <c r="M15" s="534" t="s">
        <v>142</v>
      </c>
      <c r="N15" s="535"/>
      <c r="O15" s="535"/>
      <c r="P15" s="535"/>
      <c r="Q15" s="536"/>
      <c r="R15" s="527">
        <v>313543</v>
      </c>
      <c r="S15" s="528"/>
      <c r="T15" s="528"/>
      <c r="U15" s="528"/>
      <c r="V15" s="529"/>
      <c r="W15" s="462" t="s">
        <v>143</v>
      </c>
      <c r="X15" s="463"/>
      <c r="Y15" s="463"/>
      <c r="Z15" s="463"/>
      <c r="AA15" s="463"/>
      <c r="AB15" s="453"/>
      <c r="AC15" s="497">
        <v>22567</v>
      </c>
      <c r="AD15" s="498"/>
      <c r="AE15" s="498"/>
      <c r="AF15" s="498"/>
      <c r="AG15" s="537"/>
      <c r="AH15" s="497">
        <v>23583</v>
      </c>
      <c r="AI15" s="498"/>
      <c r="AJ15" s="498"/>
      <c r="AK15" s="498"/>
      <c r="AL15" s="499"/>
      <c r="AM15" s="475"/>
      <c r="AN15" s="476"/>
      <c r="AO15" s="476"/>
      <c r="AP15" s="476"/>
      <c r="AQ15" s="476"/>
      <c r="AR15" s="476"/>
      <c r="AS15" s="476"/>
      <c r="AT15" s="477"/>
      <c r="AU15" s="478"/>
      <c r="AV15" s="479"/>
      <c r="AW15" s="479"/>
      <c r="AX15" s="479"/>
      <c r="AY15" s="406" t="s">
        <v>144</v>
      </c>
      <c r="AZ15" s="407"/>
      <c r="BA15" s="407"/>
      <c r="BB15" s="407"/>
      <c r="BC15" s="407"/>
      <c r="BD15" s="407"/>
      <c r="BE15" s="407"/>
      <c r="BF15" s="407"/>
      <c r="BG15" s="407"/>
      <c r="BH15" s="407"/>
      <c r="BI15" s="407"/>
      <c r="BJ15" s="407"/>
      <c r="BK15" s="407"/>
      <c r="BL15" s="407"/>
      <c r="BM15" s="408"/>
      <c r="BN15" s="409">
        <v>37439724</v>
      </c>
      <c r="BO15" s="410"/>
      <c r="BP15" s="410"/>
      <c r="BQ15" s="410"/>
      <c r="BR15" s="410"/>
      <c r="BS15" s="410"/>
      <c r="BT15" s="410"/>
      <c r="BU15" s="411"/>
      <c r="BV15" s="409">
        <v>37538278</v>
      </c>
      <c r="BW15" s="410"/>
      <c r="BX15" s="410"/>
      <c r="BY15" s="410"/>
      <c r="BZ15" s="410"/>
      <c r="CA15" s="410"/>
      <c r="CB15" s="410"/>
      <c r="CC15" s="411"/>
      <c r="CD15" s="544" t="s">
        <v>145</v>
      </c>
      <c r="CE15" s="545"/>
      <c r="CF15" s="545"/>
      <c r="CG15" s="545"/>
      <c r="CH15" s="545"/>
      <c r="CI15" s="545"/>
      <c r="CJ15" s="545"/>
      <c r="CK15" s="545"/>
      <c r="CL15" s="545"/>
      <c r="CM15" s="545"/>
      <c r="CN15" s="545"/>
      <c r="CO15" s="545"/>
      <c r="CP15" s="545"/>
      <c r="CQ15" s="545"/>
      <c r="CR15" s="545"/>
      <c r="CS15" s="546"/>
      <c r="CT15" s="173"/>
      <c r="CU15" s="174"/>
      <c r="CV15" s="174"/>
      <c r="CW15" s="174"/>
      <c r="CX15" s="174"/>
      <c r="CY15" s="174"/>
      <c r="CZ15" s="174"/>
      <c r="DA15" s="175"/>
      <c r="DB15" s="173"/>
      <c r="DC15" s="174"/>
      <c r="DD15" s="174"/>
      <c r="DE15" s="174"/>
      <c r="DF15" s="174"/>
      <c r="DG15" s="174"/>
      <c r="DH15" s="174"/>
      <c r="DI15" s="175"/>
      <c r="DJ15" s="161"/>
      <c r="DK15" s="161"/>
      <c r="DL15" s="161"/>
      <c r="DM15" s="161"/>
      <c r="DN15" s="161"/>
      <c r="DO15" s="161"/>
    </row>
    <row r="16" spans="1:119" ht="18.75" customHeight="1" x14ac:dyDescent="0.15">
      <c r="A16" s="162"/>
      <c r="B16" s="509"/>
      <c r="C16" s="510"/>
      <c r="D16" s="510"/>
      <c r="E16" s="510"/>
      <c r="F16" s="510"/>
      <c r="G16" s="510"/>
      <c r="H16" s="510"/>
      <c r="I16" s="510"/>
      <c r="J16" s="510"/>
      <c r="K16" s="511"/>
      <c r="L16" s="524" t="s">
        <v>146</v>
      </c>
      <c r="M16" s="555"/>
      <c r="N16" s="555"/>
      <c r="O16" s="555"/>
      <c r="P16" s="555"/>
      <c r="Q16" s="556"/>
      <c r="R16" s="547" t="s">
        <v>147</v>
      </c>
      <c r="S16" s="548"/>
      <c r="T16" s="548"/>
      <c r="U16" s="548"/>
      <c r="V16" s="549"/>
      <c r="W16" s="436"/>
      <c r="X16" s="437"/>
      <c r="Y16" s="437"/>
      <c r="Z16" s="437"/>
      <c r="AA16" s="437"/>
      <c r="AB16" s="426"/>
      <c r="AC16" s="530">
        <v>16.600000000000001</v>
      </c>
      <c r="AD16" s="531"/>
      <c r="AE16" s="531"/>
      <c r="AF16" s="531"/>
      <c r="AG16" s="532"/>
      <c r="AH16" s="530">
        <v>16.7</v>
      </c>
      <c r="AI16" s="531"/>
      <c r="AJ16" s="531"/>
      <c r="AK16" s="531"/>
      <c r="AL16" s="533"/>
      <c r="AM16" s="475"/>
      <c r="AN16" s="476"/>
      <c r="AO16" s="476"/>
      <c r="AP16" s="476"/>
      <c r="AQ16" s="476"/>
      <c r="AR16" s="476"/>
      <c r="AS16" s="476"/>
      <c r="AT16" s="477"/>
      <c r="AU16" s="478"/>
      <c r="AV16" s="479"/>
      <c r="AW16" s="479"/>
      <c r="AX16" s="479"/>
      <c r="AY16" s="480" t="s">
        <v>148</v>
      </c>
      <c r="AZ16" s="481"/>
      <c r="BA16" s="481"/>
      <c r="BB16" s="481"/>
      <c r="BC16" s="481"/>
      <c r="BD16" s="481"/>
      <c r="BE16" s="481"/>
      <c r="BF16" s="481"/>
      <c r="BG16" s="481"/>
      <c r="BH16" s="481"/>
      <c r="BI16" s="481"/>
      <c r="BJ16" s="481"/>
      <c r="BK16" s="481"/>
      <c r="BL16" s="481"/>
      <c r="BM16" s="482"/>
      <c r="BN16" s="446">
        <v>55765986</v>
      </c>
      <c r="BO16" s="447"/>
      <c r="BP16" s="447"/>
      <c r="BQ16" s="447"/>
      <c r="BR16" s="447"/>
      <c r="BS16" s="447"/>
      <c r="BT16" s="447"/>
      <c r="BU16" s="448"/>
      <c r="BV16" s="446">
        <v>55956160</v>
      </c>
      <c r="BW16" s="447"/>
      <c r="BX16" s="447"/>
      <c r="BY16" s="447"/>
      <c r="BZ16" s="447"/>
      <c r="CA16" s="447"/>
      <c r="CB16" s="447"/>
      <c r="CC16" s="448"/>
      <c r="CD16" s="176"/>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1"/>
      <c r="DK16" s="161"/>
      <c r="DL16" s="161"/>
      <c r="DM16" s="161"/>
      <c r="DN16" s="161"/>
      <c r="DO16" s="161"/>
    </row>
    <row r="17" spans="1:119" ht="18.75" customHeight="1" thickBot="1" x14ac:dyDescent="0.2">
      <c r="A17" s="162"/>
      <c r="B17" s="512"/>
      <c r="C17" s="513"/>
      <c r="D17" s="513"/>
      <c r="E17" s="513"/>
      <c r="F17" s="513"/>
      <c r="G17" s="513"/>
      <c r="H17" s="513"/>
      <c r="I17" s="513"/>
      <c r="J17" s="513"/>
      <c r="K17" s="514"/>
      <c r="L17" s="177"/>
      <c r="M17" s="550" t="s">
        <v>149</v>
      </c>
      <c r="N17" s="551"/>
      <c r="O17" s="551"/>
      <c r="P17" s="551"/>
      <c r="Q17" s="552"/>
      <c r="R17" s="547" t="s">
        <v>150</v>
      </c>
      <c r="S17" s="548"/>
      <c r="T17" s="548"/>
      <c r="U17" s="548"/>
      <c r="V17" s="549"/>
      <c r="W17" s="462" t="s">
        <v>151</v>
      </c>
      <c r="X17" s="463"/>
      <c r="Y17" s="463"/>
      <c r="Z17" s="463"/>
      <c r="AA17" s="463"/>
      <c r="AB17" s="453"/>
      <c r="AC17" s="497">
        <v>110438</v>
      </c>
      <c r="AD17" s="498"/>
      <c r="AE17" s="498"/>
      <c r="AF17" s="498"/>
      <c r="AG17" s="537"/>
      <c r="AH17" s="497">
        <v>114459</v>
      </c>
      <c r="AI17" s="498"/>
      <c r="AJ17" s="498"/>
      <c r="AK17" s="498"/>
      <c r="AL17" s="499"/>
      <c r="AM17" s="475"/>
      <c r="AN17" s="476"/>
      <c r="AO17" s="476"/>
      <c r="AP17" s="476"/>
      <c r="AQ17" s="476"/>
      <c r="AR17" s="476"/>
      <c r="AS17" s="476"/>
      <c r="AT17" s="477"/>
      <c r="AU17" s="478"/>
      <c r="AV17" s="479"/>
      <c r="AW17" s="479"/>
      <c r="AX17" s="479"/>
      <c r="AY17" s="480" t="s">
        <v>152</v>
      </c>
      <c r="AZ17" s="481"/>
      <c r="BA17" s="481"/>
      <c r="BB17" s="481"/>
      <c r="BC17" s="481"/>
      <c r="BD17" s="481"/>
      <c r="BE17" s="481"/>
      <c r="BF17" s="481"/>
      <c r="BG17" s="481"/>
      <c r="BH17" s="481"/>
      <c r="BI17" s="481"/>
      <c r="BJ17" s="481"/>
      <c r="BK17" s="481"/>
      <c r="BL17" s="481"/>
      <c r="BM17" s="482"/>
      <c r="BN17" s="446">
        <v>47886637</v>
      </c>
      <c r="BO17" s="447"/>
      <c r="BP17" s="447"/>
      <c r="BQ17" s="447"/>
      <c r="BR17" s="447"/>
      <c r="BS17" s="447"/>
      <c r="BT17" s="447"/>
      <c r="BU17" s="448"/>
      <c r="BV17" s="446">
        <v>48018579</v>
      </c>
      <c r="BW17" s="447"/>
      <c r="BX17" s="447"/>
      <c r="BY17" s="447"/>
      <c r="BZ17" s="447"/>
      <c r="CA17" s="447"/>
      <c r="CB17" s="447"/>
      <c r="CC17" s="448"/>
      <c r="CD17" s="176"/>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1"/>
      <c r="DK17" s="161"/>
      <c r="DL17" s="161"/>
      <c r="DM17" s="161"/>
      <c r="DN17" s="161"/>
      <c r="DO17" s="161"/>
    </row>
    <row r="18" spans="1:119" ht="18.75" customHeight="1" thickBot="1" x14ac:dyDescent="0.2">
      <c r="A18" s="162"/>
      <c r="B18" s="557" t="s">
        <v>153</v>
      </c>
      <c r="C18" s="489"/>
      <c r="D18" s="489"/>
      <c r="E18" s="558"/>
      <c r="F18" s="558"/>
      <c r="G18" s="558"/>
      <c r="H18" s="558"/>
      <c r="I18" s="558"/>
      <c r="J18" s="558"/>
      <c r="K18" s="558"/>
      <c r="L18" s="559">
        <v>906.07</v>
      </c>
      <c r="M18" s="559"/>
      <c r="N18" s="559"/>
      <c r="O18" s="559"/>
      <c r="P18" s="559"/>
      <c r="Q18" s="559"/>
      <c r="R18" s="560"/>
      <c r="S18" s="560"/>
      <c r="T18" s="560"/>
      <c r="U18" s="560"/>
      <c r="V18" s="561"/>
      <c r="W18" s="464"/>
      <c r="X18" s="465"/>
      <c r="Y18" s="465"/>
      <c r="Z18" s="465"/>
      <c r="AA18" s="465"/>
      <c r="AB18" s="456"/>
      <c r="AC18" s="562">
        <v>81.3</v>
      </c>
      <c r="AD18" s="563"/>
      <c r="AE18" s="563"/>
      <c r="AF18" s="563"/>
      <c r="AG18" s="564"/>
      <c r="AH18" s="562">
        <v>81.099999999999994</v>
      </c>
      <c r="AI18" s="563"/>
      <c r="AJ18" s="563"/>
      <c r="AK18" s="563"/>
      <c r="AL18" s="565"/>
      <c r="AM18" s="475"/>
      <c r="AN18" s="476"/>
      <c r="AO18" s="476"/>
      <c r="AP18" s="476"/>
      <c r="AQ18" s="476"/>
      <c r="AR18" s="476"/>
      <c r="AS18" s="476"/>
      <c r="AT18" s="477"/>
      <c r="AU18" s="478"/>
      <c r="AV18" s="479"/>
      <c r="AW18" s="479"/>
      <c r="AX18" s="479"/>
      <c r="AY18" s="480" t="s">
        <v>154</v>
      </c>
      <c r="AZ18" s="481"/>
      <c r="BA18" s="481"/>
      <c r="BB18" s="481"/>
      <c r="BC18" s="481"/>
      <c r="BD18" s="481"/>
      <c r="BE18" s="481"/>
      <c r="BF18" s="481"/>
      <c r="BG18" s="481"/>
      <c r="BH18" s="481"/>
      <c r="BI18" s="481"/>
      <c r="BJ18" s="481"/>
      <c r="BK18" s="481"/>
      <c r="BL18" s="481"/>
      <c r="BM18" s="482"/>
      <c r="BN18" s="446">
        <v>69377377</v>
      </c>
      <c r="BO18" s="447"/>
      <c r="BP18" s="447"/>
      <c r="BQ18" s="447"/>
      <c r="BR18" s="447"/>
      <c r="BS18" s="447"/>
      <c r="BT18" s="447"/>
      <c r="BU18" s="448"/>
      <c r="BV18" s="446">
        <v>68937744</v>
      </c>
      <c r="BW18" s="447"/>
      <c r="BX18" s="447"/>
      <c r="BY18" s="447"/>
      <c r="BZ18" s="447"/>
      <c r="CA18" s="447"/>
      <c r="CB18" s="447"/>
      <c r="CC18" s="448"/>
      <c r="CD18" s="176"/>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1"/>
      <c r="DK18" s="161"/>
      <c r="DL18" s="161"/>
      <c r="DM18" s="161"/>
      <c r="DN18" s="161"/>
      <c r="DO18" s="161"/>
    </row>
    <row r="19" spans="1:119" ht="18.75" customHeight="1" thickBot="1" x14ac:dyDescent="0.2">
      <c r="A19" s="162"/>
      <c r="B19" s="557" t="s">
        <v>155</v>
      </c>
      <c r="C19" s="489"/>
      <c r="D19" s="489"/>
      <c r="E19" s="558"/>
      <c r="F19" s="558"/>
      <c r="G19" s="558"/>
      <c r="H19" s="558"/>
      <c r="I19" s="558"/>
      <c r="J19" s="558"/>
      <c r="K19" s="558"/>
      <c r="L19" s="566">
        <v>349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156</v>
      </c>
      <c r="AZ19" s="481"/>
      <c r="BA19" s="481"/>
      <c r="BB19" s="481"/>
      <c r="BC19" s="481"/>
      <c r="BD19" s="481"/>
      <c r="BE19" s="481"/>
      <c r="BF19" s="481"/>
      <c r="BG19" s="481"/>
      <c r="BH19" s="481"/>
      <c r="BI19" s="481"/>
      <c r="BJ19" s="481"/>
      <c r="BK19" s="481"/>
      <c r="BL19" s="481"/>
      <c r="BM19" s="482"/>
      <c r="BN19" s="446">
        <v>84212814</v>
      </c>
      <c r="BO19" s="447"/>
      <c r="BP19" s="447"/>
      <c r="BQ19" s="447"/>
      <c r="BR19" s="447"/>
      <c r="BS19" s="447"/>
      <c r="BT19" s="447"/>
      <c r="BU19" s="448"/>
      <c r="BV19" s="446">
        <v>84482642</v>
      </c>
      <c r="BW19" s="447"/>
      <c r="BX19" s="447"/>
      <c r="BY19" s="447"/>
      <c r="BZ19" s="447"/>
      <c r="CA19" s="447"/>
      <c r="CB19" s="447"/>
      <c r="CC19" s="448"/>
      <c r="CD19" s="176"/>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1"/>
      <c r="DK19" s="161"/>
      <c r="DL19" s="161"/>
      <c r="DM19" s="161"/>
      <c r="DN19" s="161"/>
      <c r="DO19" s="161"/>
    </row>
    <row r="20" spans="1:119" ht="18.75" customHeight="1" thickBot="1" x14ac:dyDescent="0.2">
      <c r="A20" s="162"/>
      <c r="B20" s="557" t="s">
        <v>157</v>
      </c>
      <c r="C20" s="489"/>
      <c r="D20" s="489"/>
      <c r="E20" s="558"/>
      <c r="F20" s="558"/>
      <c r="G20" s="558"/>
      <c r="H20" s="558"/>
      <c r="I20" s="558"/>
      <c r="J20" s="558"/>
      <c r="K20" s="558"/>
      <c r="L20" s="566">
        <v>135318</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76"/>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1"/>
      <c r="DK20" s="161"/>
      <c r="DL20" s="161"/>
      <c r="DM20" s="161"/>
      <c r="DN20" s="161"/>
      <c r="DO20" s="161"/>
    </row>
    <row r="21" spans="1:119" ht="18.75" customHeight="1" x14ac:dyDescent="0.15">
      <c r="A21" s="162"/>
      <c r="B21" s="577" t="s">
        <v>158</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76"/>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1"/>
      <c r="DK21" s="161"/>
      <c r="DL21" s="161"/>
      <c r="DM21" s="161"/>
      <c r="DN21" s="161"/>
      <c r="DO21" s="161"/>
    </row>
    <row r="22" spans="1:119" ht="18.75" customHeight="1" thickBot="1" x14ac:dyDescent="0.2">
      <c r="A22" s="162"/>
      <c r="B22" s="580" t="s">
        <v>159</v>
      </c>
      <c r="C22" s="581"/>
      <c r="D22" s="582"/>
      <c r="E22" s="458" t="s">
        <v>1</v>
      </c>
      <c r="F22" s="463"/>
      <c r="G22" s="463"/>
      <c r="H22" s="463"/>
      <c r="I22" s="463"/>
      <c r="J22" s="463"/>
      <c r="K22" s="453"/>
      <c r="L22" s="458" t="s">
        <v>160</v>
      </c>
      <c r="M22" s="463"/>
      <c r="N22" s="463"/>
      <c r="O22" s="463"/>
      <c r="P22" s="453"/>
      <c r="Q22" s="589" t="s">
        <v>161</v>
      </c>
      <c r="R22" s="590"/>
      <c r="S22" s="590"/>
      <c r="T22" s="590"/>
      <c r="U22" s="590"/>
      <c r="V22" s="591"/>
      <c r="W22" s="595" t="s">
        <v>162</v>
      </c>
      <c r="X22" s="581"/>
      <c r="Y22" s="582"/>
      <c r="Z22" s="458" t="s">
        <v>1</v>
      </c>
      <c r="AA22" s="463"/>
      <c r="AB22" s="463"/>
      <c r="AC22" s="463"/>
      <c r="AD22" s="463"/>
      <c r="AE22" s="463"/>
      <c r="AF22" s="463"/>
      <c r="AG22" s="453"/>
      <c r="AH22" s="608" t="s">
        <v>163</v>
      </c>
      <c r="AI22" s="463"/>
      <c r="AJ22" s="463"/>
      <c r="AK22" s="463"/>
      <c r="AL22" s="453"/>
      <c r="AM22" s="608" t="s">
        <v>164</v>
      </c>
      <c r="AN22" s="609"/>
      <c r="AO22" s="609"/>
      <c r="AP22" s="609"/>
      <c r="AQ22" s="609"/>
      <c r="AR22" s="610"/>
      <c r="AS22" s="589" t="s">
        <v>161</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76"/>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1"/>
      <c r="DK22" s="161"/>
      <c r="DL22" s="161"/>
      <c r="DM22" s="161"/>
      <c r="DN22" s="161"/>
      <c r="DO22" s="161"/>
    </row>
    <row r="23" spans="1:119" ht="18.75" customHeight="1" x14ac:dyDescent="0.15">
      <c r="A23" s="162"/>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165</v>
      </c>
      <c r="AZ23" s="407"/>
      <c r="BA23" s="407"/>
      <c r="BB23" s="407"/>
      <c r="BC23" s="407"/>
      <c r="BD23" s="407"/>
      <c r="BE23" s="407"/>
      <c r="BF23" s="407"/>
      <c r="BG23" s="407"/>
      <c r="BH23" s="407"/>
      <c r="BI23" s="407"/>
      <c r="BJ23" s="407"/>
      <c r="BK23" s="407"/>
      <c r="BL23" s="407"/>
      <c r="BM23" s="408"/>
      <c r="BN23" s="446">
        <v>139711099</v>
      </c>
      <c r="BO23" s="447"/>
      <c r="BP23" s="447"/>
      <c r="BQ23" s="447"/>
      <c r="BR23" s="447"/>
      <c r="BS23" s="447"/>
      <c r="BT23" s="447"/>
      <c r="BU23" s="448"/>
      <c r="BV23" s="446">
        <v>140671141</v>
      </c>
      <c r="BW23" s="447"/>
      <c r="BX23" s="447"/>
      <c r="BY23" s="447"/>
      <c r="BZ23" s="447"/>
      <c r="CA23" s="447"/>
      <c r="CB23" s="447"/>
      <c r="CC23" s="448"/>
      <c r="CD23" s="176"/>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1"/>
      <c r="DK23" s="161"/>
      <c r="DL23" s="161"/>
      <c r="DM23" s="161"/>
      <c r="DN23" s="161"/>
      <c r="DO23" s="161"/>
    </row>
    <row r="24" spans="1:119" ht="18.75" customHeight="1" thickBot="1" x14ac:dyDescent="0.2">
      <c r="A24" s="162"/>
      <c r="B24" s="583"/>
      <c r="C24" s="584"/>
      <c r="D24" s="585"/>
      <c r="E24" s="496" t="s">
        <v>166</v>
      </c>
      <c r="F24" s="476"/>
      <c r="G24" s="476"/>
      <c r="H24" s="476"/>
      <c r="I24" s="476"/>
      <c r="J24" s="476"/>
      <c r="K24" s="477"/>
      <c r="L24" s="497">
        <v>1</v>
      </c>
      <c r="M24" s="498"/>
      <c r="N24" s="498"/>
      <c r="O24" s="498"/>
      <c r="P24" s="537"/>
      <c r="Q24" s="497">
        <v>10557</v>
      </c>
      <c r="R24" s="498"/>
      <c r="S24" s="498"/>
      <c r="T24" s="498"/>
      <c r="U24" s="498"/>
      <c r="V24" s="537"/>
      <c r="W24" s="596"/>
      <c r="X24" s="584"/>
      <c r="Y24" s="585"/>
      <c r="Z24" s="496" t="s">
        <v>167</v>
      </c>
      <c r="AA24" s="476"/>
      <c r="AB24" s="476"/>
      <c r="AC24" s="476"/>
      <c r="AD24" s="476"/>
      <c r="AE24" s="476"/>
      <c r="AF24" s="476"/>
      <c r="AG24" s="477"/>
      <c r="AH24" s="497">
        <v>2161</v>
      </c>
      <c r="AI24" s="498"/>
      <c r="AJ24" s="498"/>
      <c r="AK24" s="498"/>
      <c r="AL24" s="537"/>
      <c r="AM24" s="497">
        <v>7083758</v>
      </c>
      <c r="AN24" s="498"/>
      <c r="AO24" s="498"/>
      <c r="AP24" s="498"/>
      <c r="AQ24" s="498"/>
      <c r="AR24" s="537"/>
      <c r="AS24" s="497">
        <v>3278</v>
      </c>
      <c r="AT24" s="498"/>
      <c r="AU24" s="498"/>
      <c r="AV24" s="498"/>
      <c r="AW24" s="498"/>
      <c r="AX24" s="499"/>
      <c r="AY24" s="616" t="s">
        <v>168</v>
      </c>
      <c r="AZ24" s="617"/>
      <c r="BA24" s="617"/>
      <c r="BB24" s="617"/>
      <c r="BC24" s="617"/>
      <c r="BD24" s="617"/>
      <c r="BE24" s="617"/>
      <c r="BF24" s="617"/>
      <c r="BG24" s="617"/>
      <c r="BH24" s="617"/>
      <c r="BI24" s="617"/>
      <c r="BJ24" s="617"/>
      <c r="BK24" s="617"/>
      <c r="BL24" s="617"/>
      <c r="BM24" s="618"/>
      <c r="BN24" s="446">
        <v>116737579</v>
      </c>
      <c r="BO24" s="447"/>
      <c r="BP24" s="447"/>
      <c r="BQ24" s="447"/>
      <c r="BR24" s="447"/>
      <c r="BS24" s="447"/>
      <c r="BT24" s="447"/>
      <c r="BU24" s="448"/>
      <c r="BV24" s="446">
        <v>118364901</v>
      </c>
      <c r="BW24" s="447"/>
      <c r="BX24" s="447"/>
      <c r="BY24" s="447"/>
      <c r="BZ24" s="447"/>
      <c r="CA24" s="447"/>
      <c r="CB24" s="447"/>
      <c r="CC24" s="448"/>
      <c r="CD24" s="176"/>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1"/>
      <c r="DK24" s="161"/>
      <c r="DL24" s="161"/>
      <c r="DM24" s="161"/>
      <c r="DN24" s="161"/>
      <c r="DO24" s="161"/>
    </row>
    <row r="25" spans="1:119" s="161" customFormat="1" ht="18.75" customHeight="1" x14ac:dyDescent="0.15">
      <c r="A25" s="162"/>
      <c r="B25" s="583"/>
      <c r="C25" s="584"/>
      <c r="D25" s="585"/>
      <c r="E25" s="496" t="s">
        <v>169</v>
      </c>
      <c r="F25" s="476"/>
      <c r="G25" s="476"/>
      <c r="H25" s="476"/>
      <c r="I25" s="476"/>
      <c r="J25" s="476"/>
      <c r="K25" s="477"/>
      <c r="L25" s="497">
        <v>2</v>
      </c>
      <c r="M25" s="498"/>
      <c r="N25" s="498"/>
      <c r="O25" s="498"/>
      <c r="P25" s="537"/>
      <c r="Q25" s="497">
        <v>8540</v>
      </c>
      <c r="R25" s="498"/>
      <c r="S25" s="498"/>
      <c r="T25" s="498"/>
      <c r="U25" s="498"/>
      <c r="V25" s="537"/>
      <c r="W25" s="596"/>
      <c r="X25" s="584"/>
      <c r="Y25" s="585"/>
      <c r="Z25" s="496" t="s">
        <v>170</v>
      </c>
      <c r="AA25" s="476"/>
      <c r="AB25" s="476"/>
      <c r="AC25" s="476"/>
      <c r="AD25" s="476"/>
      <c r="AE25" s="476"/>
      <c r="AF25" s="476"/>
      <c r="AG25" s="477"/>
      <c r="AH25" s="497">
        <v>406</v>
      </c>
      <c r="AI25" s="498"/>
      <c r="AJ25" s="498"/>
      <c r="AK25" s="498"/>
      <c r="AL25" s="537"/>
      <c r="AM25" s="497">
        <v>1284178</v>
      </c>
      <c r="AN25" s="498"/>
      <c r="AO25" s="498"/>
      <c r="AP25" s="498"/>
      <c r="AQ25" s="498"/>
      <c r="AR25" s="537"/>
      <c r="AS25" s="497">
        <v>3163</v>
      </c>
      <c r="AT25" s="498"/>
      <c r="AU25" s="498"/>
      <c r="AV25" s="498"/>
      <c r="AW25" s="498"/>
      <c r="AX25" s="499"/>
      <c r="AY25" s="406" t="s">
        <v>171</v>
      </c>
      <c r="AZ25" s="407"/>
      <c r="BA25" s="407"/>
      <c r="BB25" s="407"/>
      <c r="BC25" s="407"/>
      <c r="BD25" s="407"/>
      <c r="BE25" s="407"/>
      <c r="BF25" s="407"/>
      <c r="BG25" s="407"/>
      <c r="BH25" s="407"/>
      <c r="BI25" s="407"/>
      <c r="BJ25" s="407"/>
      <c r="BK25" s="407"/>
      <c r="BL25" s="407"/>
      <c r="BM25" s="408"/>
      <c r="BN25" s="409">
        <v>13545072</v>
      </c>
      <c r="BO25" s="410"/>
      <c r="BP25" s="410"/>
      <c r="BQ25" s="410"/>
      <c r="BR25" s="410"/>
      <c r="BS25" s="410"/>
      <c r="BT25" s="410"/>
      <c r="BU25" s="411"/>
      <c r="BV25" s="409">
        <v>14964338</v>
      </c>
      <c r="BW25" s="410"/>
      <c r="BX25" s="410"/>
      <c r="BY25" s="410"/>
      <c r="BZ25" s="410"/>
      <c r="CA25" s="410"/>
      <c r="CB25" s="410"/>
      <c r="CC25" s="411"/>
      <c r="CD25" s="176"/>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1" customFormat="1" ht="18.75" customHeight="1" x14ac:dyDescent="0.15">
      <c r="A26" s="162"/>
      <c r="B26" s="583"/>
      <c r="C26" s="584"/>
      <c r="D26" s="585"/>
      <c r="E26" s="496" t="s">
        <v>172</v>
      </c>
      <c r="F26" s="476"/>
      <c r="G26" s="476"/>
      <c r="H26" s="476"/>
      <c r="I26" s="476"/>
      <c r="J26" s="476"/>
      <c r="K26" s="477"/>
      <c r="L26" s="497">
        <v>1</v>
      </c>
      <c r="M26" s="498"/>
      <c r="N26" s="498"/>
      <c r="O26" s="498"/>
      <c r="P26" s="537"/>
      <c r="Q26" s="497">
        <v>6726</v>
      </c>
      <c r="R26" s="498"/>
      <c r="S26" s="498"/>
      <c r="T26" s="498"/>
      <c r="U26" s="498"/>
      <c r="V26" s="537"/>
      <c r="W26" s="596"/>
      <c r="X26" s="584"/>
      <c r="Y26" s="585"/>
      <c r="Z26" s="496" t="s">
        <v>173</v>
      </c>
      <c r="AA26" s="606"/>
      <c r="AB26" s="606"/>
      <c r="AC26" s="606"/>
      <c r="AD26" s="606"/>
      <c r="AE26" s="606"/>
      <c r="AF26" s="606"/>
      <c r="AG26" s="607"/>
      <c r="AH26" s="497">
        <v>251</v>
      </c>
      <c r="AI26" s="498"/>
      <c r="AJ26" s="498"/>
      <c r="AK26" s="498"/>
      <c r="AL26" s="537"/>
      <c r="AM26" s="497">
        <v>911632</v>
      </c>
      <c r="AN26" s="498"/>
      <c r="AO26" s="498"/>
      <c r="AP26" s="498"/>
      <c r="AQ26" s="498"/>
      <c r="AR26" s="537"/>
      <c r="AS26" s="497">
        <v>3632</v>
      </c>
      <c r="AT26" s="498"/>
      <c r="AU26" s="498"/>
      <c r="AV26" s="498"/>
      <c r="AW26" s="498"/>
      <c r="AX26" s="499"/>
      <c r="AY26" s="449" t="s">
        <v>174</v>
      </c>
      <c r="AZ26" s="450"/>
      <c r="BA26" s="450"/>
      <c r="BB26" s="450"/>
      <c r="BC26" s="450"/>
      <c r="BD26" s="450"/>
      <c r="BE26" s="450"/>
      <c r="BF26" s="450"/>
      <c r="BG26" s="450"/>
      <c r="BH26" s="450"/>
      <c r="BI26" s="450"/>
      <c r="BJ26" s="450"/>
      <c r="BK26" s="450"/>
      <c r="BL26" s="450"/>
      <c r="BM26" s="451"/>
      <c r="BN26" s="446" t="s">
        <v>133</v>
      </c>
      <c r="BO26" s="447"/>
      <c r="BP26" s="447"/>
      <c r="BQ26" s="447"/>
      <c r="BR26" s="447"/>
      <c r="BS26" s="447"/>
      <c r="BT26" s="447"/>
      <c r="BU26" s="448"/>
      <c r="BV26" s="446" t="s">
        <v>133</v>
      </c>
      <c r="BW26" s="447"/>
      <c r="BX26" s="447"/>
      <c r="BY26" s="447"/>
      <c r="BZ26" s="447"/>
      <c r="CA26" s="447"/>
      <c r="CB26" s="447"/>
      <c r="CC26" s="448"/>
      <c r="CD26" s="176"/>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2"/>
      <c r="B27" s="583"/>
      <c r="C27" s="584"/>
      <c r="D27" s="585"/>
      <c r="E27" s="496" t="s">
        <v>175</v>
      </c>
      <c r="F27" s="476"/>
      <c r="G27" s="476"/>
      <c r="H27" s="476"/>
      <c r="I27" s="476"/>
      <c r="J27" s="476"/>
      <c r="K27" s="477"/>
      <c r="L27" s="497">
        <v>1</v>
      </c>
      <c r="M27" s="498"/>
      <c r="N27" s="498"/>
      <c r="O27" s="498"/>
      <c r="P27" s="537"/>
      <c r="Q27" s="497">
        <v>7040</v>
      </c>
      <c r="R27" s="498"/>
      <c r="S27" s="498"/>
      <c r="T27" s="498"/>
      <c r="U27" s="498"/>
      <c r="V27" s="537"/>
      <c r="W27" s="596"/>
      <c r="X27" s="584"/>
      <c r="Y27" s="585"/>
      <c r="Z27" s="496" t="s">
        <v>176</v>
      </c>
      <c r="AA27" s="476"/>
      <c r="AB27" s="476"/>
      <c r="AC27" s="476"/>
      <c r="AD27" s="476"/>
      <c r="AE27" s="476"/>
      <c r="AF27" s="476"/>
      <c r="AG27" s="477"/>
      <c r="AH27" s="497">
        <v>83</v>
      </c>
      <c r="AI27" s="498"/>
      <c r="AJ27" s="498"/>
      <c r="AK27" s="498"/>
      <c r="AL27" s="537"/>
      <c r="AM27" s="497">
        <v>334467</v>
      </c>
      <c r="AN27" s="498"/>
      <c r="AO27" s="498"/>
      <c r="AP27" s="498"/>
      <c r="AQ27" s="498"/>
      <c r="AR27" s="537"/>
      <c r="AS27" s="497">
        <v>4030</v>
      </c>
      <c r="AT27" s="498"/>
      <c r="AU27" s="498"/>
      <c r="AV27" s="498"/>
      <c r="AW27" s="498"/>
      <c r="AX27" s="499"/>
      <c r="AY27" s="538" t="s">
        <v>177</v>
      </c>
      <c r="AZ27" s="539"/>
      <c r="BA27" s="539"/>
      <c r="BB27" s="539"/>
      <c r="BC27" s="539"/>
      <c r="BD27" s="539"/>
      <c r="BE27" s="539"/>
      <c r="BF27" s="539"/>
      <c r="BG27" s="539"/>
      <c r="BH27" s="539"/>
      <c r="BI27" s="539"/>
      <c r="BJ27" s="539"/>
      <c r="BK27" s="539"/>
      <c r="BL27" s="539"/>
      <c r="BM27" s="540"/>
      <c r="BN27" s="619">
        <v>500000</v>
      </c>
      <c r="BO27" s="620"/>
      <c r="BP27" s="620"/>
      <c r="BQ27" s="620"/>
      <c r="BR27" s="620"/>
      <c r="BS27" s="620"/>
      <c r="BT27" s="620"/>
      <c r="BU27" s="621"/>
      <c r="BV27" s="619">
        <v>500000</v>
      </c>
      <c r="BW27" s="620"/>
      <c r="BX27" s="620"/>
      <c r="BY27" s="620"/>
      <c r="BZ27" s="620"/>
      <c r="CA27" s="620"/>
      <c r="CB27" s="620"/>
      <c r="CC27" s="621"/>
      <c r="CD27" s="178"/>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1"/>
      <c r="DK27" s="161"/>
      <c r="DL27" s="161"/>
      <c r="DM27" s="161"/>
      <c r="DN27" s="161"/>
      <c r="DO27" s="161"/>
    </row>
    <row r="28" spans="1:119" ht="18.75" customHeight="1" x14ac:dyDescent="0.15">
      <c r="A28" s="162"/>
      <c r="B28" s="583"/>
      <c r="C28" s="584"/>
      <c r="D28" s="585"/>
      <c r="E28" s="496" t="s">
        <v>178</v>
      </c>
      <c r="F28" s="476"/>
      <c r="G28" s="476"/>
      <c r="H28" s="476"/>
      <c r="I28" s="476"/>
      <c r="J28" s="476"/>
      <c r="K28" s="477"/>
      <c r="L28" s="497">
        <v>1</v>
      </c>
      <c r="M28" s="498"/>
      <c r="N28" s="498"/>
      <c r="O28" s="498"/>
      <c r="P28" s="537"/>
      <c r="Q28" s="497">
        <v>6550</v>
      </c>
      <c r="R28" s="498"/>
      <c r="S28" s="498"/>
      <c r="T28" s="498"/>
      <c r="U28" s="498"/>
      <c r="V28" s="537"/>
      <c r="W28" s="596"/>
      <c r="X28" s="584"/>
      <c r="Y28" s="585"/>
      <c r="Z28" s="496" t="s">
        <v>179</v>
      </c>
      <c r="AA28" s="476"/>
      <c r="AB28" s="476"/>
      <c r="AC28" s="476"/>
      <c r="AD28" s="476"/>
      <c r="AE28" s="476"/>
      <c r="AF28" s="476"/>
      <c r="AG28" s="477"/>
      <c r="AH28" s="497" t="s">
        <v>133</v>
      </c>
      <c r="AI28" s="498"/>
      <c r="AJ28" s="498"/>
      <c r="AK28" s="498"/>
      <c r="AL28" s="537"/>
      <c r="AM28" s="497" t="s">
        <v>133</v>
      </c>
      <c r="AN28" s="498"/>
      <c r="AO28" s="498"/>
      <c r="AP28" s="498"/>
      <c r="AQ28" s="498"/>
      <c r="AR28" s="537"/>
      <c r="AS28" s="497" t="s">
        <v>133</v>
      </c>
      <c r="AT28" s="498"/>
      <c r="AU28" s="498"/>
      <c r="AV28" s="498"/>
      <c r="AW28" s="498"/>
      <c r="AX28" s="499"/>
      <c r="AY28" s="622" t="s">
        <v>180</v>
      </c>
      <c r="AZ28" s="623"/>
      <c r="BA28" s="623"/>
      <c r="BB28" s="624"/>
      <c r="BC28" s="406" t="s">
        <v>42</v>
      </c>
      <c r="BD28" s="407"/>
      <c r="BE28" s="407"/>
      <c r="BF28" s="407"/>
      <c r="BG28" s="407"/>
      <c r="BH28" s="407"/>
      <c r="BI28" s="407"/>
      <c r="BJ28" s="407"/>
      <c r="BK28" s="407"/>
      <c r="BL28" s="407"/>
      <c r="BM28" s="408"/>
      <c r="BN28" s="409">
        <v>4995780</v>
      </c>
      <c r="BO28" s="410"/>
      <c r="BP28" s="410"/>
      <c r="BQ28" s="410"/>
      <c r="BR28" s="410"/>
      <c r="BS28" s="410"/>
      <c r="BT28" s="410"/>
      <c r="BU28" s="411"/>
      <c r="BV28" s="409">
        <v>6198679</v>
      </c>
      <c r="BW28" s="410"/>
      <c r="BX28" s="410"/>
      <c r="BY28" s="410"/>
      <c r="BZ28" s="410"/>
      <c r="CA28" s="410"/>
      <c r="CB28" s="410"/>
      <c r="CC28" s="411"/>
      <c r="CD28" s="176"/>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1"/>
      <c r="DK28" s="161"/>
      <c r="DL28" s="161"/>
      <c r="DM28" s="161"/>
      <c r="DN28" s="161"/>
      <c r="DO28" s="161"/>
    </row>
    <row r="29" spans="1:119" ht="18.75" customHeight="1" x14ac:dyDescent="0.15">
      <c r="A29" s="162"/>
      <c r="B29" s="583"/>
      <c r="C29" s="584"/>
      <c r="D29" s="585"/>
      <c r="E29" s="496" t="s">
        <v>181</v>
      </c>
      <c r="F29" s="476"/>
      <c r="G29" s="476"/>
      <c r="H29" s="476"/>
      <c r="I29" s="476"/>
      <c r="J29" s="476"/>
      <c r="K29" s="477"/>
      <c r="L29" s="497">
        <v>37</v>
      </c>
      <c r="M29" s="498"/>
      <c r="N29" s="498"/>
      <c r="O29" s="498"/>
      <c r="P29" s="537"/>
      <c r="Q29" s="497">
        <v>6250</v>
      </c>
      <c r="R29" s="498"/>
      <c r="S29" s="498"/>
      <c r="T29" s="498"/>
      <c r="U29" s="498"/>
      <c r="V29" s="537"/>
      <c r="W29" s="597"/>
      <c r="X29" s="598"/>
      <c r="Y29" s="599"/>
      <c r="Z29" s="496" t="s">
        <v>182</v>
      </c>
      <c r="AA29" s="476"/>
      <c r="AB29" s="476"/>
      <c r="AC29" s="476"/>
      <c r="AD29" s="476"/>
      <c r="AE29" s="476"/>
      <c r="AF29" s="476"/>
      <c r="AG29" s="477"/>
      <c r="AH29" s="497">
        <v>2244</v>
      </c>
      <c r="AI29" s="498"/>
      <c r="AJ29" s="498"/>
      <c r="AK29" s="498"/>
      <c r="AL29" s="537"/>
      <c r="AM29" s="497">
        <v>7418225</v>
      </c>
      <c r="AN29" s="498"/>
      <c r="AO29" s="498"/>
      <c r="AP29" s="498"/>
      <c r="AQ29" s="498"/>
      <c r="AR29" s="537"/>
      <c r="AS29" s="497">
        <v>3306</v>
      </c>
      <c r="AT29" s="498"/>
      <c r="AU29" s="498"/>
      <c r="AV29" s="498"/>
      <c r="AW29" s="498"/>
      <c r="AX29" s="499"/>
      <c r="AY29" s="625"/>
      <c r="AZ29" s="626"/>
      <c r="BA29" s="626"/>
      <c r="BB29" s="627"/>
      <c r="BC29" s="480" t="s">
        <v>183</v>
      </c>
      <c r="BD29" s="481"/>
      <c r="BE29" s="481"/>
      <c r="BF29" s="481"/>
      <c r="BG29" s="481"/>
      <c r="BH29" s="481"/>
      <c r="BI29" s="481"/>
      <c r="BJ29" s="481"/>
      <c r="BK29" s="481"/>
      <c r="BL29" s="481"/>
      <c r="BM29" s="482"/>
      <c r="BN29" s="446">
        <v>6043754</v>
      </c>
      <c r="BO29" s="447"/>
      <c r="BP29" s="447"/>
      <c r="BQ29" s="447"/>
      <c r="BR29" s="447"/>
      <c r="BS29" s="447"/>
      <c r="BT29" s="447"/>
      <c r="BU29" s="448"/>
      <c r="BV29" s="446">
        <v>7152679</v>
      </c>
      <c r="BW29" s="447"/>
      <c r="BX29" s="447"/>
      <c r="BY29" s="447"/>
      <c r="BZ29" s="447"/>
      <c r="CA29" s="447"/>
      <c r="CB29" s="447"/>
      <c r="CC29" s="448"/>
      <c r="CD29" s="178"/>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1"/>
      <c r="DK29" s="161"/>
      <c r="DL29" s="161"/>
      <c r="DM29" s="161"/>
      <c r="DN29" s="161"/>
      <c r="DO29" s="161"/>
    </row>
    <row r="30" spans="1:119" ht="18.75" customHeight="1" thickBot="1" x14ac:dyDescent="0.2">
      <c r="A30" s="162"/>
      <c r="B30" s="586"/>
      <c r="C30" s="587"/>
      <c r="D30" s="588"/>
      <c r="E30" s="500"/>
      <c r="F30" s="501"/>
      <c r="G30" s="501"/>
      <c r="H30" s="501"/>
      <c r="I30" s="501"/>
      <c r="J30" s="501"/>
      <c r="K30" s="502"/>
      <c r="L30" s="600"/>
      <c r="M30" s="601"/>
      <c r="N30" s="601"/>
      <c r="O30" s="601"/>
      <c r="P30" s="602"/>
      <c r="Q30" s="600"/>
      <c r="R30" s="601"/>
      <c r="S30" s="601"/>
      <c r="T30" s="601"/>
      <c r="U30" s="601"/>
      <c r="V30" s="602"/>
      <c r="W30" s="603" t="s">
        <v>184</v>
      </c>
      <c r="X30" s="604"/>
      <c r="Y30" s="604"/>
      <c r="Z30" s="604"/>
      <c r="AA30" s="604"/>
      <c r="AB30" s="604"/>
      <c r="AC30" s="604"/>
      <c r="AD30" s="604"/>
      <c r="AE30" s="604"/>
      <c r="AF30" s="604"/>
      <c r="AG30" s="605"/>
      <c r="AH30" s="562">
        <v>99.1</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9411271</v>
      </c>
      <c r="BO30" s="620"/>
      <c r="BP30" s="620"/>
      <c r="BQ30" s="620"/>
      <c r="BR30" s="620"/>
      <c r="BS30" s="620"/>
      <c r="BT30" s="620"/>
      <c r="BU30" s="621"/>
      <c r="BV30" s="619">
        <v>9719187</v>
      </c>
      <c r="BW30" s="620"/>
      <c r="BX30" s="620"/>
      <c r="BY30" s="620"/>
      <c r="BZ30" s="620"/>
      <c r="CA30" s="620"/>
      <c r="CB30" s="620"/>
      <c r="CC30" s="621"/>
      <c r="CD30" s="179"/>
      <c r="CE30" s="180"/>
      <c r="CF30" s="180"/>
      <c r="CG30" s="180"/>
      <c r="CH30" s="180"/>
      <c r="CI30" s="180"/>
      <c r="CJ30" s="180"/>
      <c r="CK30" s="180"/>
      <c r="CL30" s="180"/>
      <c r="CM30" s="180"/>
      <c r="CN30" s="180"/>
      <c r="CO30" s="180"/>
      <c r="CP30" s="180"/>
      <c r="CQ30" s="180"/>
      <c r="CR30" s="180"/>
      <c r="CS30" s="181"/>
      <c r="CT30" s="182"/>
      <c r="CU30" s="183"/>
      <c r="CV30" s="183"/>
      <c r="CW30" s="183"/>
      <c r="CX30" s="183"/>
      <c r="CY30" s="183"/>
      <c r="CZ30" s="183"/>
      <c r="DA30" s="184"/>
      <c r="DB30" s="182"/>
      <c r="DC30" s="183"/>
      <c r="DD30" s="183"/>
      <c r="DE30" s="183"/>
      <c r="DF30" s="183"/>
      <c r="DG30" s="183"/>
      <c r="DH30" s="183"/>
      <c r="DI30" s="184"/>
      <c r="DJ30" s="161"/>
      <c r="DK30" s="161"/>
      <c r="DL30" s="161"/>
      <c r="DM30" s="161"/>
      <c r="DN30" s="161"/>
      <c r="DO30" s="161"/>
    </row>
    <row r="31" spans="1:119" ht="13.5" customHeight="1" x14ac:dyDescent="0.15">
      <c r="A31" s="162"/>
      <c r="B31" s="185"/>
      <c r="C31" s="186"/>
      <c r="D31" s="186"/>
      <c r="E31" s="186"/>
      <c r="F31" s="186"/>
      <c r="G31" s="186"/>
      <c r="H31" s="186"/>
      <c r="I31" s="186"/>
      <c r="J31" s="186"/>
      <c r="K31" s="186"/>
      <c r="L31" s="186"/>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186"/>
      <c r="AM31" s="186"/>
      <c r="AN31" s="186"/>
      <c r="AO31" s="186"/>
      <c r="AP31" s="186"/>
      <c r="AQ31" s="186"/>
      <c r="AR31" s="186"/>
      <c r="AS31" s="186"/>
      <c r="AT31" s="186"/>
      <c r="AU31" s="186"/>
      <c r="AV31" s="186"/>
      <c r="AW31" s="186"/>
      <c r="AX31" s="186"/>
      <c r="AY31" s="186"/>
      <c r="AZ31" s="186"/>
      <c r="BA31" s="186"/>
      <c r="BB31" s="186"/>
      <c r="BC31" s="186"/>
      <c r="BD31" s="186"/>
      <c r="BE31" s="186"/>
      <c r="BF31" s="186"/>
      <c r="BG31" s="186"/>
      <c r="BH31" s="186"/>
      <c r="BI31" s="186"/>
      <c r="BJ31" s="186"/>
      <c r="BK31" s="186"/>
      <c r="BL31" s="186"/>
      <c r="BM31" s="186"/>
      <c r="BN31" s="186"/>
      <c r="BO31" s="186"/>
      <c r="BP31" s="186"/>
      <c r="BQ31" s="186"/>
      <c r="BR31" s="186"/>
      <c r="BS31" s="186"/>
      <c r="BT31" s="186"/>
      <c r="BU31" s="186"/>
      <c r="BV31" s="186"/>
      <c r="BW31" s="186"/>
      <c r="BX31" s="186"/>
      <c r="BY31" s="186"/>
      <c r="BZ31" s="186"/>
      <c r="CA31" s="186"/>
      <c r="CB31" s="186"/>
      <c r="CC31" s="186"/>
      <c r="CD31" s="186"/>
      <c r="CE31" s="186"/>
      <c r="CF31" s="186"/>
      <c r="CG31" s="186"/>
      <c r="CH31" s="186"/>
      <c r="CI31" s="186"/>
      <c r="CJ31" s="186"/>
      <c r="CK31" s="186"/>
      <c r="CL31" s="186"/>
      <c r="CM31" s="186"/>
      <c r="CN31" s="186"/>
      <c r="CO31" s="186"/>
      <c r="CP31" s="186"/>
      <c r="CQ31" s="186"/>
      <c r="CR31" s="186"/>
      <c r="CS31" s="186"/>
      <c r="CT31" s="186"/>
      <c r="CU31" s="186"/>
      <c r="CV31" s="186"/>
      <c r="CW31" s="186"/>
      <c r="CX31" s="186"/>
      <c r="CY31" s="186"/>
      <c r="CZ31" s="186"/>
      <c r="DA31" s="186"/>
      <c r="DB31" s="186"/>
      <c r="DC31" s="186"/>
      <c r="DD31" s="186"/>
      <c r="DE31" s="186"/>
      <c r="DF31" s="186"/>
      <c r="DG31" s="186"/>
      <c r="DH31" s="186"/>
      <c r="DI31" s="187"/>
      <c r="DJ31" s="161"/>
      <c r="DK31" s="161"/>
      <c r="DL31" s="161"/>
      <c r="DM31" s="161"/>
      <c r="DN31" s="161"/>
      <c r="DO31" s="161"/>
    </row>
    <row r="32" spans="1:119" ht="13.5" customHeight="1" x14ac:dyDescent="0.15">
      <c r="A32" s="162"/>
      <c r="B32" s="188"/>
      <c r="C32" s="189" t="s">
        <v>185</v>
      </c>
      <c r="D32" s="189"/>
      <c r="E32" s="189"/>
      <c r="F32" s="186"/>
      <c r="G32" s="186"/>
      <c r="H32" s="186"/>
      <c r="I32" s="186"/>
      <c r="J32" s="186"/>
      <c r="K32" s="186"/>
      <c r="L32" s="186"/>
      <c r="M32" s="186"/>
      <c r="N32" s="186"/>
      <c r="O32" s="186"/>
      <c r="P32" s="186"/>
      <c r="Q32" s="186"/>
      <c r="R32" s="186"/>
      <c r="S32" s="186"/>
      <c r="T32" s="186"/>
      <c r="U32" s="186" t="s">
        <v>186</v>
      </c>
      <c r="V32" s="186"/>
      <c r="W32" s="186"/>
      <c r="X32" s="186"/>
      <c r="Y32" s="186"/>
      <c r="Z32" s="186"/>
      <c r="AA32" s="186"/>
      <c r="AB32" s="186"/>
      <c r="AC32" s="186"/>
      <c r="AD32" s="186"/>
      <c r="AE32" s="186"/>
      <c r="AF32" s="186"/>
      <c r="AG32" s="186"/>
      <c r="AH32" s="186"/>
      <c r="AI32" s="186"/>
      <c r="AJ32" s="186"/>
      <c r="AK32" s="186"/>
      <c r="AL32" s="186"/>
      <c r="AM32" s="190" t="s">
        <v>187</v>
      </c>
      <c r="AN32" s="186"/>
      <c r="AO32" s="186"/>
      <c r="AP32" s="186"/>
      <c r="AQ32" s="186"/>
      <c r="AR32" s="186"/>
      <c r="AS32" s="190"/>
      <c r="AT32" s="190"/>
      <c r="AU32" s="190"/>
      <c r="AV32" s="190"/>
      <c r="AW32" s="190"/>
      <c r="AX32" s="190"/>
      <c r="AY32" s="190"/>
      <c r="AZ32" s="190"/>
      <c r="BA32" s="190"/>
      <c r="BB32" s="186"/>
      <c r="BC32" s="190"/>
      <c r="BD32" s="186"/>
      <c r="BE32" s="190" t="s">
        <v>188</v>
      </c>
      <c r="BF32" s="186"/>
      <c r="BG32" s="186"/>
      <c r="BH32" s="186"/>
      <c r="BI32" s="186"/>
      <c r="BJ32" s="190"/>
      <c r="BK32" s="190"/>
      <c r="BL32" s="190"/>
      <c r="BM32" s="190"/>
      <c r="BN32" s="190"/>
      <c r="BO32" s="190"/>
      <c r="BP32" s="190"/>
      <c r="BQ32" s="190"/>
      <c r="BR32" s="186"/>
      <c r="BS32" s="186"/>
      <c r="BT32" s="186"/>
      <c r="BU32" s="186"/>
      <c r="BV32" s="186"/>
      <c r="BW32" s="186" t="s">
        <v>189</v>
      </c>
      <c r="BX32" s="186"/>
      <c r="BY32" s="186"/>
      <c r="BZ32" s="186"/>
      <c r="CA32" s="186"/>
      <c r="CB32" s="190"/>
      <c r="CC32" s="190"/>
      <c r="CD32" s="190"/>
      <c r="CE32" s="190"/>
      <c r="CF32" s="190"/>
      <c r="CG32" s="190"/>
      <c r="CH32" s="190"/>
      <c r="CI32" s="190"/>
      <c r="CJ32" s="190"/>
      <c r="CK32" s="190"/>
      <c r="CL32" s="190"/>
      <c r="CM32" s="190"/>
      <c r="CN32" s="190"/>
      <c r="CO32" s="190" t="s">
        <v>190</v>
      </c>
      <c r="CP32" s="190"/>
      <c r="CQ32" s="190"/>
      <c r="CR32" s="190"/>
      <c r="CS32" s="190"/>
      <c r="CT32" s="190"/>
      <c r="CU32" s="190"/>
      <c r="CV32" s="190"/>
      <c r="CW32" s="190"/>
      <c r="CX32" s="190"/>
      <c r="CY32" s="190"/>
      <c r="CZ32" s="190"/>
      <c r="DA32" s="190"/>
      <c r="DB32" s="190"/>
      <c r="DC32" s="190"/>
      <c r="DD32" s="190"/>
      <c r="DE32" s="190"/>
      <c r="DF32" s="190"/>
      <c r="DG32" s="190"/>
      <c r="DH32" s="190"/>
      <c r="DI32" s="187"/>
      <c r="DJ32" s="161"/>
      <c r="DK32" s="161"/>
      <c r="DL32" s="161"/>
      <c r="DM32" s="161"/>
      <c r="DN32" s="161"/>
      <c r="DO32" s="161"/>
    </row>
    <row r="33" spans="1:119" ht="13.5" customHeight="1" x14ac:dyDescent="0.15">
      <c r="A33" s="162"/>
      <c r="B33" s="188"/>
      <c r="C33" s="470" t="s">
        <v>191</v>
      </c>
      <c r="D33" s="470"/>
      <c r="E33" s="435" t="s">
        <v>192</v>
      </c>
      <c r="F33" s="435"/>
      <c r="G33" s="435"/>
      <c r="H33" s="435"/>
      <c r="I33" s="435"/>
      <c r="J33" s="435"/>
      <c r="K33" s="435"/>
      <c r="L33" s="435"/>
      <c r="M33" s="435"/>
      <c r="N33" s="435"/>
      <c r="O33" s="435"/>
      <c r="P33" s="435"/>
      <c r="Q33" s="435"/>
      <c r="R33" s="435"/>
      <c r="S33" s="435"/>
      <c r="T33" s="191"/>
      <c r="U33" s="470" t="s">
        <v>193</v>
      </c>
      <c r="V33" s="470"/>
      <c r="W33" s="435" t="s">
        <v>192</v>
      </c>
      <c r="X33" s="435"/>
      <c r="Y33" s="435"/>
      <c r="Z33" s="435"/>
      <c r="AA33" s="435"/>
      <c r="AB33" s="435"/>
      <c r="AC33" s="435"/>
      <c r="AD33" s="435"/>
      <c r="AE33" s="435"/>
      <c r="AF33" s="435"/>
      <c r="AG33" s="435"/>
      <c r="AH33" s="435"/>
      <c r="AI33" s="435"/>
      <c r="AJ33" s="435"/>
      <c r="AK33" s="435"/>
      <c r="AL33" s="191"/>
      <c r="AM33" s="470" t="s">
        <v>193</v>
      </c>
      <c r="AN33" s="470"/>
      <c r="AO33" s="435" t="s">
        <v>192</v>
      </c>
      <c r="AP33" s="435"/>
      <c r="AQ33" s="435"/>
      <c r="AR33" s="435"/>
      <c r="AS33" s="435"/>
      <c r="AT33" s="435"/>
      <c r="AU33" s="435"/>
      <c r="AV33" s="435"/>
      <c r="AW33" s="435"/>
      <c r="AX33" s="435"/>
      <c r="AY33" s="435"/>
      <c r="AZ33" s="435"/>
      <c r="BA33" s="435"/>
      <c r="BB33" s="435"/>
      <c r="BC33" s="435"/>
      <c r="BD33" s="192"/>
      <c r="BE33" s="435" t="s">
        <v>194</v>
      </c>
      <c r="BF33" s="435"/>
      <c r="BG33" s="435" t="s">
        <v>195</v>
      </c>
      <c r="BH33" s="435"/>
      <c r="BI33" s="435"/>
      <c r="BJ33" s="435"/>
      <c r="BK33" s="435"/>
      <c r="BL33" s="435"/>
      <c r="BM33" s="435"/>
      <c r="BN33" s="435"/>
      <c r="BO33" s="435"/>
      <c r="BP33" s="435"/>
      <c r="BQ33" s="435"/>
      <c r="BR33" s="435"/>
      <c r="BS33" s="435"/>
      <c r="BT33" s="435"/>
      <c r="BU33" s="435"/>
      <c r="BV33" s="192"/>
      <c r="BW33" s="470" t="s">
        <v>194</v>
      </c>
      <c r="BX33" s="470"/>
      <c r="BY33" s="435" t="s">
        <v>196</v>
      </c>
      <c r="BZ33" s="435"/>
      <c r="CA33" s="435"/>
      <c r="CB33" s="435"/>
      <c r="CC33" s="435"/>
      <c r="CD33" s="435"/>
      <c r="CE33" s="435"/>
      <c r="CF33" s="435"/>
      <c r="CG33" s="435"/>
      <c r="CH33" s="435"/>
      <c r="CI33" s="435"/>
      <c r="CJ33" s="435"/>
      <c r="CK33" s="435"/>
      <c r="CL33" s="435"/>
      <c r="CM33" s="435"/>
      <c r="CN33" s="191"/>
      <c r="CO33" s="470" t="s">
        <v>191</v>
      </c>
      <c r="CP33" s="470"/>
      <c r="CQ33" s="435" t="s">
        <v>197</v>
      </c>
      <c r="CR33" s="435"/>
      <c r="CS33" s="435"/>
      <c r="CT33" s="435"/>
      <c r="CU33" s="435"/>
      <c r="CV33" s="435"/>
      <c r="CW33" s="435"/>
      <c r="CX33" s="435"/>
      <c r="CY33" s="435"/>
      <c r="CZ33" s="435"/>
      <c r="DA33" s="435"/>
      <c r="DB33" s="435"/>
      <c r="DC33" s="435"/>
      <c r="DD33" s="435"/>
      <c r="DE33" s="435"/>
      <c r="DF33" s="191"/>
      <c r="DG33" s="631" t="s">
        <v>198</v>
      </c>
      <c r="DH33" s="631"/>
      <c r="DI33" s="193"/>
      <c r="DJ33" s="161"/>
      <c r="DK33" s="161"/>
      <c r="DL33" s="161"/>
      <c r="DM33" s="161"/>
      <c r="DN33" s="161"/>
      <c r="DO33" s="161"/>
    </row>
    <row r="34" spans="1:119" ht="32.25" customHeight="1" x14ac:dyDescent="0.15">
      <c r="A34" s="162"/>
      <c r="B34" s="188"/>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9"/>
      <c r="U34" s="632">
        <f>IF(W34="","",MAX(C34:D43)+1)</f>
        <v>8</v>
      </c>
      <c r="V34" s="632"/>
      <c r="W34" s="633" t="str">
        <f>IF('各会計、関係団体の財政状況及び健全化判断比率'!B28="","",'各会計、関係団体の財政状況及び健全化判断比率'!B28)</f>
        <v>国民健康保険事業会計</v>
      </c>
      <c r="X34" s="633"/>
      <c r="Y34" s="633"/>
      <c r="Z34" s="633"/>
      <c r="AA34" s="633"/>
      <c r="AB34" s="633"/>
      <c r="AC34" s="633"/>
      <c r="AD34" s="633"/>
      <c r="AE34" s="633"/>
      <c r="AF34" s="633"/>
      <c r="AG34" s="633"/>
      <c r="AH34" s="633"/>
      <c r="AI34" s="633"/>
      <c r="AJ34" s="633"/>
      <c r="AK34" s="633"/>
      <c r="AL34" s="189"/>
      <c r="AM34" s="632">
        <f>IF(AO34="","",MAX(C34:D43,U34:V43)+1)</f>
        <v>11</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89"/>
      <c r="BE34" s="632">
        <f>IF(BG34="","",MAX(C34:D43,U34:V43,AM34:AN43)+1)</f>
        <v>14</v>
      </c>
      <c r="BF34" s="632"/>
      <c r="BG34" s="633" t="str">
        <f>IF('各会計、関係団体の財政状況及び健全化判断比率'!B34="","",'各会計、関係団体の財政状況及び健全化判断比率'!B34)</f>
        <v>秋田市中央卸売市場会計</v>
      </c>
      <c r="BH34" s="633"/>
      <c r="BI34" s="633"/>
      <c r="BJ34" s="633"/>
      <c r="BK34" s="633"/>
      <c r="BL34" s="633"/>
      <c r="BM34" s="633"/>
      <c r="BN34" s="633"/>
      <c r="BO34" s="633"/>
      <c r="BP34" s="633"/>
      <c r="BQ34" s="633"/>
      <c r="BR34" s="633"/>
      <c r="BS34" s="633"/>
      <c r="BT34" s="633"/>
      <c r="BU34" s="633"/>
      <c r="BV34" s="189"/>
      <c r="BW34" s="632">
        <f>IF(BY34="","",MAX(C34:D43,U34:V43,AM34:AN43,BE34:BF43)+1)</f>
        <v>18</v>
      </c>
      <c r="BX34" s="632"/>
      <c r="BY34" s="633" t="str">
        <f>IF('各会計、関係団体の財政状況及び健全化判断比率'!B68="","",'各会計、関係団体の財政状況及び健全化判断比率'!B68)</f>
        <v>秋田県市町村総合事務組合（一般会計）</v>
      </c>
      <c r="BZ34" s="633"/>
      <c r="CA34" s="633"/>
      <c r="CB34" s="633"/>
      <c r="CC34" s="633"/>
      <c r="CD34" s="633"/>
      <c r="CE34" s="633"/>
      <c r="CF34" s="633"/>
      <c r="CG34" s="633"/>
      <c r="CH34" s="633"/>
      <c r="CI34" s="633"/>
      <c r="CJ34" s="633"/>
      <c r="CK34" s="633"/>
      <c r="CL34" s="633"/>
      <c r="CM34" s="633"/>
      <c r="CN34" s="189"/>
      <c r="CO34" s="632">
        <f>IF(CQ34="","",MAX(C34:D43,U34:V43,AM34:AN43,BE34:BF43,BW34:BX43)+1)</f>
        <v>22</v>
      </c>
      <c r="CP34" s="632"/>
      <c r="CQ34" s="633" t="str">
        <f>IF('各会計、関係団体の財政状況及び健全化判断比率'!BS7="","",'各会計、関係団体の財政状況及び健全化判断比率'!BS7)</f>
        <v>秋田市駐車場公社</v>
      </c>
      <c r="CR34" s="633"/>
      <c r="CS34" s="633"/>
      <c r="CT34" s="633"/>
      <c r="CU34" s="633"/>
      <c r="CV34" s="633"/>
      <c r="CW34" s="633"/>
      <c r="CX34" s="633"/>
      <c r="CY34" s="633"/>
      <c r="CZ34" s="633"/>
      <c r="DA34" s="633"/>
      <c r="DB34" s="633"/>
      <c r="DC34" s="633"/>
      <c r="DD34" s="633"/>
      <c r="DE34" s="633"/>
      <c r="DF34" s="186"/>
      <c r="DG34" s="634" t="str">
        <f>IF('各会計、関係団体の財政状況及び健全化判断比率'!BR7="","",'各会計、関係団体の財政状況及び健全化判断比率'!BR7)</f>
        <v/>
      </c>
      <c r="DH34" s="634"/>
      <c r="DI34" s="193"/>
      <c r="DJ34" s="161"/>
      <c r="DK34" s="161"/>
      <c r="DL34" s="161"/>
      <c r="DM34" s="161"/>
      <c r="DN34" s="161"/>
      <c r="DO34" s="161"/>
    </row>
    <row r="35" spans="1:119" ht="32.25" customHeight="1" x14ac:dyDescent="0.15">
      <c r="A35" s="162"/>
      <c r="B35" s="188"/>
      <c r="C35" s="632">
        <f>IF(E35="","",C34+1)</f>
        <v>2</v>
      </c>
      <c r="D35" s="632"/>
      <c r="E35" s="633" t="str">
        <f>IF('各会計、関係団体の財政状況及び健全化判断比率'!B8="","",'各会計、関係団体の財政状況及び健全化判断比率'!B8)</f>
        <v>土地区画整理会計</v>
      </c>
      <c r="F35" s="633"/>
      <c r="G35" s="633"/>
      <c r="H35" s="633"/>
      <c r="I35" s="633"/>
      <c r="J35" s="633"/>
      <c r="K35" s="633"/>
      <c r="L35" s="633"/>
      <c r="M35" s="633"/>
      <c r="N35" s="633"/>
      <c r="O35" s="633"/>
      <c r="P35" s="633"/>
      <c r="Q35" s="633"/>
      <c r="R35" s="633"/>
      <c r="S35" s="633"/>
      <c r="T35" s="189"/>
      <c r="U35" s="632">
        <f>IF(W35="","",U34+1)</f>
        <v>9</v>
      </c>
      <c r="V35" s="632"/>
      <c r="W35" s="633" t="str">
        <f>IF('各会計、関係団体の財政状況及び健全化判断比率'!B29="","",'各会計、関係団体の財政状況及び健全化判断比率'!B29)</f>
        <v>介護保険事業会計</v>
      </c>
      <c r="X35" s="633"/>
      <c r="Y35" s="633"/>
      <c r="Z35" s="633"/>
      <c r="AA35" s="633"/>
      <c r="AB35" s="633"/>
      <c r="AC35" s="633"/>
      <c r="AD35" s="633"/>
      <c r="AE35" s="633"/>
      <c r="AF35" s="633"/>
      <c r="AG35" s="633"/>
      <c r="AH35" s="633"/>
      <c r="AI35" s="633"/>
      <c r="AJ35" s="633"/>
      <c r="AK35" s="633"/>
      <c r="AL35" s="189"/>
      <c r="AM35" s="632">
        <f t="shared" ref="AM35:AM43" si="0">IF(AO35="","",AM34+1)</f>
        <v>12</v>
      </c>
      <c r="AN35" s="632"/>
      <c r="AO35" s="633" t="str">
        <f>IF('各会計、関係団体の財政状況及び健全化判断比率'!B32="","",'各会計、関係団体の財政状況及び健全化判断比率'!B32)</f>
        <v>下水道事業会計</v>
      </c>
      <c r="AP35" s="633"/>
      <c r="AQ35" s="633"/>
      <c r="AR35" s="633"/>
      <c r="AS35" s="633"/>
      <c r="AT35" s="633"/>
      <c r="AU35" s="633"/>
      <c r="AV35" s="633"/>
      <c r="AW35" s="633"/>
      <c r="AX35" s="633"/>
      <c r="AY35" s="633"/>
      <c r="AZ35" s="633"/>
      <c r="BA35" s="633"/>
      <c r="BB35" s="633"/>
      <c r="BC35" s="633"/>
      <c r="BD35" s="189"/>
      <c r="BE35" s="632">
        <f t="shared" ref="BE35:BE43" si="1">IF(BG35="","",BE34+1)</f>
        <v>15</v>
      </c>
      <c r="BF35" s="632"/>
      <c r="BG35" s="633" t="str">
        <f>IF('各会計、関係団体の財政状況及び健全化判断比率'!B35="","",'各会計、関係団体の財政状況及び健全化判断比率'!B35)</f>
        <v>秋田市公設地方卸売市場会計</v>
      </c>
      <c r="BH35" s="633"/>
      <c r="BI35" s="633"/>
      <c r="BJ35" s="633"/>
      <c r="BK35" s="633"/>
      <c r="BL35" s="633"/>
      <c r="BM35" s="633"/>
      <c r="BN35" s="633"/>
      <c r="BO35" s="633"/>
      <c r="BP35" s="633"/>
      <c r="BQ35" s="633"/>
      <c r="BR35" s="633"/>
      <c r="BS35" s="633"/>
      <c r="BT35" s="633"/>
      <c r="BU35" s="633"/>
      <c r="BV35" s="189"/>
      <c r="BW35" s="632">
        <f t="shared" ref="BW35:BW43" si="2">IF(BY35="","",BW34+1)</f>
        <v>19</v>
      </c>
      <c r="BX35" s="632"/>
      <c r="BY35" s="633" t="str">
        <f>IF('各会計、関係団体の財政状況及び健全化判断比率'!B69="","",'各会計、関係団体の財政状況及び健全化判断比率'!B69)</f>
        <v>秋田県市町村会館管理組合</v>
      </c>
      <c r="BZ35" s="633"/>
      <c r="CA35" s="633"/>
      <c r="CB35" s="633"/>
      <c r="CC35" s="633"/>
      <c r="CD35" s="633"/>
      <c r="CE35" s="633"/>
      <c r="CF35" s="633"/>
      <c r="CG35" s="633"/>
      <c r="CH35" s="633"/>
      <c r="CI35" s="633"/>
      <c r="CJ35" s="633"/>
      <c r="CK35" s="633"/>
      <c r="CL35" s="633"/>
      <c r="CM35" s="633"/>
      <c r="CN35" s="189"/>
      <c r="CO35" s="632">
        <f t="shared" ref="CO35:CO43" si="3">IF(CQ35="","",CO34+1)</f>
        <v>23</v>
      </c>
      <c r="CP35" s="632"/>
      <c r="CQ35" s="633" t="str">
        <f>IF('各会計、関係団体の財政状況及び健全化判断比率'!BS8="","",'各会計、関係団体の財政状況及び健全化判断比率'!BS8)</f>
        <v>太平山観光開発</v>
      </c>
      <c r="CR35" s="633"/>
      <c r="CS35" s="633"/>
      <c r="CT35" s="633"/>
      <c r="CU35" s="633"/>
      <c r="CV35" s="633"/>
      <c r="CW35" s="633"/>
      <c r="CX35" s="633"/>
      <c r="CY35" s="633"/>
      <c r="CZ35" s="633"/>
      <c r="DA35" s="633"/>
      <c r="DB35" s="633"/>
      <c r="DC35" s="633"/>
      <c r="DD35" s="633"/>
      <c r="DE35" s="633"/>
      <c r="DF35" s="186"/>
      <c r="DG35" s="634" t="str">
        <f>IF('各会計、関係団体の財政状況及び健全化判断比率'!BR8="","",'各会計、関係団体の財政状況及び健全化判断比率'!BR8)</f>
        <v/>
      </c>
      <c r="DH35" s="634"/>
      <c r="DI35" s="193"/>
      <c r="DJ35" s="161"/>
      <c r="DK35" s="161"/>
      <c r="DL35" s="161"/>
      <c r="DM35" s="161"/>
      <c r="DN35" s="161"/>
      <c r="DO35" s="161"/>
    </row>
    <row r="36" spans="1:119" ht="32.25" customHeight="1" x14ac:dyDescent="0.15">
      <c r="A36" s="162"/>
      <c r="B36" s="188"/>
      <c r="C36" s="632">
        <f>IF(E36="","",C35+1)</f>
        <v>3</v>
      </c>
      <c r="D36" s="632"/>
      <c r="E36" s="633" t="str">
        <f>IF('各会計、関係団体の財政状況及び健全化判断比率'!B9="","",'各会計、関係団体の財政状況及び健全化判断比率'!B9)</f>
        <v>市有林会計</v>
      </c>
      <c r="F36" s="633"/>
      <c r="G36" s="633"/>
      <c r="H36" s="633"/>
      <c r="I36" s="633"/>
      <c r="J36" s="633"/>
      <c r="K36" s="633"/>
      <c r="L36" s="633"/>
      <c r="M36" s="633"/>
      <c r="N36" s="633"/>
      <c r="O36" s="633"/>
      <c r="P36" s="633"/>
      <c r="Q36" s="633"/>
      <c r="R36" s="633"/>
      <c r="S36" s="633"/>
      <c r="T36" s="189"/>
      <c r="U36" s="632">
        <f t="shared" ref="U36:U43" si="4">IF(W36="","",U35+1)</f>
        <v>10</v>
      </c>
      <c r="V36" s="632"/>
      <c r="W36" s="633" t="str">
        <f>IF('各会計、関係団体の財政状況及び健全化判断比率'!B30="","",'各会計、関係団体の財政状況及び健全化判断比率'!B30)</f>
        <v>後期高齢者医療事業会計</v>
      </c>
      <c r="X36" s="633"/>
      <c r="Y36" s="633"/>
      <c r="Z36" s="633"/>
      <c r="AA36" s="633"/>
      <c r="AB36" s="633"/>
      <c r="AC36" s="633"/>
      <c r="AD36" s="633"/>
      <c r="AE36" s="633"/>
      <c r="AF36" s="633"/>
      <c r="AG36" s="633"/>
      <c r="AH36" s="633"/>
      <c r="AI36" s="633"/>
      <c r="AJ36" s="633"/>
      <c r="AK36" s="633"/>
      <c r="AL36" s="189"/>
      <c r="AM36" s="632">
        <f t="shared" si="0"/>
        <v>13</v>
      </c>
      <c r="AN36" s="632"/>
      <c r="AO36" s="633" t="str">
        <f>IF('各会計、関係団体の財政状況及び健全化判断比率'!B33="","",'各会計、関係団体の財政状況及び健全化判断比率'!B33)</f>
        <v>農業集落排水事業会計</v>
      </c>
      <c r="AP36" s="633"/>
      <c r="AQ36" s="633"/>
      <c r="AR36" s="633"/>
      <c r="AS36" s="633"/>
      <c r="AT36" s="633"/>
      <c r="AU36" s="633"/>
      <c r="AV36" s="633"/>
      <c r="AW36" s="633"/>
      <c r="AX36" s="633"/>
      <c r="AY36" s="633"/>
      <c r="AZ36" s="633"/>
      <c r="BA36" s="633"/>
      <c r="BB36" s="633"/>
      <c r="BC36" s="633"/>
      <c r="BD36" s="189"/>
      <c r="BE36" s="632">
        <f t="shared" si="1"/>
        <v>16</v>
      </c>
      <c r="BF36" s="632"/>
      <c r="BG36" s="633" t="str">
        <f>IF('各会計、関係団体の財政状況及び健全化判断比率'!B36="","",'各会計、関係団体の財政状況及び健全化判断比率'!B36)</f>
        <v>秋田市大森山動物園会計</v>
      </c>
      <c r="BH36" s="633"/>
      <c r="BI36" s="633"/>
      <c r="BJ36" s="633"/>
      <c r="BK36" s="633"/>
      <c r="BL36" s="633"/>
      <c r="BM36" s="633"/>
      <c r="BN36" s="633"/>
      <c r="BO36" s="633"/>
      <c r="BP36" s="633"/>
      <c r="BQ36" s="633"/>
      <c r="BR36" s="633"/>
      <c r="BS36" s="633"/>
      <c r="BT36" s="633"/>
      <c r="BU36" s="633"/>
      <c r="BV36" s="189"/>
      <c r="BW36" s="632">
        <f t="shared" si="2"/>
        <v>20</v>
      </c>
      <c r="BX36" s="632"/>
      <c r="BY36" s="633" t="str">
        <f>IF('各会計、関係団体の財政状況及び健全化判断比率'!B70="","",'各会計、関係団体の財政状況及び健全化判断比率'!B70)</f>
        <v>秋田県後期高齢者医療広域連合（一般会計）</v>
      </c>
      <c r="BZ36" s="633"/>
      <c r="CA36" s="633"/>
      <c r="CB36" s="633"/>
      <c r="CC36" s="633"/>
      <c r="CD36" s="633"/>
      <c r="CE36" s="633"/>
      <c r="CF36" s="633"/>
      <c r="CG36" s="633"/>
      <c r="CH36" s="633"/>
      <c r="CI36" s="633"/>
      <c r="CJ36" s="633"/>
      <c r="CK36" s="633"/>
      <c r="CL36" s="633"/>
      <c r="CM36" s="633"/>
      <c r="CN36" s="189"/>
      <c r="CO36" s="632">
        <f t="shared" si="3"/>
        <v>24</v>
      </c>
      <c r="CP36" s="632"/>
      <c r="CQ36" s="633" t="str">
        <f>IF('各会計、関係団体の財政状況及び健全化判断比率'!BS9="","",'各会計、関係団体の財政状況及び健全化判断比率'!BS9)</f>
        <v>秋田市勤労者福祉振興協会</v>
      </c>
      <c r="CR36" s="633"/>
      <c r="CS36" s="633"/>
      <c r="CT36" s="633"/>
      <c r="CU36" s="633"/>
      <c r="CV36" s="633"/>
      <c r="CW36" s="633"/>
      <c r="CX36" s="633"/>
      <c r="CY36" s="633"/>
      <c r="CZ36" s="633"/>
      <c r="DA36" s="633"/>
      <c r="DB36" s="633"/>
      <c r="DC36" s="633"/>
      <c r="DD36" s="633"/>
      <c r="DE36" s="633"/>
      <c r="DF36" s="186"/>
      <c r="DG36" s="634" t="str">
        <f>IF('各会計、関係団体の財政状況及び健全化判断比率'!BR9="","",'各会計、関係団体の財政状況及び健全化判断比率'!BR9)</f>
        <v/>
      </c>
      <c r="DH36" s="634"/>
      <c r="DI36" s="193"/>
      <c r="DJ36" s="161"/>
      <c r="DK36" s="161"/>
      <c r="DL36" s="161"/>
      <c r="DM36" s="161"/>
      <c r="DN36" s="161"/>
      <c r="DO36" s="161"/>
    </row>
    <row r="37" spans="1:119" ht="32.25" customHeight="1" x14ac:dyDescent="0.15">
      <c r="A37" s="162"/>
      <c r="B37" s="188"/>
      <c r="C37" s="632">
        <f>IF(E37="","",C36+1)</f>
        <v>4</v>
      </c>
      <c r="D37" s="632"/>
      <c r="E37" s="633" t="str">
        <f>IF('各会計、関係団体の財政状況及び健全化判断比率'!B10="","",'各会計、関係団体の財政状況及び健全化判断比率'!B10)</f>
        <v>市営墓地会計</v>
      </c>
      <c r="F37" s="633"/>
      <c r="G37" s="633"/>
      <c r="H37" s="633"/>
      <c r="I37" s="633"/>
      <c r="J37" s="633"/>
      <c r="K37" s="633"/>
      <c r="L37" s="633"/>
      <c r="M37" s="633"/>
      <c r="N37" s="633"/>
      <c r="O37" s="633"/>
      <c r="P37" s="633"/>
      <c r="Q37" s="633"/>
      <c r="R37" s="633"/>
      <c r="S37" s="633"/>
      <c r="T37" s="189"/>
      <c r="U37" s="632" t="str">
        <f t="shared" si="4"/>
        <v/>
      </c>
      <c r="V37" s="632"/>
      <c r="W37" s="633"/>
      <c r="X37" s="633"/>
      <c r="Y37" s="633"/>
      <c r="Z37" s="633"/>
      <c r="AA37" s="633"/>
      <c r="AB37" s="633"/>
      <c r="AC37" s="633"/>
      <c r="AD37" s="633"/>
      <c r="AE37" s="633"/>
      <c r="AF37" s="633"/>
      <c r="AG37" s="633"/>
      <c r="AH37" s="633"/>
      <c r="AI37" s="633"/>
      <c r="AJ37" s="633"/>
      <c r="AK37" s="633"/>
      <c r="AL37" s="189"/>
      <c r="AM37" s="632" t="str">
        <f t="shared" si="0"/>
        <v/>
      </c>
      <c r="AN37" s="632"/>
      <c r="AO37" s="633"/>
      <c r="AP37" s="633"/>
      <c r="AQ37" s="633"/>
      <c r="AR37" s="633"/>
      <c r="AS37" s="633"/>
      <c r="AT37" s="633"/>
      <c r="AU37" s="633"/>
      <c r="AV37" s="633"/>
      <c r="AW37" s="633"/>
      <c r="AX37" s="633"/>
      <c r="AY37" s="633"/>
      <c r="AZ37" s="633"/>
      <c r="BA37" s="633"/>
      <c r="BB37" s="633"/>
      <c r="BC37" s="633"/>
      <c r="BD37" s="189"/>
      <c r="BE37" s="632">
        <f t="shared" si="1"/>
        <v>17</v>
      </c>
      <c r="BF37" s="632"/>
      <c r="BG37" s="633" t="str">
        <f>IF('各会計、関係団体の財政状況及び健全化判断比率'!B37="","",'各会計、関係団体の財政状況及び健全化判断比率'!B37)</f>
        <v>秋田市廃棄物発電会計</v>
      </c>
      <c r="BH37" s="633"/>
      <c r="BI37" s="633"/>
      <c r="BJ37" s="633"/>
      <c r="BK37" s="633"/>
      <c r="BL37" s="633"/>
      <c r="BM37" s="633"/>
      <c r="BN37" s="633"/>
      <c r="BO37" s="633"/>
      <c r="BP37" s="633"/>
      <c r="BQ37" s="633"/>
      <c r="BR37" s="633"/>
      <c r="BS37" s="633"/>
      <c r="BT37" s="633"/>
      <c r="BU37" s="633"/>
      <c r="BV37" s="189"/>
      <c r="BW37" s="632">
        <f t="shared" si="2"/>
        <v>21</v>
      </c>
      <c r="BX37" s="632"/>
      <c r="BY37" s="633" t="str">
        <f>IF('各会計、関係団体の財政状況及び健全化判断比率'!B71="","",'各会計、関係団体の財政状況及び健全化判断比率'!B71)</f>
        <v>秋田県後期高齢者医療広域連合（後期高齢者医療特別会計）</v>
      </c>
      <c r="BZ37" s="633"/>
      <c r="CA37" s="633"/>
      <c r="CB37" s="633"/>
      <c r="CC37" s="633"/>
      <c r="CD37" s="633"/>
      <c r="CE37" s="633"/>
      <c r="CF37" s="633"/>
      <c r="CG37" s="633"/>
      <c r="CH37" s="633"/>
      <c r="CI37" s="633"/>
      <c r="CJ37" s="633"/>
      <c r="CK37" s="633"/>
      <c r="CL37" s="633"/>
      <c r="CM37" s="633"/>
      <c r="CN37" s="189"/>
      <c r="CO37" s="632">
        <f t="shared" si="3"/>
        <v>25</v>
      </c>
      <c r="CP37" s="632"/>
      <c r="CQ37" s="633" t="str">
        <f>IF('各会計、関係団体の財政状況及び健全化判断比率'!BS10="","",'各会計、関係団体の財政状況及び健全化判断比率'!BS10)</f>
        <v>秋田観光コンベンション協会</v>
      </c>
      <c r="CR37" s="633"/>
      <c r="CS37" s="633"/>
      <c r="CT37" s="633"/>
      <c r="CU37" s="633"/>
      <c r="CV37" s="633"/>
      <c r="CW37" s="633"/>
      <c r="CX37" s="633"/>
      <c r="CY37" s="633"/>
      <c r="CZ37" s="633"/>
      <c r="DA37" s="633"/>
      <c r="DB37" s="633"/>
      <c r="DC37" s="633"/>
      <c r="DD37" s="633"/>
      <c r="DE37" s="633"/>
      <c r="DF37" s="186"/>
      <c r="DG37" s="634" t="str">
        <f>IF('各会計、関係団体の財政状況及び健全化判断比率'!BR10="","",'各会計、関係団体の財政状況及び健全化判断比率'!BR10)</f>
        <v/>
      </c>
      <c r="DH37" s="634"/>
      <c r="DI37" s="193"/>
      <c r="DJ37" s="161"/>
      <c r="DK37" s="161"/>
      <c r="DL37" s="161"/>
      <c r="DM37" s="161"/>
      <c r="DN37" s="161"/>
      <c r="DO37" s="161"/>
    </row>
    <row r="38" spans="1:119" ht="32.25" customHeight="1" x14ac:dyDescent="0.15">
      <c r="A38" s="162"/>
      <c r="B38" s="188"/>
      <c r="C38" s="632">
        <f t="shared" ref="C38:C43" si="5">IF(E38="","",C37+1)</f>
        <v>5</v>
      </c>
      <c r="D38" s="632"/>
      <c r="E38" s="633" t="str">
        <f>IF('各会計、関係団体の財政状況及び健全化判断比率'!B11="","",'各会計、関係団体の財政状況及び健全化判断比率'!B11)</f>
        <v>母子父子寡婦福祉資金貸付事業会計</v>
      </c>
      <c r="F38" s="633"/>
      <c r="G38" s="633"/>
      <c r="H38" s="633"/>
      <c r="I38" s="633"/>
      <c r="J38" s="633"/>
      <c r="K38" s="633"/>
      <c r="L38" s="633"/>
      <c r="M38" s="633"/>
      <c r="N38" s="633"/>
      <c r="O38" s="633"/>
      <c r="P38" s="633"/>
      <c r="Q38" s="633"/>
      <c r="R38" s="633"/>
      <c r="S38" s="633"/>
      <c r="T38" s="189"/>
      <c r="U38" s="632" t="str">
        <f t="shared" si="4"/>
        <v/>
      </c>
      <c r="V38" s="632"/>
      <c r="W38" s="633"/>
      <c r="X38" s="633"/>
      <c r="Y38" s="633"/>
      <c r="Z38" s="633"/>
      <c r="AA38" s="633"/>
      <c r="AB38" s="633"/>
      <c r="AC38" s="633"/>
      <c r="AD38" s="633"/>
      <c r="AE38" s="633"/>
      <c r="AF38" s="633"/>
      <c r="AG38" s="633"/>
      <c r="AH38" s="633"/>
      <c r="AI38" s="633"/>
      <c r="AJ38" s="633"/>
      <c r="AK38" s="633"/>
      <c r="AL38" s="189"/>
      <c r="AM38" s="632" t="str">
        <f t="shared" si="0"/>
        <v/>
      </c>
      <c r="AN38" s="632"/>
      <c r="AO38" s="633"/>
      <c r="AP38" s="633"/>
      <c r="AQ38" s="633"/>
      <c r="AR38" s="633"/>
      <c r="AS38" s="633"/>
      <c r="AT38" s="633"/>
      <c r="AU38" s="633"/>
      <c r="AV38" s="633"/>
      <c r="AW38" s="633"/>
      <c r="AX38" s="633"/>
      <c r="AY38" s="633"/>
      <c r="AZ38" s="633"/>
      <c r="BA38" s="633"/>
      <c r="BB38" s="633"/>
      <c r="BC38" s="633"/>
      <c r="BD38" s="189"/>
      <c r="BE38" s="632" t="str">
        <f t="shared" si="1"/>
        <v/>
      </c>
      <c r="BF38" s="632"/>
      <c r="BG38" s="633"/>
      <c r="BH38" s="633"/>
      <c r="BI38" s="633"/>
      <c r="BJ38" s="633"/>
      <c r="BK38" s="633"/>
      <c r="BL38" s="633"/>
      <c r="BM38" s="633"/>
      <c r="BN38" s="633"/>
      <c r="BO38" s="633"/>
      <c r="BP38" s="633"/>
      <c r="BQ38" s="633"/>
      <c r="BR38" s="633"/>
      <c r="BS38" s="633"/>
      <c r="BT38" s="633"/>
      <c r="BU38" s="633"/>
      <c r="BV38" s="189"/>
      <c r="BW38" s="632" t="str">
        <f t="shared" si="2"/>
        <v/>
      </c>
      <c r="BX38" s="632"/>
      <c r="BY38" s="633" t="str">
        <f>IF('各会計、関係団体の財政状況及び健全化判断比率'!B72="","",'各会計、関係団体の財政状況及び健全化判断比率'!B72)</f>
        <v/>
      </c>
      <c r="BZ38" s="633"/>
      <c r="CA38" s="633"/>
      <c r="CB38" s="633"/>
      <c r="CC38" s="633"/>
      <c r="CD38" s="633"/>
      <c r="CE38" s="633"/>
      <c r="CF38" s="633"/>
      <c r="CG38" s="633"/>
      <c r="CH38" s="633"/>
      <c r="CI38" s="633"/>
      <c r="CJ38" s="633"/>
      <c r="CK38" s="633"/>
      <c r="CL38" s="633"/>
      <c r="CM38" s="633"/>
      <c r="CN38" s="189"/>
      <c r="CO38" s="632">
        <f t="shared" si="3"/>
        <v>26</v>
      </c>
      <c r="CP38" s="632"/>
      <c r="CQ38" s="633" t="str">
        <f>IF('各会計、関係団体の財政状況及び健全化判断比率'!BS11="","",'各会計、関係団体の財政状況及び健全化判断比率'!BS11)</f>
        <v>秋田市学校給食会</v>
      </c>
      <c r="CR38" s="633"/>
      <c r="CS38" s="633"/>
      <c r="CT38" s="633"/>
      <c r="CU38" s="633"/>
      <c r="CV38" s="633"/>
      <c r="CW38" s="633"/>
      <c r="CX38" s="633"/>
      <c r="CY38" s="633"/>
      <c r="CZ38" s="633"/>
      <c r="DA38" s="633"/>
      <c r="DB38" s="633"/>
      <c r="DC38" s="633"/>
      <c r="DD38" s="633"/>
      <c r="DE38" s="633"/>
      <c r="DF38" s="186"/>
      <c r="DG38" s="634" t="str">
        <f>IF('各会計、関係団体の財政状況及び健全化判断比率'!BR11="","",'各会計、関係団体の財政状況及び健全化判断比率'!BR11)</f>
        <v/>
      </c>
      <c r="DH38" s="634"/>
      <c r="DI38" s="193"/>
      <c r="DJ38" s="161"/>
      <c r="DK38" s="161"/>
      <c r="DL38" s="161"/>
      <c r="DM38" s="161"/>
      <c r="DN38" s="161"/>
      <c r="DO38" s="161"/>
    </row>
    <row r="39" spans="1:119" ht="32.25" customHeight="1" x14ac:dyDescent="0.15">
      <c r="A39" s="162"/>
      <c r="B39" s="188"/>
      <c r="C39" s="632">
        <f t="shared" si="5"/>
        <v>6</v>
      </c>
      <c r="D39" s="632"/>
      <c r="E39" s="633" t="str">
        <f>IF('各会計、関係団体の財政状況及び健全化判断比率'!B12="","",'各会計、関係団体の財政状況及び健全化判断比率'!B12)</f>
        <v>病院事業債管理会計</v>
      </c>
      <c r="F39" s="633"/>
      <c r="G39" s="633"/>
      <c r="H39" s="633"/>
      <c r="I39" s="633"/>
      <c r="J39" s="633"/>
      <c r="K39" s="633"/>
      <c r="L39" s="633"/>
      <c r="M39" s="633"/>
      <c r="N39" s="633"/>
      <c r="O39" s="633"/>
      <c r="P39" s="633"/>
      <c r="Q39" s="633"/>
      <c r="R39" s="633"/>
      <c r="S39" s="633"/>
      <c r="T39" s="189"/>
      <c r="U39" s="632" t="str">
        <f t="shared" si="4"/>
        <v/>
      </c>
      <c r="V39" s="632"/>
      <c r="W39" s="633"/>
      <c r="X39" s="633"/>
      <c r="Y39" s="633"/>
      <c r="Z39" s="633"/>
      <c r="AA39" s="633"/>
      <c r="AB39" s="633"/>
      <c r="AC39" s="633"/>
      <c r="AD39" s="633"/>
      <c r="AE39" s="633"/>
      <c r="AF39" s="633"/>
      <c r="AG39" s="633"/>
      <c r="AH39" s="633"/>
      <c r="AI39" s="633"/>
      <c r="AJ39" s="633"/>
      <c r="AK39" s="633"/>
      <c r="AL39" s="189"/>
      <c r="AM39" s="632" t="str">
        <f t="shared" si="0"/>
        <v/>
      </c>
      <c r="AN39" s="632"/>
      <c r="AO39" s="633"/>
      <c r="AP39" s="633"/>
      <c r="AQ39" s="633"/>
      <c r="AR39" s="633"/>
      <c r="AS39" s="633"/>
      <c r="AT39" s="633"/>
      <c r="AU39" s="633"/>
      <c r="AV39" s="633"/>
      <c r="AW39" s="633"/>
      <c r="AX39" s="633"/>
      <c r="AY39" s="633"/>
      <c r="AZ39" s="633"/>
      <c r="BA39" s="633"/>
      <c r="BB39" s="633"/>
      <c r="BC39" s="633"/>
      <c r="BD39" s="189"/>
      <c r="BE39" s="632" t="str">
        <f t="shared" si="1"/>
        <v/>
      </c>
      <c r="BF39" s="632"/>
      <c r="BG39" s="633"/>
      <c r="BH39" s="633"/>
      <c r="BI39" s="633"/>
      <c r="BJ39" s="633"/>
      <c r="BK39" s="633"/>
      <c r="BL39" s="633"/>
      <c r="BM39" s="633"/>
      <c r="BN39" s="633"/>
      <c r="BO39" s="633"/>
      <c r="BP39" s="633"/>
      <c r="BQ39" s="633"/>
      <c r="BR39" s="633"/>
      <c r="BS39" s="633"/>
      <c r="BT39" s="633"/>
      <c r="BU39" s="633"/>
      <c r="BV39" s="189"/>
      <c r="BW39" s="632" t="str">
        <f t="shared" si="2"/>
        <v/>
      </c>
      <c r="BX39" s="632"/>
      <c r="BY39" s="633" t="str">
        <f>IF('各会計、関係団体の財政状況及び健全化判断比率'!B73="","",'各会計、関係団体の財政状況及び健全化判断比率'!B73)</f>
        <v/>
      </c>
      <c r="BZ39" s="633"/>
      <c r="CA39" s="633"/>
      <c r="CB39" s="633"/>
      <c r="CC39" s="633"/>
      <c r="CD39" s="633"/>
      <c r="CE39" s="633"/>
      <c r="CF39" s="633"/>
      <c r="CG39" s="633"/>
      <c r="CH39" s="633"/>
      <c r="CI39" s="633"/>
      <c r="CJ39" s="633"/>
      <c r="CK39" s="633"/>
      <c r="CL39" s="633"/>
      <c r="CM39" s="633"/>
      <c r="CN39" s="189"/>
      <c r="CO39" s="632">
        <f t="shared" si="3"/>
        <v>27</v>
      </c>
      <c r="CP39" s="632"/>
      <c r="CQ39" s="633" t="str">
        <f>IF('各会計、関係団体の財政状況及び健全化判断比率'!BS12="","",'各会計、関係団体の財政状況及び健全化判断比率'!BS12)</f>
        <v>河辺地域振興</v>
      </c>
      <c r="CR39" s="633"/>
      <c r="CS39" s="633"/>
      <c r="CT39" s="633"/>
      <c r="CU39" s="633"/>
      <c r="CV39" s="633"/>
      <c r="CW39" s="633"/>
      <c r="CX39" s="633"/>
      <c r="CY39" s="633"/>
      <c r="CZ39" s="633"/>
      <c r="DA39" s="633"/>
      <c r="DB39" s="633"/>
      <c r="DC39" s="633"/>
      <c r="DD39" s="633"/>
      <c r="DE39" s="633"/>
      <c r="DF39" s="186"/>
      <c r="DG39" s="634" t="str">
        <f>IF('各会計、関係団体の財政状況及び健全化判断比率'!BR12="","",'各会計、関係団体の財政状況及び健全化判断比率'!BR12)</f>
        <v/>
      </c>
      <c r="DH39" s="634"/>
      <c r="DI39" s="193"/>
      <c r="DJ39" s="161"/>
      <c r="DK39" s="161"/>
      <c r="DL39" s="161"/>
      <c r="DM39" s="161"/>
      <c r="DN39" s="161"/>
      <c r="DO39" s="161"/>
    </row>
    <row r="40" spans="1:119" ht="32.25" customHeight="1" x14ac:dyDescent="0.15">
      <c r="A40" s="162"/>
      <c r="B40" s="188"/>
      <c r="C40" s="632">
        <f t="shared" si="5"/>
        <v>7</v>
      </c>
      <c r="D40" s="632"/>
      <c r="E40" s="633" t="str">
        <f>IF('各会計、関係団体の財政状況及び健全化判断比率'!B13="","",'各会計、関係団体の財政状況及び健全化判断比率'!B13)</f>
        <v>学校給食費会計</v>
      </c>
      <c r="F40" s="633"/>
      <c r="G40" s="633"/>
      <c r="H40" s="633"/>
      <c r="I40" s="633"/>
      <c r="J40" s="633"/>
      <c r="K40" s="633"/>
      <c r="L40" s="633"/>
      <c r="M40" s="633"/>
      <c r="N40" s="633"/>
      <c r="O40" s="633"/>
      <c r="P40" s="633"/>
      <c r="Q40" s="633"/>
      <c r="R40" s="633"/>
      <c r="S40" s="633"/>
      <c r="T40" s="189"/>
      <c r="U40" s="632" t="str">
        <f t="shared" si="4"/>
        <v/>
      </c>
      <c r="V40" s="632"/>
      <c r="W40" s="633"/>
      <c r="X40" s="633"/>
      <c r="Y40" s="633"/>
      <c r="Z40" s="633"/>
      <c r="AA40" s="633"/>
      <c r="AB40" s="633"/>
      <c r="AC40" s="633"/>
      <c r="AD40" s="633"/>
      <c r="AE40" s="633"/>
      <c r="AF40" s="633"/>
      <c r="AG40" s="633"/>
      <c r="AH40" s="633"/>
      <c r="AI40" s="633"/>
      <c r="AJ40" s="633"/>
      <c r="AK40" s="633"/>
      <c r="AL40" s="189"/>
      <c r="AM40" s="632" t="str">
        <f t="shared" si="0"/>
        <v/>
      </c>
      <c r="AN40" s="632"/>
      <c r="AO40" s="633"/>
      <c r="AP40" s="633"/>
      <c r="AQ40" s="633"/>
      <c r="AR40" s="633"/>
      <c r="AS40" s="633"/>
      <c r="AT40" s="633"/>
      <c r="AU40" s="633"/>
      <c r="AV40" s="633"/>
      <c r="AW40" s="633"/>
      <c r="AX40" s="633"/>
      <c r="AY40" s="633"/>
      <c r="AZ40" s="633"/>
      <c r="BA40" s="633"/>
      <c r="BB40" s="633"/>
      <c r="BC40" s="633"/>
      <c r="BD40" s="189"/>
      <c r="BE40" s="632" t="str">
        <f t="shared" si="1"/>
        <v/>
      </c>
      <c r="BF40" s="632"/>
      <c r="BG40" s="633"/>
      <c r="BH40" s="633"/>
      <c r="BI40" s="633"/>
      <c r="BJ40" s="633"/>
      <c r="BK40" s="633"/>
      <c r="BL40" s="633"/>
      <c r="BM40" s="633"/>
      <c r="BN40" s="633"/>
      <c r="BO40" s="633"/>
      <c r="BP40" s="633"/>
      <c r="BQ40" s="633"/>
      <c r="BR40" s="633"/>
      <c r="BS40" s="633"/>
      <c r="BT40" s="633"/>
      <c r="BU40" s="633"/>
      <c r="BV40" s="189"/>
      <c r="BW40" s="632" t="str">
        <f t="shared" si="2"/>
        <v/>
      </c>
      <c r="BX40" s="632"/>
      <c r="BY40" s="633" t="str">
        <f>IF('各会計、関係団体の財政状況及び健全化判断比率'!B74="","",'各会計、関係団体の財政状況及び健全化判断比率'!B74)</f>
        <v/>
      </c>
      <c r="BZ40" s="633"/>
      <c r="CA40" s="633"/>
      <c r="CB40" s="633"/>
      <c r="CC40" s="633"/>
      <c r="CD40" s="633"/>
      <c r="CE40" s="633"/>
      <c r="CF40" s="633"/>
      <c r="CG40" s="633"/>
      <c r="CH40" s="633"/>
      <c r="CI40" s="633"/>
      <c r="CJ40" s="633"/>
      <c r="CK40" s="633"/>
      <c r="CL40" s="633"/>
      <c r="CM40" s="633"/>
      <c r="CN40" s="189"/>
      <c r="CO40" s="632">
        <f t="shared" si="3"/>
        <v>28</v>
      </c>
      <c r="CP40" s="632"/>
      <c r="CQ40" s="633" t="str">
        <f>IF('各会計、関係団体の財政状況及び健全化判断比率'!BS13="","",'各会計、関係団体の財政状況及び健全化判断比率'!BS13)</f>
        <v>雄和振興公社</v>
      </c>
      <c r="CR40" s="633"/>
      <c r="CS40" s="633"/>
      <c r="CT40" s="633"/>
      <c r="CU40" s="633"/>
      <c r="CV40" s="633"/>
      <c r="CW40" s="633"/>
      <c r="CX40" s="633"/>
      <c r="CY40" s="633"/>
      <c r="CZ40" s="633"/>
      <c r="DA40" s="633"/>
      <c r="DB40" s="633"/>
      <c r="DC40" s="633"/>
      <c r="DD40" s="633"/>
      <c r="DE40" s="633"/>
      <c r="DF40" s="186"/>
      <c r="DG40" s="634" t="str">
        <f>IF('各会計、関係団体の財政状況及び健全化判断比率'!BR13="","",'各会計、関係団体の財政状況及び健全化判断比率'!BR13)</f>
        <v/>
      </c>
      <c r="DH40" s="634"/>
      <c r="DI40" s="193"/>
      <c r="DJ40" s="161"/>
      <c r="DK40" s="161"/>
      <c r="DL40" s="161"/>
      <c r="DM40" s="161"/>
      <c r="DN40" s="161"/>
      <c r="DO40" s="161"/>
    </row>
    <row r="41" spans="1:119" ht="32.25" customHeight="1" x14ac:dyDescent="0.15">
      <c r="A41" s="162"/>
      <c r="B41" s="188"/>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9"/>
      <c r="U41" s="632" t="str">
        <f t="shared" si="4"/>
        <v/>
      </c>
      <c r="V41" s="632"/>
      <c r="W41" s="633"/>
      <c r="X41" s="633"/>
      <c r="Y41" s="633"/>
      <c r="Z41" s="633"/>
      <c r="AA41" s="633"/>
      <c r="AB41" s="633"/>
      <c r="AC41" s="633"/>
      <c r="AD41" s="633"/>
      <c r="AE41" s="633"/>
      <c r="AF41" s="633"/>
      <c r="AG41" s="633"/>
      <c r="AH41" s="633"/>
      <c r="AI41" s="633"/>
      <c r="AJ41" s="633"/>
      <c r="AK41" s="633"/>
      <c r="AL41" s="189"/>
      <c r="AM41" s="632" t="str">
        <f t="shared" si="0"/>
        <v/>
      </c>
      <c r="AN41" s="632"/>
      <c r="AO41" s="633"/>
      <c r="AP41" s="633"/>
      <c r="AQ41" s="633"/>
      <c r="AR41" s="633"/>
      <c r="AS41" s="633"/>
      <c r="AT41" s="633"/>
      <c r="AU41" s="633"/>
      <c r="AV41" s="633"/>
      <c r="AW41" s="633"/>
      <c r="AX41" s="633"/>
      <c r="AY41" s="633"/>
      <c r="AZ41" s="633"/>
      <c r="BA41" s="633"/>
      <c r="BB41" s="633"/>
      <c r="BC41" s="633"/>
      <c r="BD41" s="189"/>
      <c r="BE41" s="632" t="str">
        <f t="shared" si="1"/>
        <v/>
      </c>
      <c r="BF41" s="632"/>
      <c r="BG41" s="633"/>
      <c r="BH41" s="633"/>
      <c r="BI41" s="633"/>
      <c r="BJ41" s="633"/>
      <c r="BK41" s="633"/>
      <c r="BL41" s="633"/>
      <c r="BM41" s="633"/>
      <c r="BN41" s="633"/>
      <c r="BO41" s="633"/>
      <c r="BP41" s="633"/>
      <c r="BQ41" s="633"/>
      <c r="BR41" s="633"/>
      <c r="BS41" s="633"/>
      <c r="BT41" s="633"/>
      <c r="BU41" s="633"/>
      <c r="BV41" s="189"/>
      <c r="BW41" s="632" t="str">
        <f t="shared" si="2"/>
        <v/>
      </c>
      <c r="BX41" s="632"/>
      <c r="BY41" s="633" t="str">
        <f>IF('各会計、関係団体の財政状況及び健全化判断比率'!B75="","",'各会計、関係団体の財政状況及び健全化判断比率'!B75)</f>
        <v/>
      </c>
      <c r="BZ41" s="633"/>
      <c r="CA41" s="633"/>
      <c r="CB41" s="633"/>
      <c r="CC41" s="633"/>
      <c r="CD41" s="633"/>
      <c r="CE41" s="633"/>
      <c r="CF41" s="633"/>
      <c r="CG41" s="633"/>
      <c r="CH41" s="633"/>
      <c r="CI41" s="633"/>
      <c r="CJ41" s="633"/>
      <c r="CK41" s="633"/>
      <c r="CL41" s="633"/>
      <c r="CM41" s="633"/>
      <c r="CN41" s="189"/>
      <c r="CO41" s="632">
        <f t="shared" si="3"/>
        <v>29</v>
      </c>
      <c r="CP41" s="632"/>
      <c r="CQ41" s="633" t="str">
        <f>IF('各会計、関係団体の財政状況及び健全化判断比率'!BS14="","",'各会計、関係団体の財政状況及び健全化判断比率'!BS14)</f>
        <v>秋田市総合振興公社</v>
      </c>
      <c r="CR41" s="633"/>
      <c r="CS41" s="633"/>
      <c r="CT41" s="633"/>
      <c r="CU41" s="633"/>
      <c r="CV41" s="633"/>
      <c r="CW41" s="633"/>
      <c r="CX41" s="633"/>
      <c r="CY41" s="633"/>
      <c r="CZ41" s="633"/>
      <c r="DA41" s="633"/>
      <c r="DB41" s="633"/>
      <c r="DC41" s="633"/>
      <c r="DD41" s="633"/>
      <c r="DE41" s="633"/>
      <c r="DF41" s="186"/>
      <c r="DG41" s="634" t="str">
        <f>IF('各会計、関係団体の財政状況及び健全化判断比率'!BR14="","",'各会計、関係団体の財政状況及び健全化判断比率'!BR14)</f>
        <v/>
      </c>
      <c r="DH41" s="634"/>
      <c r="DI41" s="193"/>
      <c r="DJ41" s="161"/>
      <c r="DK41" s="161"/>
      <c r="DL41" s="161"/>
      <c r="DM41" s="161"/>
      <c r="DN41" s="161"/>
      <c r="DO41" s="161"/>
    </row>
    <row r="42" spans="1:119" ht="32.25" customHeight="1" x14ac:dyDescent="0.15">
      <c r="A42" s="161"/>
      <c r="B42" s="188"/>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9"/>
      <c r="U42" s="632" t="str">
        <f t="shared" si="4"/>
        <v/>
      </c>
      <c r="V42" s="632"/>
      <c r="W42" s="633"/>
      <c r="X42" s="633"/>
      <c r="Y42" s="633"/>
      <c r="Z42" s="633"/>
      <c r="AA42" s="633"/>
      <c r="AB42" s="633"/>
      <c r="AC42" s="633"/>
      <c r="AD42" s="633"/>
      <c r="AE42" s="633"/>
      <c r="AF42" s="633"/>
      <c r="AG42" s="633"/>
      <c r="AH42" s="633"/>
      <c r="AI42" s="633"/>
      <c r="AJ42" s="633"/>
      <c r="AK42" s="633"/>
      <c r="AL42" s="189"/>
      <c r="AM42" s="632" t="str">
        <f t="shared" si="0"/>
        <v/>
      </c>
      <c r="AN42" s="632"/>
      <c r="AO42" s="633"/>
      <c r="AP42" s="633"/>
      <c r="AQ42" s="633"/>
      <c r="AR42" s="633"/>
      <c r="AS42" s="633"/>
      <c r="AT42" s="633"/>
      <c r="AU42" s="633"/>
      <c r="AV42" s="633"/>
      <c r="AW42" s="633"/>
      <c r="AX42" s="633"/>
      <c r="AY42" s="633"/>
      <c r="AZ42" s="633"/>
      <c r="BA42" s="633"/>
      <c r="BB42" s="633"/>
      <c r="BC42" s="633"/>
      <c r="BD42" s="189"/>
      <c r="BE42" s="632" t="str">
        <f t="shared" si="1"/>
        <v/>
      </c>
      <c r="BF42" s="632"/>
      <c r="BG42" s="633"/>
      <c r="BH42" s="633"/>
      <c r="BI42" s="633"/>
      <c r="BJ42" s="633"/>
      <c r="BK42" s="633"/>
      <c r="BL42" s="633"/>
      <c r="BM42" s="633"/>
      <c r="BN42" s="633"/>
      <c r="BO42" s="633"/>
      <c r="BP42" s="633"/>
      <c r="BQ42" s="633"/>
      <c r="BR42" s="633"/>
      <c r="BS42" s="633"/>
      <c r="BT42" s="633"/>
      <c r="BU42" s="633"/>
      <c r="BV42" s="189"/>
      <c r="BW42" s="632" t="str">
        <f t="shared" si="2"/>
        <v/>
      </c>
      <c r="BX42" s="632"/>
      <c r="BY42" s="633" t="str">
        <f>IF('各会計、関係団体の財政状況及び健全化判断比率'!B76="","",'各会計、関係団体の財政状況及び健全化判断比率'!B76)</f>
        <v/>
      </c>
      <c r="BZ42" s="633"/>
      <c r="CA42" s="633"/>
      <c r="CB42" s="633"/>
      <c r="CC42" s="633"/>
      <c r="CD42" s="633"/>
      <c r="CE42" s="633"/>
      <c r="CF42" s="633"/>
      <c r="CG42" s="633"/>
      <c r="CH42" s="633"/>
      <c r="CI42" s="633"/>
      <c r="CJ42" s="633"/>
      <c r="CK42" s="633"/>
      <c r="CL42" s="633"/>
      <c r="CM42" s="633"/>
      <c r="CN42" s="189"/>
      <c r="CO42" s="632">
        <f t="shared" si="3"/>
        <v>30</v>
      </c>
      <c r="CP42" s="632"/>
      <c r="CQ42" s="633" t="str">
        <f>IF('各会計、関係団体の財政状況及び健全化判断比率'!BS15="","",'各会計、関係団体の財政状況及び健全化判断比率'!BS15)</f>
        <v>公立大学法人秋田公立美術大学</v>
      </c>
      <c r="CR42" s="633"/>
      <c r="CS42" s="633"/>
      <c r="CT42" s="633"/>
      <c r="CU42" s="633"/>
      <c r="CV42" s="633"/>
      <c r="CW42" s="633"/>
      <c r="CX42" s="633"/>
      <c r="CY42" s="633"/>
      <c r="CZ42" s="633"/>
      <c r="DA42" s="633"/>
      <c r="DB42" s="633"/>
      <c r="DC42" s="633"/>
      <c r="DD42" s="633"/>
      <c r="DE42" s="633"/>
      <c r="DF42" s="186"/>
      <c r="DG42" s="634" t="str">
        <f>IF('各会計、関係団体の財政状況及び健全化判断比率'!BR15="","",'各会計、関係団体の財政状況及び健全化判断比率'!BR15)</f>
        <v/>
      </c>
      <c r="DH42" s="634"/>
      <c r="DI42" s="193"/>
      <c r="DJ42" s="161"/>
      <c r="DK42" s="161"/>
      <c r="DL42" s="161"/>
      <c r="DM42" s="161"/>
      <c r="DN42" s="161"/>
      <c r="DO42" s="161"/>
    </row>
    <row r="43" spans="1:119" ht="32.25" customHeight="1" x14ac:dyDescent="0.15">
      <c r="A43" s="161"/>
      <c r="B43" s="188"/>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9"/>
      <c r="U43" s="632" t="str">
        <f t="shared" si="4"/>
        <v/>
      </c>
      <c r="V43" s="632"/>
      <c r="W43" s="633"/>
      <c r="X43" s="633"/>
      <c r="Y43" s="633"/>
      <c r="Z43" s="633"/>
      <c r="AA43" s="633"/>
      <c r="AB43" s="633"/>
      <c r="AC43" s="633"/>
      <c r="AD43" s="633"/>
      <c r="AE43" s="633"/>
      <c r="AF43" s="633"/>
      <c r="AG43" s="633"/>
      <c r="AH43" s="633"/>
      <c r="AI43" s="633"/>
      <c r="AJ43" s="633"/>
      <c r="AK43" s="633"/>
      <c r="AL43" s="189"/>
      <c r="AM43" s="632" t="str">
        <f t="shared" si="0"/>
        <v/>
      </c>
      <c r="AN43" s="632"/>
      <c r="AO43" s="633"/>
      <c r="AP43" s="633"/>
      <c r="AQ43" s="633"/>
      <c r="AR43" s="633"/>
      <c r="AS43" s="633"/>
      <c r="AT43" s="633"/>
      <c r="AU43" s="633"/>
      <c r="AV43" s="633"/>
      <c r="AW43" s="633"/>
      <c r="AX43" s="633"/>
      <c r="AY43" s="633"/>
      <c r="AZ43" s="633"/>
      <c r="BA43" s="633"/>
      <c r="BB43" s="633"/>
      <c r="BC43" s="633"/>
      <c r="BD43" s="189"/>
      <c r="BE43" s="632" t="str">
        <f t="shared" si="1"/>
        <v/>
      </c>
      <c r="BF43" s="632"/>
      <c r="BG43" s="633"/>
      <c r="BH43" s="633"/>
      <c r="BI43" s="633"/>
      <c r="BJ43" s="633"/>
      <c r="BK43" s="633"/>
      <c r="BL43" s="633"/>
      <c r="BM43" s="633"/>
      <c r="BN43" s="633"/>
      <c r="BO43" s="633"/>
      <c r="BP43" s="633"/>
      <c r="BQ43" s="633"/>
      <c r="BR43" s="633"/>
      <c r="BS43" s="633"/>
      <c r="BT43" s="633"/>
      <c r="BU43" s="633"/>
      <c r="BV43" s="189"/>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89"/>
      <c r="CO43" s="632">
        <f t="shared" si="3"/>
        <v>31</v>
      </c>
      <c r="CP43" s="632"/>
      <c r="CQ43" s="633" t="str">
        <f>IF('各会計、関係団体の財政状況及び健全化判断比率'!BS16="","",'各会計、関係団体の財政状況及び健全化判断比率'!BS16)</f>
        <v>公立大学法人国際教養大学</v>
      </c>
      <c r="CR43" s="633"/>
      <c r="CS43" s="633"/>
      <c r="CT43" s="633"/>
      <c r="CU43" s="633"/>
      <c r="CV43" s="633"/>
      <c r="CW43" s="633"/>
      <c r="CX43" s="633"/>
      <c r="CY43" s="633"/>
      <c r="CZ43" s="633"/>
      <c r="DA43" s="633"/>
      <c r="DB43" s="633"/>
      <c r="DC43" s="633"/>
      <c r="DD43" s="633"/>
      <c r="DE43" s="633"/>
      <c r="DF43" s="186"/>
      <c r="DG43" s="634" t="str">
        <f>IF('各会計、関係団体の財政状況及び健全化判断比率'!BR16="","",'各会計、関係団体の財政状況及び健全化判断比率'!BR16)</f>
        <v/>
      </c>
      <c r="DH43" s="634"/>
      <c r="DI43" s="193"/>
      <c r="DJ43" s="161"/>
      <c r="DK43" s="161"/>
      <c r="DL43" s="161"/>
      <c r="DM43" s="161"/>
      <c r="DN43" s="161"/>
      <c r="DO43" s="161"/>
    </row>
    <row r="44" spans="1:119" ht="13.5" customHeight="1" thickBot="1" x14ac:dyDescent="0.2">
      <c r="A44" s="161"/>
      <c r="B44" s="194"/>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95"/>
      <c r="AO44" s="195"/>
      <c r="AP44" s="195"/>
      <c r="AQ44" s="195"/>
      <c r="AR44" s="195"/>
      <c r="AS44" s="195"/>
      <c r="AT44" s="195"/>
      <c r="AU44" s="195"/>
      <c r="AV44" s="195"/>
      <c r="AW44" s="195"/>
      <c r="AX44" s="195"/>
      <c r="AY44" s="195"/>
      <c r="AZ44" s="195"/>
      <c r="BA44" s="195"/>
      <c r="BB44" s="195"/>
      <c r="BC44" s="195"/>
      <c r="BD44" s="195"/>
      <c r="BE44" s="195"/>
      <c r="BF44" s="195"/>
      <c r="BG44" s="195"/>
      <c r="BH44" s="195"/>
      <c r="BI44" s="195"/>
      <c r="BJ44" s="195"/>
      <c r="BK44" s="195"/>
      <c r="BL44" s="195"/>
      <c r="BM44" s="195"/>
      <c r="BN44" s="195"/>
      <c r="BO44" s="195"/>
      <c r="BP44" s="195"/>
      <c r="BQ44" s="195"/>
      <c r="BR44" s="195"/>
      <c r="BS44" s="195"/>
      <c r="BT44" s="195"/>
      <c r="BU44" s="195"/>
      <c r="BV44" s="195"/>
      <c r="BW44" s="195"/>
      <c r="BX44" s="195"/>
      <c r="BY44" s="195"/>
      <c r="BZ44" s="195"/>
      <c r="CA44" s="195"/>
      <c r="CB44" s="195"/>
      <c r="CC44" s="195"/>
      <c r="CD44" s="195"/>
      <c r="CE44" s="195"/>
      <c r="CF44" s="195"/>
      <c r="CG44" s="195"/>
      <c r="CH44" s="195"/>
      <c r="CI44" s="195"/>
      <c r="CJ44" s="195"/>
      <c r="CK44" s="195"/>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6"/>
      <c r="DJ44" s="161"/>
      <c r="DK44" s="161"/>
      <c r="DL44" s="161"/>
      <c r="DM44" s="161"/>
      <c r="DN44" s="161"/>
      <c r="DO44" s="161"/>
    </row>
    <row r="45" spans="1:119" x14ac:dyDescent="0.15">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61"/>
      <c r="BE45" s="161"/>
      <c r="BF45" s="161"/>
      <c r="BG45" s="161"/>
      <c r="BH45" s="161"/>
      <c r="BI45" s="161"/>
      <c r="BJ45" s="161"/>
      <c r="BK45" s="161"/>
      <c r="BL45" s="161"/>
      <c r="BM45" s="161"/>
      <c r="BN45" s="161"/>
      <c r="BO45" s="161"/>
      <c r="BP45" s="161"/>
      <c r="BQ45" s="161"/>
      <c r="BR45" s="161"/>
      <c r="BS45" s="161"/>
      <c r="BT45" s="161"/>
      <c r="BU45" s="161"/>
      <c r="BV45" s="161"/>
      <c r="BW45" s="161"/>
      <c r="BX45" s="161"/>
      <c r="BY45" s="161"/>
      <c r="BZ45" s="161"/>
      <c r="CA45" s="161"/>
      <c r="CB45" s="161"/>
      <c r="CC45" s="161"/>
      <c r="CD45" s="161"/>
      <c r="CE45" s="161"/>
      <c r="CF45" s="161"/>
      <c r="CG45" s="161"/>
      <c r="CH45" s="161"/>
      <c r="CI45" s="161"/>
      <c r="CJ45" s="161"/>
      <c r="CK45" s="161"/>
      <c r="CL45" s="161"/>
      <c r="CM45" s="161"/>
      <c r="CN45" s="161"/>
      <c r="CO45" s="161"/>
      <c r="CP45" s="161"/>
      <c r="CQ45" s="161"/>
      <c r="CR45" s="161"/>
      <c r="CS45" s="161"/>
      <c r="CT45" s="161"/>
      <c r="CU45" s="161"/>
      <c r="CV45" s="161"/>
      <c r="CW45" s="161"/>
      <c r="CX45" s="161"/>
      <c r="CY45" s="161"/>
      <c r="CZ45" s="161"/>
      <c r="DA45" s="161"/>
      <c r="DB45" s="161"/>
      <c r="DC45" s="161"/>
      <c r="DD45" s="161"/>
      <c r="DE45" s="161"/>
      <c r="DF45" s="161"/>
      <c r="DG45" s="161"/>
      <c r="DH45" s="161"/>
      <c r="DI45" s="161"/>
      <c r="DJ45" s="161"/>
      <c r="DK45" s="161"/>
      <c r="DL45" s="161"/>
      <c r="DM45" s="161"/>
      <c r="DN45" s="161"/>
      <c r="DO45" s="161"/>
    </row>
    <row r="46" spans="1:119" x14ac:dyDescent="0.15">
      <c r="B46" s="161" t="s">
        <v>199</v>
      </c>
      <c r="C46" s="161"/>
      <c r="D46" s="161"/>
      <c r="E46" s="161" t="s">
        <v>200</v>
      </c>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c r="AX46" s="161"/>
      <c r="AY46" s="161"/>
      <c r="AZ46" s="161"/>
      <c r="BA46" s="161"/>
      <c r="BB46" s="161"/>
      <c r="BC46" s="161"/>
      <c r="BD46" s="161"/>
      <c r="BE46" s="161"/>
      <c r="BF46" s="161"/>
      <c r="BG46" s="161"/>
      <c r="BH46" s="161"/>
      <c r="BI46" s="161"/>
      <c r="BJ46" s="161"/>
      <c r="BK46" s="161"/>
      <c r="BL46" s="161"/>
      <c r="BM46" s="161"/>
      <c r="BN46" s="161"/>
      <c r="BO46" s="161"/>
      <c r="BP46" s="161"/>
      <c r="BQ46" s="161"/>
      <c r="BR46" s="161"/>
      <c r="BS46" s="161"/>
      <c r="BT46" s="161"/>
      <c r="BU46" s="161"/>
      <c r="BV46" s="161"/>
      <c r="BW46" s="161"/>
      <c r="BX46" s="161"/>
      <c r="BY46" s="161"/>
      <c r="BZ46" s="161"/>
      <c r="CA46" s="161"/>
      <c r="CB46" s="161"/>
      <c r="CC46" s="161"/>
      <c r="CD46" s="161"/>
      <c r="CE46" s="161"/>
      <c r="CF46" s="161"/>
      <c r="CG46" s="161"/>
      <c r="CH46" s="161"/>
      <c r="CI46" s="161"/>
      <c r="CJ46" s="161"/>
      <c r="CK46" s="161"/>
      <c r="CL46" s="161"/>
      <c r="CM46" s="161"/>
      <c r="CN46" s="161"/>
      <c r="CO46" s="161"/>
      <c r="CP46" s="161"/>
      <c r="CQ46" s="161"/>
      <c r="CR46" s="161"/>
      <c r="CS46" s="161"/>
      <c r="CT46" s="161"/>
      <c r="CU46" s="161"/>
      <c r="CV46" s="161"/>
      <c r="CW46" s="161"/>
      <c r="CX46" s="161"/>
      <c r="CY46" s="161"/>
      <c r="CZ46" s="161"/>
      <c r="DA46" s="161"/>
      <c r="DB46" s="161"/>
      <c r="DC46" s="161"/>
      <c r="DD46" s="161"/>
      <c r="DE46" s="161"/>
      <c r="DF46" s="161"/>
      <c r="DG46" s="161"/>
      <c r="DH46" s="161"/>
      <c r="DI46" s="161"/>
    </row>
    <row r="47" spans="1:119" x14ac:dyDescent="0.15">
      <c r="B47" s="161"/>
      <c r="C47" s="161"/>
      <c r="D47" s="161"/>
      <c r="E47" s="161" t="s">
        <v>201</v>
      </c>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c r="AX47" s="161"/>
      <c r="AY47" s="161"/>
      <c r="AZ47" s="161"/>
      <c r="BA47" s="161"/>
      <c r="BB47" s="161"/>
      <c r="BC47" s="161"/>
      <c r="BD47" s="161"/>
      <c r="BE47" s="161"/>
      <c r="BF47" s="161"/>
      <c r="BG47" s="161"/>
      <c r="BH47" s="161"/>
      <c r="BI47" s="161"/>
      <c r="BJ47" s="161"/>
      <c r="BK47" s="161"/>
      <c r="BL47" s="161"/>
      <c r="BM47" s="161"/>
      <c r="BN47" s="161"/>
      <c r="BO47" s="161"/>
      <c r="BP47" s="161"/>
      <c r="BQ47" s="161"/>
      <c r="BR47" s="161"/>
      <c r="BS47" s="161"/>
      <c r="BT47" s="161"/>
      <c r="BU47" s="161"/>
      <c r="BV47" s="161"/>
      <c r="BW47" s="161"/>
      <c r="BX47" s="161"/>
      <c r="BY47" s="161"/>
      <c r="BZ47" s="161"/>
      <c r="CA47" s="161"/>
      <c r="CB47" s="161"/>
      <c r="CC47" s="161"/>
      <c r="CD47" s="161"/>
      <c r="CE47" s="161"/>
      <c r="CF47" s="161"/>
      <c r="CG47" s="161"/>
      <c r="CH47" s="161"/>
      <c r="CI47" s="161"/>
      <c r="CJ47" s="161"/>
      <c r="CK47" s="161"/>
      <c r="CL47" s="161"/>
      <c r="CM47" s="161"/>
      <c r="CN47" s="161"/>
      <c r="CO47" s="161"/>
      <c r="CP47" s="161"/>
      <c r="CQ47" s="161"/>
      <c r="CR47" s="161"/>
      <c r="CS47" s="161"/>
      <c r="CT47" s="161"/>
      <c r="CU47" s="161"/>
      <c r="CV47" s="161"/>
      <c r="CW47" s="161"/>
      <c r="CX47" s="161"/>
      <c r="CY47" s="161"/>
      <c r="CZ47" s="161"/>
      <c r="DA47" s="161"/>
      <c r="DB47" s="161"/>
      <c r="DC47" s="161"/>
      <c r="DD47" s="161"/>
      <c r="DE47" s="161"/>
      <c r="DF47" s="161"/>
      <c r="DG47" s="161"/>
      <c r="DH47" s="161"/>
      <c r="DI47" s="161"/>
    </row>
    <row r="48" spans="1:119" x14ac:dyDescent="0.15">
      <c r="B48" s="161"/>
      <c r="C48" s="161"/>
      <c r="D48" s="161"/>
      <c r="E48" s="161" t="s">
        <v>202</v>
      </c>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row>
    <row r="49" spans="5:5" x14ac:dyDescent="0.15">
      <c r="E49" s="197" t="s">
        <v>203</v>
      </c>
    </row>
    <row r="50" spans="5:5" x14ac:dyDescent="0.15">
      <c r="E50" s="163" t="s">
        <v>204</v>
      </c>
    </row>
    <row r="51" spans="5:5" x14ac:dyDescent="0.15">
      <c r="E51" s="163" t="s">
        <v>205</v>
      </c>
    </row>
    <row r="52" spans="5:5" x14ac:dyDescent="0.15">
      <c r="E52" s="163" t="s">
        <v>206</v>
      </c>
    </row>
    <row r="53" spans="5:5" x14ac:dyDescent="0.15">
      <c r="E53" s="163"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GYwhWqd3uk/e4LtcRrRI9EcpHRhlwM3si4EoXeO1bhySJRb8sL3/PQxaF/CunxEaM5BP9Z7AJtYV85/aJfYjSQ==" saltValue="+Fef7uXAzcjWDniEGcV5S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571</v>
      </c>
      <c r="G33" s="29" t="s">
        <v>572</v>
      </c>
      <c r="H33" s="29" t="s">
        <v>573</v>
      </c>
      <c r="I33" s="29" t="s">
        <v>574</v>
      </c>
      <c r="J33" s="30" t="s">
        <v>575</v>
      </c>
      <c r="K33" s="22"/>
      <c r="L33" s="22"/>
      <c r="M33" s="22"/>
      <c r="N33" s="22"/>
      <c r="O33" s="22"/>
      <c r="P33" s="22"/>
    </row>
    <row r="34" spans="1:16" ht="39" customHeight="1" x14ac:dyDescent="0.15">
      <c r="A34" s="22"/>
      <c r="B34" s="31"/>
      <c r="C34" s="1224" t="s">
        <v>579</v>
      </c>
      <c r="D34" s="1224"/>
      <c r="E34" s="1225"/>
      <c r="F34" s="32">
        <v>9.15</v>
      </c>
      <c r="G34" s="33">
        <v>10.24</v>
      </c>
      <c r="H34" s="33">
        <v>11.92</v>
      </c>
      <c r="I34" s="33">
        <v>13.62</v>
      </c>
      <c r="J34" s="34">
        <v>14.95</v>
      </c>
      <c r="K34" s="22"/>
      <c r="L34" s="22"/>
      <c r="M34" s="22"/>
      <c r="N34" s="22"/>
      <c r="O34" s="22"/>
      <c r="P34" s="22"/>
    </row>
    <row r="35" spans="1:16" ht="39" customHeight="1" x14ac:dyDescent="0.15">
      <c r="A35" s="22"/>
      <c r="B35" s="35"/>
      <c r="C35" s="1218" t="s">
        <v>580</v>
      </c>
      <c r="D35" s="1219"/>
      <c r="E35" s="1220"/>
      <c r="F35" s="36">
        <v>3.76</v>
      </c>
      <c r="G35" s="37">
        <v>4.42</v>
      </c>
      <c r="H35" s="37">
        <v>4.87</v>
      </c>
      <c r="I35" s="37">
        <v>5.28</v>
      </c>
      <c r="J35" s="38">
        <v>5.25</v>
      </c>
      <c r="K35" s="22"/>
      <c r="L35" s="22"/>
      <c r="M35" s="22"/>
      <c r="N35" s="22"/>
      <c r="O35" s="22"/>
      <c r="P35" s="22"/>
    </row>
    <row r="36" spans="1:16" ht="39" customHeight="1" x14ac:dyDescent="0.15">
      <c r="A36" s="22"/>
      <c r="B36" s="35"/>
      <c r="C36" s="1218" t="s">
        <v>581</v>
      </c>
      <c r="D36" s="1219"/>
      <c r="E36" s="1220"/>
      <c r="F36" s="36">
        <v>2.0099999999999998</v>
      </c>
      <c r="G36" s="37">
        <v>2.57</v>
      </c>
      <c r="H36" s="37">
        <v>1.97</v>
      </c>
      <c r="I36" s="37">
        <v>2.0099999999999998</v>
      </c>
      <c r="J36" s="38">
        <v>2.09</v>
      </c>
      <c r="K36" s="22"/>
      <c r="L36" s="22"/>
      <c r="M36" s="22"/>
      <c r="N36" s="22"/>
      <c r="O36" s="22"/>
      <c r="P36" s="22"/>
    </row>
    <row r="37" spans="1:16" ht="39" customHeight="1" x14ac:dyDescent="0.15">
      <c r="A37" s="22"/>
      <c r="B37" s="35"/>
      <c r="C37" s="1218" t="s">
        <v>582</v>
      </c>
      <c r="D37" s="1219"/>
      <c r="E37" s="1220"/>
      <c r="F37" s="36">
        <v>0.32</v>
      </c>
      <c r="G37" s="37">
        <v>0</v>
      </c>
      <c r="H37" s="37">
        <v>0.7</v>
      </c>
      <c r="I37" s="37">
        <v>1.52</v>
      </c>
      <c r="J37" s="38">
        <v>2</v>
      </c>
      <c r="K37" s="22"/>
      <c r="L37" s="22"/>
      <c r="M37" s="22"/>
      <c r="N37" s="22"/>
      <c r="O37" s="22"/>
      <c r="P37" s="22"/>
    </row>
    <row r="38" spans="1:16" ht="39" customHeight="1" x14ac:dyDescent="0.15">
      <c r="A38" s="22"/>
      <c r="B38" s="35"/>
      <c r="C38" s="1218" t="s">
        <v>583</v>
      </c>
      <c r="D38" s="1219"/>
      <c r="E38" s="1220"/>
      <c r="F38" s="36">
        <v>0.73</v>
      </c>
      <c r="G38" s="37">
        <v>0.89</v>
      </c>
      <c r="H38" s="37">
        <v>0.64</v>
      </c>
      <c r="I38" s="37">
        <v>1.46</v>
      </c>
      <c r="J38" s="38">
        <v>0.87</v>
      </c>
      <c r="K38" s="22"/>
      <c r="L38" s="22"/>
      <c r="M38" s="22"/>
      <c r="N38" s="22"/>
      <c r="O38" s="22"/>
      <c r="P38" s="22"/>
    </row>
    <row r="39" spans="1:16" ht="39" customHeight="1" x14ac:dyDescent="0.15">
      <c r="A39" s="22"/>
      <c r="B39" s="35"/>
      <c r="C39" s="1218" t="s">
        <v>584</v>
      </c>
      <c r="D39" s="1219"/>
      <c r="E39" s="1220"/>
      <c r="F39" s="36">
        <v>0.53</v>
      </c>
      <c r="G39" s="37">
        <v>0.62</v>
      </c>
      <c r="H39" s="37">
        <v>0.73</v>
      </c>
      <c r="I39" s="37">
        <v>0.82</v>
      </c>
      <c r="J39" s="38">
        <v>0.86</v>
      </c>
      <c r="K39" s="22"/>
      <c r="L39" s="22"/>
      <c r="M39" s="22"/>
      <c r="N39" s="22"/>
      <c r="O39" s="22"/>
      <c r="P39" s="22"/>
    </row>
    <row r="40" spans="1:16" ht="39" customHeight="1" x14ac:dyDescent="0.15">
      <c r="A40" s="22"/>
      <c r="B40" s="35"/>
      <c r="C40" s="1218" t="s">
        <v>585</v>
      </c>
      <c r="D40" s="1219"/>
      <c r="E40" s="1220"/>
      <c r="F40" s="36">
        <v>0.15</v>
      </c>
      <c r="G40" s="37">
        <v>0.13</v>
      </c>
      <c r="H40" s="37">
        <v>0.15</v>
      </c>
      <c r="I40" s="37">
        <v>0.12</v>
      </c>
      <c r="J40" s="38">
        <v>0.14000000000000001</v>
      </c>
      <c r="K40" s="22"/>
      <c r="L40" s="22"/>
      <c r="M40" s="22"/>
      <c r="N40" s="22"/>
      <c r="O40" s="22"/>
      <c r="P40" s="22"/>
    </row>
    <row r="41" spans="1:16" ht="39" customHeight="1" x14ac:dyDescent="0.15">
      <c r="A41" s="22"/>
      <c r="B41" s="35"/>
      <c r="C41" s="1218" t="s">
        <v>586</v>
      </c>
      <c r="D41" s="1219"/>
      <c r="E41" s="1220"/>
      <c r="F41" s="36">
        <v>0.09</v>
      </c>
      <c r="G41" s="37">
        <v>0.14000000000000001</v>
      </c>
      <c r="H41" s="37">
        <v>0.18</v>
      </c>
      <c r="I41" s="37">
        <v>0.16</v>
      </c>
      <c r="J41" s="38">
        <v>0.08</v>
      </c>
      <c r="K41" s="22"/>
      <c r="L41" s="22"/>
      <c r="M41" s="22"/>
      <c r="N41" s="22"/>
      <c r="O41" s="22"/>
      <c r="P41" s="22"/>
    </row>
    <row r="42" spans="1:16" ht="39" customHeight="1" x14ac:dyDescent="0.15">
      <c r="A42" s="22"/>
      <c r="B42" s="39"/>
      <c r="C42" s="1218" t="s">
        <v>587</v>
      </c>
      <c r="D42" s="1219"/>
      <c r="E42" s="1220"/>
      <c r="F42" s="36" t="s">
        <v>544</v>
      </c>
      <c r="G42" s="37" t="s">
        <v>544</v>
      </c>
      <c r="H42" s="37" t="s">
        <v>544</v>
      </c>
      <c r="I42" s="37" t="s">
        <v>544</v>
      </c>
      <c r="J42" s="38" t="s">
        <v>544</v>
      </c>
      <c r="K42" s="22"/>
      <c r="L42" s="22"/>
      <c r="M42" s="22"/>
      <c r="N42" s="22"/>
      <c r="O42" s="22"/>
      <c r="P42" s="22"/>
    </row>
    <row r="43" spans="1:16" ht="39" customHeight="1" thickBot="1" x14ac:dyDescent="0.2">
      <c r="A43" s="22"/>
      <c r="B43" s="40"/>
      <c r="C43" s="1221" t="s">
        <v>588</v>
      </c>
      <c r="D43" s="1222"/>
      <c r="E43" s="1223"/>
      <c r="F43" s="41">
        <v>5.32</v>
      </c>
      <c r="G43" s="42">
        <v>0.09</v>
      </c>
      <c r="H43" s="42">
        <v>7.0000000000000007E-2</v>
      </c>
      <c r="I43" s="42">
        <v>0.06</v>
      </c>
      <c r="J43" s="43">
        <v>0.06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G1ATJ7ZV5PST0nPZo8uk1VAPzrhchg9dyeLC5d/OQXn6+AFlf4Rwbv7UUZ0XJO15+vv7O1FzWcUCVvP48mAyg==" saltValue="p4WBvgKA679XcySxk/RAg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571</v>
      </c>
      <c r="L44" s="56" t="s">
        <v>572</v>
      </c>
      <c r="M44" s="56" t="s">
        <v>573</v>
      </c>
      <c r="N44" s="56" t="s">
        <v>574</v>
      </c>
      <c r="O44" s="57" t="s">
        <v>575</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15432</v>
      </c>
      <c r="L45" s="60">
        <v>15580</v>
      </c>
      <c r="M45" s="60">
        <v>15276</v>
      </c>
      <c r="N45" s="60">
        <v>14276</v>
      </c>
      <c r="O45" s="61">
        <v>14443</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544</v>
      </c>
      <c r="L46" s="64" t="s">
        <v>544</v>
      </c>
      <c r="M46" s="64" t="s">
        <v>544</v>
      </c>
      <c r="N46" s="64" t="s">
        <v>544</v>
      </c>
      <c r="O46" s="65" t="s">
        <v>544</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544</v>
      </c>
      <c r="L47" s="64" t="s">
        <v>544</v>
      </c>
      <c r="M47" s="64" t="s">
        <v>544</v>
      </c>
      <c r="N47" s="64" t="s">
        <v>544</v>
      </c>
      <c r="O47" s="65" t="s">
        <v>544</v>
      </c>
      <c r="P47" s="48"/>
      <c r="Q47" s="48"/>
      <c r="R47" s="48"/>
      <c r="S47" s="48"/>
      <c r="T47" s="48"/>
      <c r="U47" s="48"/>
    </row>
    <row r="48" spans="1:21" ht="30.75" customHeight="1" x14ac:dyDescent="0.15">
      <c r="A48" s="48"/>
      <c r="B48" s="1236"/>
      <c r="C48" s="1237"/>
      <c r="D48" s="62"/>
      <c r="E48" s="1228" t="s">
        <v>15</v>
      </c>
      <c r="F48" s="1228"/>
      <c r="G48" s="1228"/>
      <c r="H48" s="1228"/>
      <c r="I48" s="1228"/>
      <c r="J48" s="1229"/>
      <c r="K48" s="63">
        <v>4830</v>
      </c>
      <c r="L48" s="64">
        <v>4317</v>
      </c>
      <c r="M48" s="64">
        <v>4256</v>
      </c>
      <c r="N48" s="64">
        <v>4153</v>
      </c>
      <c r="O48" s="65">
        <v>3640</v>
      </c>
      <c r="P48" s="48"/>
      <c r="Q48" s="48"/>
      <c r="R48" s="48"/>
      <c r="S48" s="48"/>
      <c r="T48" s="48"/>
      <c r="U48" s="48"/>
    </row>
    <row r="49" spans="1:21" ht="30.75" customHeight="1" x14ac:dyDescent="0.15">
      <c r="A49" s="48"/>
      <c r="B49" s="1236"/>
      <c r="C49" s="1237"/>
      <c r="D49" s="62"/>
      <c r="E49" s="1228" t="s">
        <v>16</v>
      </c>
      <c r="F49" s="1228"/>
      <c r="G49" s="1228"/>
      <c r="H49" s="1228"/>
      <c r="I49" s="1228"/>
      <c r="J49" s="1229"/>
      <c r="K49" s="63" t="s">
        <v>544</v>
      </c>
      <c r="L49" s="64" t="s">
        <v>544</v>
      </c>
      <c r="M49" s="64" t="s">
        <v>544</v>
      </c>
      <c r="N49" s="64" t="s">
        <v>544</v>
      </c>
      <c r="O49" s="65" t="s">
        <v>544</v>
      </c>
      <c r="P49" s="48"/>
      <c r="Q49" s="48"/>
      <c r="R49" s="48"/>
      <c r="S49" s="48"/>
      <c r="T49" s="48"/>
      <c r="U49" s="48"/>
    </row>
    <row r="50" spans="1:21" ht="30.75" customHeight="1" x14ac:dyDescent="0.15">
      <c r="A50" s="48"/>
      <c r="B50" s="1236"/>
      <c r="C50" s="1237"/>
      <c r="D50" s="62"/>
      <c r="E50" s="1228" t="s">
        <v>17</v>
      </c>
      <c r="F50" s="1228"/>
      <c r="G50" s="1228"/>
      <c r="H50" s="1228"/>
      <c r="I50" s="1228"/>
      <c r="J50" s="1229"/>
      <c r="K50" s="63">
        <v>15</v>
      </c>
      <c r="L50" s="64">
        <v>12</v>
      </c>
      <c r="M50" s="64">
        <v>9</v>
      </c>
      <c r="N50" s="64">
        <v>9</v>
      </c>
      <c r="O50" s="65">
        <v>7</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544</v>
      </c>
      <c r="L51" s="64" t="s">
        <v>544</v>
      </c>
      <c r="M51" s="64" t="s">
        <v>544</v>
      </c>
      <c r="N51" s="64" t="s">
        <v>544</v>
      </c>
      <c r="O51" s="65" t="s">
        <v>544</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12619</v>
      </c>
      <c r="L52" s="64">
        <v>13246</v>
      </c>
      <c r="M52" s="64">
        <v>12706</v>
      </c>
      <c r="N52" s="64">
        <v>12510</v>
      </c>
      <c r="O52" s="65">
        <v>12559</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7658</v>
      </c>
      <c r="L53" s="69">
        <v>6663</v>
      </c>
      <c r="M53" s="69">
        <v>6835</v>
      </c>
      <c r="N53" s="69">
        <v>5928</v>
      </c>
      <c r="O53" s="70">
        <v>5531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xc43zoPOEZNbap2TOgVh20B1ovS9H2l/VALuslc35ZxE3NVjjz28Pg2C8NMUkJcReTSqJmqNygfZV2xGZ5wrzQ==" saltValue="Q2un7+RpOc7ZuP3KkXjs3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571</v>
      </c>
      <c r="J40" s="79" t="s">
        <v>572</v>
      </c>
      <c r="K40" s="79" t="s">
        <v>573</v>
      </c>
      <c r="L40" s="79" t="s">
        <v>574</v>
      </c>
      <c r="M40" s="80" t="s">
        <v>575</v>
      </c>
    </row>
    <row r="41" spans="2:13" ht="27.75" customHeight="1" x14ac:dyDescent="0.15">
      <c r="B41" s="1242" t="s">
        <v>24</v>
      </c>
      <c r="C41" s="1243"/>
      <c r="D41" s="81"/>
      <c r="E41" s="1248" t="s">
        <v>25</v>
      </c>
      <c r="F41" s="1248"/>
      <c r="G41" s="1248"/>
      <c r="H41" s="1249"/>
      <c r="I41" s="82">
        <v>140103</v>
      </c>
      <c r="J41" s="83">
        <v>144514</v>
      </c>
      <c r="K41" s="83">
        <v>145602</v>
      </c>
      <c r="L41" s="83">
        <v>143700</v>
      </c>
      <c r="M41" s="84">
        <v>142191</v>
      </c>
    </row>
    <row r="42" spans="2:13" ht="27.75" customHeight="1" x14ac:dyDescent="0.15">
      <c r="B42" s="1244"/>
      <c r="C42" s="1245"/>
      <c r="D42" s="85"/>
      <c r="E42" s="1250" t="s">
        <v>26</v>
      </c>
      <c r="F42" s="1250"/>
      <c r="G42" s="1250"/>
      <c r="H42" s="1251"/>
      <c r="I42" s="86">
        <v>154</v>
      </c>
      <c r="J42" s="87">
        <v>141</v>
      </c>
      <c r="K42" s="87">
        <v>130</v>
      </c>
      <c r="L42" s="87">
        <v>122</v>
      </c>
      <c r="M42" s="88">
        <v>113</v>
      </c>
    </row>
    <row r="43" spans="2:13" ht="27.75" customHeight="1" x14ac:dyDescent="0.15">
      <c r="B43" s="1244"/>
      <c r="C43" s="1245"/>
      <c r="D43" s="85"/>
      <c r="E43" s="1250" t="s">
        <v>27</v>
      </c>
      <c r="F43" s="1250"/>
      <c r="G43" s="1250"/>
      <c r="H43" s="1251"/>
      <c r="I43" s="86">
        <v>57189</v>
      </c>
      <c r="J43" s="87">
        <v>55423</v>
      </c>
      <c r="K43" s="87">
        <v>53698</v>
      </c>
      <c r="L43" s="87">
        <v>50526</v>
      </c>
      <c r="M43" s="88">
        <v>46834</v>
      </c>
    </row>
    <row r="44" spans="2:13" ht="27.75" customHeight="1" x14ac:dyDescent="0.15">
      <c r="B44" s="1244"/>
      <c r="C44" s="1245"/>
      <c r="D44" s="85"/>
      <c r="E44" s="1250" t="s">
        <v>28</v>
      </c>
      <c r="F44" s="1250"/>
      <c r="G44" s="1250"/>
      <c r="H44" s="1251"/>
      <c r="I44" s="86" t="s">
        <v>544</v>
      </c>
      <c r="J44" s="87" t="s">
        <v>544</v>
      </c>
      <c r="K44" s="87" t="s">
        <v>544</v>
      </c>
      <c r="L44" s="87" t="s">
        <v>544</v>
      </c>
      <c r="M44" s="88" t="s">
        <v>544</v>
      </c>
    </row>
    <row r="45" spans="2:13" ht="27.75" customHeight="1" x14ac:dyDescent="0.15">
      <c r="B45" s="1244"/>
      <c r="C45" s="1245"/>
      <c r="D45" s="85"/>
      <c r="E45" s="1250" t="s">
        <v>29</v>
      </c>
      <c r="F45" s="1250"/>
      <c r="G45" s="1250"/>
      <c r="H45" s="1251"/>
      <c r="I45" s="86">
        <v>23502</v>
      </c>
      <c r="J45" s="87">
        <v>21573</v>
      </c>
      <c r="K45" s="87">
        <v>20023</v>
      </c>
      <c r="L45" s="87">
        <v>19937</v>
      </c>
      <c r="M45" s="88">
        <v>18762</v>
      </c>
    </row>
    <row r="46" spans="2:13" ht="27.75" customHeight="1" x14ac:dyDescent="0.15">
      <c r="B46" s="1244"/>
      <c r="C46" s="1245"/>
      <c r="D46" s="89"/>
      <c r="E46" s="1250" t="s">
        <v>30</v>
      </c>
      <c r="F46" s="1250"/>
      <c r="G46" s="1250"/>
      <c r="H46" s="1251"/>
      <c r="I46" s="86">
        <v>172</v>
      </c>
      <c r="J46" s="87">
        <v>108</v>
      </c>
      <c r="K46" s="87">
        <v>44</v>
      </c>
      <c r="L46" s="87" t="s">
        <v>544</v>
      </c>
      <c r="M46" s="88" t="s">
        <v>544</v>
      </c>
    </row>
    <row r="47" spans="2:13" ht="27.75" customHeight="1" x14ac:dyDescent="0.15">
      <c r="B47" s="1244"/>
      <c r="C47" s="1245"/>
      <c r="D47" s="90"/>
      <c r="E47" s="1252" t="s">
        <v>31</v>
      </c>
      <c r="F47" s="1253"/>
      <c r="G47" s="1253"/>
      <c r="H47" s="1254"/>
      <c r="I47" s="86" t="s">
        <v>544</v>
      </c>
      <c r="J47" s="87" t="s">
        <v>544</v>
      </c>
      <c r="K47" s="87" t="s">
        <v>544</v>
      </c>
      <c r="L47" s="87" t="s">
        <v>544</v>
      </c>
      <c r="M47" s="88" t="s">
        <v>544</v>
      </c>
    </row>
    <row r="48" spans="2:13" ht="27.75" customHeight="1" x14ac:dyDescent="0.15">
      <c r="B48" s="1244"/>
      <c r="C48" s="1245"/>
      <c r="D48" s="85"/>
      <c r="E48" s="1250" t="s">
        <v>32</v>
      </c>
      <c r="F48" s="1250"/>
      <c r="G48" s="1250"/>
      <c r="H48" s="1251"/>
      <c r="I48" s="86" t="s">
        <v>544</v>
      </c>
      <c r="J48" s="87" t="s">
        <v>544</v>
      </c>
      <c r="K48" s="87" t="s">
        <v>544</v>
      </c>
      <c r="L48" s="87" t="s">
        <v>544</v>
      </c>
      <c r="M48" s="88" t="s">
        <v>544</v>
      </c>
    </row>
    <row r="49" spans="2:13" ht="27.75" customHeight="1" x14ac:dyDescent="0.15">
      <c r="B49" s="1246"/>
      <c r="C49" s="1247"/>
      <c r="D49" s="85"/>
      <c r="E49" s="1250" t="s">
        <v>33</v>
      </c>
      <c r="F49" s="1250"/>
      <c r="G49" s="1250"/>
      <c r="H49" s="1251"/>
      <c r="I49" s="86" t="s">
        <v>544</v>
      </c>
      <c r="J49" s="87" t="s">
        <v>544</v>
      </c>
      <c r="K49" s="87" t="s">
        <v>544</v>
      </c>
      <c r="L49" s="87" t="s">
        <v>544</v>
      </c>
      <c r="M49" s="88" t="s">
        <v>544</v>
      </c>
    </row>
    <row r="50" spans="2:13" ht="27.75" customHeight="1" x14ac:dyDescent="0.15">
      <c r="B50" s="1255" t="s">
        <v>34</v>
      </c>
      <c r="C50" s="1256"/>
      <c r="D50" s="91"/>
      <c r="E50" s="1250" t="s">
        <v>35</v>
      </c>
      <c r="F50" s="1250"/>
      <c r="G50" s="1250"/>
      <c r="H50" s="1251"/>
      <c r="I50" s="86">
        <v>29246</v>
      </c>
      <c r="J50" s="87">
        <v>29307</v>
      </c>
      <c r="K50" s="87">
        <v>25557</v>
      </c>
      <c r="L50" s="87">
        <v>22858</v>
      </c>
      <c r="M50" s="88">
        <v>22032</v>
      </c>
    </row>
    <row r="51" spans="2:13" ht="27.75" customHeight="1" x14ac:dyDescent="0.15">
      <c r="B51" s="1244"/>
      <c r="C51" s="1245"/>
      <c r="D51" s="85"/>
      <c r="E51" s="1250" t="s">
        <v>36</v>
      </c>
      <c r="F51" s="1250"/>
      <c r="G51" s="1250"/>
      <c r="H51" s="1251"/>
      <c r="I51" s="86">
        <v>3775</v>
      </c>
      <c r="J51" s="87">
        <v>5078</v>
      </c>
      <c r="K51" s="87">
        <v>4909</v>
      </c>
      <c r="L51" s="87">
        <v>5581</v>
      </c>
      <c r="M51" s="88">
        <v>5355</v>
      </c>
    </row>
    <row r="52" spans="2:13" ht="27.75" customHeight="1" x14ac:dyDescent="0.15">
      <c r="B52" s="1246"/>
      <c r="C52" s="1247"/>
      <c r="D52" s="85"/>
      <c r="E52" s="1250" t="s">
        <v>37</v>
      </c>
      <c r="F52" s="1250"/>
      <c r="G52" s="1250"/>
      <c r="H52" s="1251"/>
      <c r="I52" s="86">
        <v>131525</v>
      </c>
      <c r="J52" s="87">
        <v>130857</v>
      </c>
      <c r="K52" s="87">
        <v>133256</v>
      </c>
      <c r="L52" s="87">
        <v>133313</v>
      </c>
      <c r="M52" s="88">
        <v>130243</v>
      </c>
    </row>
    <row r="53" spans="2:13" ht="27.75" customHeight="1" thickBot="1" x14ac:dyDescent="0.2">
      <c r="B53" s="1257" t="s">
        <v>38</v>
      </c>
      <c r="C53" s="1258"/>
      <c r="D53" s="92"/>
      <c r="E53" s="1259" t="s">
        <v>39</v>
      </c>
      <c r="F53" s="1259"/>
      <c r="G53" s="1259"/>
      <c r="H53" s="1260"/>
      <c r="I53" s="93">
        <v>56574</v>
      </c>
      <c r="J53" s="94">
        <v>56516</v>
      </c>
      <c r="K53" s="94">
        <v>55776</v>
      </c>
      <c r="L53" s="94">
        <v>52534</v>
      </c>
      <c r="M53" s="95">
        <v>50270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3sPd39eNuh72otCgO0L9XCK2rAiBqFfqvQ1c8og1LQ9+IBZ1NQKsCujaJOSmPmPZdT7CR8wBB4D/W9lhtRSIXQ==" saltValue="bnBZ55OejHWkJB8Yg2EiD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573</v>
      </c>
      <c r="G54" s="104" t="s">
        <v>574</v>
      </c>
      <c r="H54" s="105" t="s">
        <v>575</v>
      </c>
    </row>
    <row r="55" spans="2:8" ht="52.5" customHeight="1" x14ac:dyDescent="0.15">
      <c r="B55" s="106"/>
      <c r="C55" s="1263" t="s">
        <v>42</v>
      </c>
      <c r="D55" s="1263"/>
      <c r="E55" s="1264"/>
      <c r="F55" s="107">
        <v>7471</v>
      </c>
      <c r="G55" s="107">
        <v>6199</v>
      </c>
      <c r="H55" s="108">
        <v>4996</v>
      </c>
    </row>
    <row r="56" spans="2:8" ht="52.5" customHeight="1" x14ac:dyDescent="0.15">
      <c r="B56" s="109"/>
      <c r="C56" s="1265" t="s">
        <v>43</v>
      </c>
      <c r="D56" s="1265"/>
      <c r="E56" s="1266"/>
      <c r="F56" s="110">
        <v>8218</v>
      </c>
      <c r="G56" s="110">
        <v>7153</v>
      </c>
      <c r="H56" s="111">
        <v>6044</v>
      </c>
    </row>
    <row r="57" spans="2:8" ht="53.25" customHeight="1" x14ac:dyDescent="0.15">
      <c r="B57" s="109"/>
      <c r="C57" s="1267" t="s">
        <v>44</v>
      </c>
      <c r="D57" s="1267"/>
      <c r="E57" s="1268"/>
      <c r="F57" s="112">
        <v>10930</v>
      </c>
      <c r="G57" s="112">
        <v>9719</v>
      </c>
      <c r="H57" s="113">
        <v>9411</v>
      </c>
    </row>
    <row r="58" spans="2:8" ht="45.75" customHeight="1" x14ac:dyDescent="0.15">
      <c r="B58" s="114"/>
      <c r="C58" s="1269" t="s">
        <v>618</v>
      </c>
      <c r="D58" s="1270"/>
      <c r="E58" s="1271"/>
      <c r="F58" s="361">
        <v>1300</v>
      </c>
      <c r="G58" s="361">
        <v>2800</v>
      </c>
      <c r="H58" s="362">
        <v>3291</v>
      </c>
    </row>
    <row r="59" spans="2:8" ht="45.75" customHeight="1" x14ac:dyDescent="0.15">
      <c r="B59" s="114"/>
      <c r="C59" s="1269" t="s">
        <v>619</v>
      </c>
      <c r="D59" s="1270"/>
      <c r="E59" s="1271"/>
      <c r="F59" s="361">
        <v>3031</v>
      </c>
      <c r="G59" s="361">
        <v>2533</v>
      </c>
      <c r="H59" s="362">
        <v>1937</v>
      </c>
    </row>
    <row r="60" spans="2:8" ht="45.75" customHeight="1" x14ac:dyDescent="0.15">
      <c r="B60" s="114"/>
      <c r="C60" s="1269" t="s">
        <v>620</v>
      </c>
      <c r="D60" s="1270"/>
      <c r="E60" s="1271"/>
      <c r="F60" s="361">
        <v>931</v>
      </c>
      <c r="G60" s="361">
        <v>1159</v>
      </c>
      <c r="H60" s="362">
        <v>1384</v>
      </c>
    </row>
    <row r="61" spans="2:8" ht="45.75" customHeight="1" x14ac:dyDescent="0.15">
      <c r="B61" s="114"/>
      <c r="C61" s="1269" t="s">
        <v>621</v>
      </c>
      <c r="D61" s="1270"/>
      <c r="E61" s="1271"/>
      <c r="F61" s="361">
        <v>1155</v>
      </c>
      <c r="G61" s="361">
        <v>1132</v>
      </c>
      <c r="H61" s="362">
        <v>959</v>
      </c>
    </row>
    <row r="62" spans="2:8" ht="45.75" customHeight="1" thickBot="1" x14ac:dyDescent="0.2">
      <c r="B62" s="115"/>
      <c r="C62" s="1272" t="s">
        <v>622</v>
      </c>
      <c r="D62" s="1273"/>
      <c r="E62" s="1274"/>
      <c r="F62" s="363">
        <v>1047</v>
      </c>
      <c r="G62" s="363">
        <v>952</v>
      </c>
      <c r="H62" s="364">
        <v>875</v>
      </c>
    </row>
    <row r="63" spans="2:8" ht="52.5" customHeight="1" thickBot="1" x14ac:dyDescent="0.2">
      <c r="B63" s="116"/>
      <c r="C63" s="1261" t="s">
        <v>45</v>
      </c>
      <c r="D63" s="1261"/>
      <c r="E63" s="1262"/>
      <c r="F63" s="117">
        <v>26619</v>
      </c>
      <c r="G63" s="117">
        <v>23071</v>
      </c>
      <c r="H63" s="118">
        <v>20451</v>
      </c>
    </row>
    <row r="64" spans="2:8" ht="15" customHeight="1" x14ac:dyDescent="0.15"/>
    <row r="65" ht="0" hidden="1" customHeight="1" x14ac:dyDescent="0.15"/>
    <row r="66" ht="0" hidden="1" customHeight="1" x14ac:dyDescent="0.15"/>
  </sheetData>
  <sheetProtection algorithmName="SHA-512" hashValue="UFjDIkkbz/F3RpqNqLUuClhrsjuHYbcjRM33R5oPW5XyslDO+4gqKVG3uGNTKyU1WUMDuYN/HqB9D9Vc7x100g==" saltValue="JqoCQ3Qzr9f//Mdn/erHOA==" spinCount="100000" sheet="1" objects="1" scenarios="1"/>
  <mergeCells count="9">
    <mergeCell ref="C63:E63"/>
    <mergeCell ref="C55:E55"/>
    <mergeCell ref="C56:E56"/>
    <mergeCell ref="C57:E57"/>
    <mergeCell ref="C61:E61"/>
    <mergeCell ref="C62:E62"/>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0" customHeight="1" zeroHeight="1" x14ac:dyDescent="0.15"/>
  <cols>
    <col min="1" max="1" width="6.375" style="365" customWidth="1"/>
    <col min="2" max="107" width="2.37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x14ac:dyDescent="0.15">
      <c r="A1" s="402"/>
      <c r="B1" s="401"/>
      <c r="DD1" s="365"/>
      <c r="DE1" s="365"/>
    </row>
    <row r="2" spans="1:143" ht="25.5" customHeight="1" x14ac:dyDescent="0.15">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15">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66" customFormat="1" ht="13.5" x14ac:dyDescent="0.1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67"/>
      <c r="DG4" s="267"/>
      <c r="DH4" s="267"/>
      <c r="DI4" s="267"/>
      <c r="DJ4" s="267"/>
      <c r="DK4" s="267"/>
      <c r="DL4" s="267"/>
      <c r="DM4" s="267"/>
      <c r="DN4" s="267"/>
      <c r="DO4" s="267"/>
      <c r="DP4" s="267"/>
      <c r="DQ4" s="267"/>
      <c r="DR4" s="267"/>
      <c r="DS4" s="267"/>
      <c r="DT4" s="267"/>
      <c r="DU4" s="267"/>
      <c r="DV4" s="267"/>
      <c r="DW4" s="267"/>
    </row>
    <row r="5" spans="1:143" s="266" customFormat="1" ht="13.5" x14ac:dyDescent="0.1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67"/>
      <c r="DG5" s="267"/>
      <c r="DH5" s="267"/>
      <c r="DI5" s="267"/>
      <c r="DJ5" s="267"/>
      <c r="DK5" s="267"/>
      <c r="DL5" s="267"/>
      <c r="DM5" s="267"/>
      <c r="DN5" s="267"/>
      <c r="DO5" s="267"/>
      <c r="DP5" s="267"/>
      <c r="DQ5" s="267"/>
      <c r="DR5" s="267"/>
      <c r="DS5" s="267"/>
      <c r="DT5" s="267"/>
      <c r="DU5" s="267"/>
      <c r="DV5" s="267"/>
      <c r="DW5" s="267"/>
    </row>
    <row r="6" spans="1:143" s="266" customFormat="1" ht="13.5" x14ac:dyDescent="0.1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67"/>
      <c r="DG6" s="267"/>
      <c r="DH6" s="267"/>
      <c r="DI6" s="267"/>
      <c r="DJ6" s="267"/>
      <c r="DK6" s="267"/>
      <c r="DL6" s="267"/>
      <c r="DM6" s="267"/>
      <c r="DN6" s="267"/>
      <c r="DO6" s="267"/>
      <c r="DP6" s="267"/>
      <c r="DQ6" s="267"/>
      <c r="DR6" s="267"/>
      <c r="DS6" s="267"/>
      <c r="DT6" s="267"/>
      <c r="DU6" s="267"/>
      <c r="DV6" s="267"/>
      <c r="DW6" s="267"/>
    </row>
    <row r="7" spans="1:143" s="266" customFormat="1" ht="13.5" x14ac:dyDescent="0.1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67"/>
      <c r="DG7" s="267"/>
      <c r="DH7" s="267"/>
      <c r="DI7" s="267"/>
      <c r="DJ7" s="267"/>
      <c r="DK7" s="267"/>
      <c r="DL7" s="267"/>
      <c r="DM7" s="267"/>
      <c r="DN7" s="267"/>
      <c r="DO7" s="267"/>
      <c r="DP7" s="267"/>
      <c r="DQ7" s="267"/>
      <c r="DR7" s="267"/>
      <c r="DS7" s="267"/>
      <c r="DT7" s="267"/>
      <c r="DU7" s="267"/>
      <c r="DV7" s="267"/>
      <c r="DW7" s="267"/>
    </row>
    <row r="8" spans="1:143" s="266" customFormat="1" ht="13.5" x14ac:dyDescent="0.1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67"/>
      <c r="DG8" s="267"/>
      <c r="DH8" s="267"/>
      <c r="DI8" s="267"/>
      <c r="DJ8" s="267"/>
      <c r="DK8" s="267"/>
      <c r="DL8" s="267"/>
      <c r="DM8" s="267"/>
      <c r="DN8" s="267"/>
      <c r="DO8" s="267"/>
      <c r="DP8" s="267"/>
      <c r="DQ8" s="267"/>
      <c r="DR8" s="267"/>
      <c r="DS8" s="267"/>
      <c r="DT8" s="267"/>
      <c r="DU8" s="267"/>
      <c r="DV8" s="267"/>
      <c r="DW8" s="267"/>
    </row>
    <row r="9" spans="1:143" s="266" customFormat="1" ht="13.5" x14ac:dyDescent="0.1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67"/>
      <c r="DG9" s="267"/>
      <c r="DH9" s="267"/>
      <c r="DI9" s="267"/>
      <c r="DJ9" s="267"/>
      <c r="DK9" s="267"/>
      <c r="DL9" s="267"/>
      <c r="DM9" s="267"/>
      <c r="DN9" s="267"/>
      <c r="DO9" s="267"/>
      <c r="DP9" s="267"/>
      <c r="DQ9" s="267"/>
      <c r="DR9" s="267"/>
      <c r="DS9" s="267"/>
      <c r="DT9" s="267"/>
      <c r="DU9" s="267"/>
      <c r="DV9" s="267"/>
      <c r="DW9" s="267"/>
    </row>
    <row r="10" spans="1:143" s="266" customFormat="1" ht="13.5" x14ac:dyDescent="0.1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67"/>
      <c r="DG10" s="267"/>
      <c r="DH10" s="267"/>
      <c r="DI10" s="267"/>
      <c r="DJ10" s="267"/>
      <c r="DK10" s="267"/>
      <c r="DL10" s="267"/>
      <c r="DM10" s="267"/>
      <c r="DN10" s="267"/>
      <c r="DO10" s="267"/>
      <c r="DP10" s="267"/>
      <c r="DQ10" s="267"/>
      <c r="DR10" s="267"/>
      <c r="DS10" s="267"/>
      <c r="DT10" s="267"/>
      <c r="DU10" s="267"/>
      <c r="DV10" s="267"/>
      <c r="DW10" s="267"/>
      <c r="EM10" s="266" t="s">
        <v>634</v>
      </c>
    </row>
    <row r="11" spans="1:143" s="266" customFormat="1" ht="13.5" x14ac:dyDescent="0.1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67"/>
      <c r="DG11" s="267"/>
      <c r="DH11" s="267"/>
      <c r="DI11" s="267"/>
      <c r="DJ11" s="267"/>
      <c r="DK11" s="267"/>
      <c r="DL11" s="267"/>
      <c r="DM11" s="267"/>
      <c r="DN11" s="267"/>
      <c r="DO11" s="267"/>
      <c r="DP11" s="267"/>
      <c r="DQ11" s="267"/>
      <c r="DR11" s="267"/>
      <c r="DS11" s="267"/>
      <c r="DT11" s="267"/>
      <c r="DU11" s="267"/>
      <c r="DV11" s="267"/>
      <c r="DW11" s="267"/>
    </row>
    <row r="12" spans="1:143" s="266" customFormat="1" ht="13.5" x14ac:dyDescent="0.1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67"/>
      <c r="DG12" s="267"/>
      <c r="DH12" s="267"/>
      <c r="DI12" s="267"/>
      <c r="DJ12" s="267"/>
      <c r="DK12" s="267"/>
      <c r="DL12" s="267"/>
      <c r="DM12" s="267"/>
      <c r="DN12" s="267"/>
      <c r="DO12" s="267"/>
      <c r="DP12" s="267"/>
      <c r="DQ12" s="267"/>
      <c r="DR12" s="267"/>
      <c r="DS12" s="267"/>
      <c r="DT12" s="267"/>
      <c r="DU12" s="267"/>
      <c r="DV12" s="267"/>
      <c r="DW12" s="267"/>
      <c r="EM12" s="266" t="s">
        <v>634</v>
      </c>
    </row>
    <row r="13" spans="1:143" s="266" customFormat="1" ht="13.5" x14ac:dyDescent="0.1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67"/>
      <c r="DG13" s="267"/>
      <c r="DH13" s="267"/>
      <c r="DI13" s="267"/>
      <c r="DJ13" s="267"/>
      <c r="DK13" s="267"/>
      <c r="DL13" s="267"/>
      <c r="DM13" s="267"/>
      <c r="DN13" s="267"/>
      <c r="DO13" s="267"/>
      <c r="DP13" s="267"/>
      <c r="DQ13" s="267"/>
      <c r="DR13" s="267"/>
      <c r="DS13" s="267"/>
      <c r="DT13" s="267"/>
      <c r="DU13" s="267"/>
      <c r="DV13" s="267"/>
      <c r="DW13" s="267"/>
    </row>
    <row r="14" spans="1:143" s="266" customFormat="1" ht="13.5" x14ac:dyDescent="0.1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67"/>
      <c r="DG14" s="267"/>
      <c r="DH14" s="267"/>
      <c r="DI14" s="267"/>
      <c r="DJ14" s="267"/>
      <c r="DK14" s="267"/>
      <c r="DL14" s="267"/>
      <c r="DM14" s="267"/>
      <c r="DN14" s="267"/>
      <c r="DO14" s="267"/>
      <c r="DP14" s="267"/>
      <c r="DQ14" s="267"/>
      <c r="DR14" s="267"/>
      <c r="DS14" s="267"/>
      <c r="DT14" s="267"/>
      <c r="DU14" s="267"/>
      <c r="DV14" s="267"/>
      <c r="DW14" s="267"/>
    </row>
    <row r="15" spans="1:143" s="266" customFormat="1" ht="13.5" x14ac:dyDescent="0.1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67"/>
      <c r="DG15" s="267"/>
      <c r="DH15" s="267"/>
      <c r="DI15" s="267"/>
      <c r="DJ15" s="267"/>
      <c r="DK15" s="267"/>
      <c r="DL15" s="267"/>
      <c r="DM15" s="267"/>
      <c r="DN15" s="267"/>
      <c r="DO15" s="267"/>
      <c r="DP15" s="267"/>
      <c r="DQ15" s="267"/>
      <c r="DR15" s="267"/>
      <c r="DS15" s="267"/>
      <c r="DT15" s="267"/>
      <c r="DU15" s="267"/>
      <c r="DV15" s="267"/>
      <c r="DW15" s="267"/>
    </row>
    <row r="16" spans="1:143" s="266" customFormat="1" ht="13.5" x14ac:dyDescent="0.1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67"/>
      <c r="DG16" s="267"/>
      <c r="DH16" s="267"/>
      <c r="DI16" s="267"/>
      <c r="DJ16" s="267"/>
      <c r="DK16" s="267"/>
      <c r="DL16" s="267"/>
      <c r="DM16" s="267"/>
      <c r="DN16" s="267"/>
      <c r="DO16" s="267"/>
      <c r="DP16" s="267"/>
      <c r="DQ16" s="267"/>
      <c r="DR16" s="267"/>
      <c r="DS16" s="267"/>
      <c r="DT16" s="267"/>
      <c r="DU16" s="267"/>
      <c r="DV16" s="267"/>
      <c r="DW16" s="267"/>
    </row>
    <row r="17" spans="1:351" s="266" customFormat="1" ht="13.5" x14ac:dyDescent="0.1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67"/>
      <c r="DG17" s="267"/>
      <c r="DH17" s="267"/>
      <c r="DI17" s="267"/>
      <c r="DJ17" s="267"/>
      <c r="DK17" s="267"/>
      <c r="DL17" s="267"/>
      <c r="DM17" s="267"/>
      <c r="DN17" s="267"/>
      <c r="DO17" s="267"/>
      <c r="DP17" s="267"/>
      <c r="DQ17" s="267"/>
      <c r="DR17" s="267"/>
      <c r="DS17" s="267"/>
      <c r="DT17" s="267"/>
      <c r="DU17" s="267"/>
      <c r="DV17" s="267"/>
      <c r="DW17" s="267"/>
    </row>
    <row r="18" spans="1:351" s="266" customFormat="1" ht="13.5" x14ac:dyDescent="0.1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67"/>
      <c r="DG18" s="267"/>
      <c r="DH18" s="267"/>
      <c r="DI18" s="267"/>
      <c r="DJ18" s="267"/>
      <c r="DK18" s="267"/>
      <c r="DL18" s="267"/>
      <c r="DM18" s="267"/>
      <c r="DN18" s="267"/>
      <c r="DO18" s="267"/>
      <c r="DP18" s="267"/>
      <c r="DQ18" s="267"/>
      <c r="DR18" s="267"/>
      <c r="DS18" s="267"/>
      <c r="DT18" s="267"/>
      <c r="DU18" s="267"/>
      <c r="DV18" s="267"/>
      <c r="DW18" s="267"/>
    </row>
    <row r="19" spans="1:351" ht="13.5" x14ac:dyDescent="0.15">
      <c r="DD19" s="365"/>
      <c r="DE19" s="365"/>
    </row>
    <row r="20" spans="1:351" ht="13.5" x14ac:dyDescent="0.15">
      <c r="DD20" s="365"/>
      <c r="DE20" s="365"/>
    </row>
    <row r="21" spans="1:351" ht="17.25" x14ac:dyDescent="0.1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x14ac:dyDescent="0.15">
      <c r="B22" s="366"/>
      <c r="MM22" s="397"/>
    </row>
    <row r="23" spans="1:351" ht="13.5" x14ac:dyDescent="0.15">
      <c r="B23" s="366"/>
    </row>
    <row r="24" spans="1:351" ht="13.5" x14ac:dyDescent="0.15">
      <c r="B24" s="366"/>
    </row>
    <row r="25" spans="1:351" ht="13.5" x14ac:dyDescent="0.15">
      <c r="B25" s="366"/>
    </row>
    <row r="26" spans="1:351" ht="13.5" x14ac:dyDescent="0.15">
      <c r="B26" s="366"/>
    </row>
    <row r="27" spans="1:351" ht="13.5" x14ac:dyDescent="0.15">
      <c r="B27" s="366"/>
    </row>
    <row r="28" spans="1:351" ht="13.5" x14ac:dyDescent="0.15">
      <c r="B28" s="366"/>
    </row>
    <row r="29" spans="1:351" ht="13.5" x14ac:dyDescent="0.15">
      <c r="B29" s="366"/>
    </row>
    <row r="30" spans="1:351" ht="13.5" x14ac:dyDescent="0.15">
      <c r="B30" s="366"/>
    </row>
    <row r="31" spans="1:351" ht="13.5" x14ac:dyDescent="0.15">
      <c r="B31" s="366"/>
    </row>
    <row r="32" spans="1:351" ht="13.5" x14ac:dyDescent="0.15">
      <c r="B32" s="366"/>
    </row>
    <row r="33" spans="2:109" ht="13.5" x14ac:dyDescent="0.15">
      <c r="B33" s="366"/>
    </row>
    <row r="34" spans="2:109" ht="13.5" x14ac:dyDescent="0.15">
      <c r="B34" s="366"/>
    </row>
    <row r="35" spans="2:109" ht="13.5" x14ac:dyDescent="0.15">
      <c r="B35" s="366"/>
    </row>
    <row r="36" spans="2:109" ht="13.5" x14ac:dyDescent="0.15">
      <c r="B36" s="366"/>
    </row>
    <row r="37" spans="2:109" ht="13.5" x14ac:dyDescent="0.15">
      <c r="B37" s="366"/>
    </row>
    <row r="38" spans="2:109" ht="13.5" x14ac:dyDescent="0.15">
      <c r="B38" s="366"/>
    </row>
    <row r="39" spans="2:109" ht="13.5" x14ac:dyDescent="0.1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x14ac:dyDescent="0.15">
      <c r="B40" s="386"/>
      <c r="DD40" s="386"/>
      <c r="DE40" s="365"/>
    </row>
    <row r="41" spans="2:109" ht="17.25" x14ac:dyDescent="0.15">
      <c r="B41" s="396" t="s">
        <v>633</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x14ac:dyDescent="0.15">
      <c r="B42" s="366"/>
      <c r="G42" s="382"/>
      <c r="I42" s="381"/>
      <c r="J42" s="381"/>
      <c r="K42" s="381"/>
      <c r="AM42" s="382"/>
      <c r="AN42" s="382" t="s">
        <v>628</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15">
      <c r="B43" s="366"/>
      <c r="AN43" s="1275" t="s">
        <v>636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ht="13.5" x14ac:dyDescent="0.15">
      <c r="B44" s="366"/>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ht="13.5" x14ac:dyDescent="0.15">
      <c r="B45" s="366"/>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ht="13.5" x14ac:dyDescent="0.15">
      <c r="B46" s="366"/>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ht="13.5" x14ac:dyDescent="0.15">
      <c r="B47" s="366"/>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ht="13.5" x14ac:dyDescent="0.1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x14ac:dyDescent="0.15">
      <c r="B49" s="366"/>
      <c r="AN49" s="365" t="s">
        <v>627</v>
      </c>
    </row>
    <row r="50" spans="1:109" ht="13.5" x14ac:dyDescent="0.1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571</v>
      </c>
      <c r="BQ50" s="1290"/>
      <c r="BR50" s="1290"/>
      <c r="BS50" s="1290"/>
      <c r="BT50" s="1290"/>
      <c r="BU50" s="1290"/>
      <c r="BV50" s="1290"/>
      <c r="BW50" s="1290"/>
      <c r="BX50" s="1290" t="s">
        <v>572</v>
      </c>
      <c r="BY50" s="1290"/>
      <c r="BZ50" s="1290"/>
      <c r="CA50" s="1290"/>
      <c r="CB50" s="1290"/>
      <c r="CC50" s="1290"/>
      <c r="CD50" s="1290"/>
      <c r="CE50" s="1290"/>
      <c r="CF50" s="1290" t="s">
        <v>573</v>
      </c>
      <c r="CG50" s="1290"/>
      <c r="CH50" s="1290"/>
      <c r="CI50" s="1290"/>
      <c r="CJ50" s="1290"/>
      <c r="CK50" s="1290"/>
      <c r="CL50" s="1290"/>
      <c r="CM50" s="1290"/>
      <c r="CN50" s="1290" t="s">
        <v>574</v>
      </c>
      <c r="CO50" s="1290"/>
      <c r="CP50" s="1290"/>
      <c r="CQ50" s="1290"/>
      <c r="CR50" s="1290"/>
      <c r="CS50" s="1290"/>
      <c r="CT50" s="1290"/>
      <c r="CU50" s="1290"/>
      <c r="CV50" s="1290" t="s">
        <v>575</v>
      </c>
      <c r="CW50" s="1290"/>
      <c r="CX50" s="1290"/>
      <c r="CY50" s="1290"/>
      <c r="CZ50" s="1290"/>
      <c r="DA50" s="1290"/>
      <c r="DB50" s="1290"/>
      <c r="DC50" s="1290"/>
    </row>
    <row r="51" spans="1:109" ht="13.5" customHeight="1" x14ac:dyDescent="0.15">
      <c r="B51" s="366"/>
      <c r="G51" s="1291"/>
      <c r="H51" s="1291"/>
      <c r="I51" s="1293"/>
      <c r="J51" s="1293"/>
      <c r="K51" s="1294"/>
      <c r="L51" s="1294"/>
      <c r="M51" s="1294"/>
      <c r="N51" s="1294"/>
      <c r="AM51" s="373"/>
      <c r="AN51" s="1292" t="s">
        <v>626</v>
      </c>
      <c r="AO51" s="1292"/>
      <c r="AP51" s="1292"/>
      <c r="AQ51" s="1292"/>
      <c r="AR51" s="1292"/>
      <c r="AS51" s="1292"/>
      <c r="AT51" s="1292"/>
      <c r="AU51" s="1292"/>
      <c r="AV51" s="1292"/>
      <c r="AW51" s="1292"/>
      <c r="AX51" s="1292"/>
      <c r="AY51" s="1292"/>
      <c r="AZ51" s="1292"/>
      <c r="BA51" s="1292"/>
      <c r="BB51" s="1292" t="s">
        <v>624</v>
      </c>
      <c r="BC51" s="1292"/>
      <c r="BD51" s="1292"/>
      <c r="BE51" s="1292"/>
      <c r="BF51" s="1292"/>
      <c r="BG51" s="1292"/>
      <c r="BH51" s="1292"/>
      <c r="BI51" s="1292"/>
      <c r="BJ51" s="1292"/>
      <c r="BK51" s="1292"/>
      <c r="BL51" s="1292"/>
      <c r="BM51" s="1292"/>
      <c r="BN51" s="1292"/>
      <c r="BO51" s="1292"/>
      <c r="BP51" s="1284"/>
      <c r="BQ51" s="1285"/>
      <c r="BR51" s="1285"/>
      <c r="BS51" s="1285"/>
      <c r="BT51" s="1285"/>
      <c r="BU51" s="1285"/>
      <c r="BV51" s="1285"/>
      <c r="BW51" s="1285"/>
      <c r="BX51" s="1284"/>
      <c r="BY51" s="1285"/>
      <c r="BZ51" s="1285"/>
      <c r="CA51" s="1285"/>
      <c r="CB51" s="1285"/>
      <c r="CC51" s="1285"/>
      <c r="CD51" s="1285"/>
      <c r="CE51" s="1285"/>
      <c r="CF51" s="1285">
        <v>91.2</v>
      </c>
      <c r="CG51" s="1285"/>
      <c r="CH51" s="1285"/>
      <c r="CI51" s="1285"/>
      <c r="CJ51" s="1285"/>
      <c r="CK51" s="1285"/>
      <c r="CL51" s="1285"/>
      <c r="CM51" s="1285"/>
      <c r="CN51" s="1285">
        <v>87</v>
      </c>
      <c r="CO51" s="1285"/>
      <c r="CP51" s="1285"/>
      <c r="CQ51" s="1285"/>
      <c r="CR51" s="1285"/>
      <c r="CS51" s="1285"/>
      <c r="CT51" s="1285"/>
      <c r="CU51" s="1285"/>
      <c r="CV51" s="1284"/>
      <c r="CW51" s="1285"/>
      <c r="CX51" s="1285"/>
      <c r="CY51" s="1285"/>
      <c r="CZ51" s="1285"/>
      <c r="DA51" s="1285"/>
      <c r="DB51" s="1285"/>
      <c r="DC51" s="1285"/>
    </row>
    <row r="52" spans="1:109" ht="13.5" x14ac:dyDescent="0.15">
      <c r="B52" s="366"/>
      <c r="G52" s="1291"/>
      <c r="H52" s="1291"/>
      <c r="I52" s="1293"/>
      <c r="J52" s="1293"/>
      <c r="K52" s="1294"/>
      <c r="L52" s="1294"/>
      <c r="M52" s="1294"/>
      <c r="N52" s="1294"/>
      <c r="AM52" s="37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85"/>
      <c r="BQ52" s="1285"/>
      <c r="BR52" s="1285"/>
      <c r="BS52" s="1285"/>
      <c r="BT52" s="1285"/>
      <c r="BU52" s="1285"/>
      <c r="BV52" s="1285"/>
      <c r="BW52" s="1285"/>
      <c r="BX52" s="1285"/>
      <c r="BY52" s="1285"/>
      <c r="BZ52" s="1285"/>
      <c r="CA52" s="1285"/>
      <c r="CB52" s="1285"/>
      <c r="CC52" s="1285"/>
      <c r="CD52" s="1285"/>
      <c r="CE52" s="1285"/>
      <c r="CF52" s="1285"/>
      <c r="CG52" s="1285"/>
      <c r="CH52" s="1285"/>
      <c r="CI52" s="1285"/>
      <c r="CJ52" s="1285"/>
      <c r="CK52" s="1285"/>
      <c r="CL52" s="1285"/>
      <c r="CM52" s="1285"/>
      <c r="CN52" s="1285"/>
      <c r="CO52" s="1285"/>
      <c r="CP52" s="1285"/>
      <c r="CQ52" s="1285"/>
      <c r="CR52" s="1285"/>
      <c r="CS52" s="1285"/>
      <c r="CT52" s="1285"/>
      <c r="CU52" s="1285"/>
      <c r="CV52" s="1285"/>
      <c r="CW52" s="1285"/>
      <c r="CX52" s="1285"/>
      <c r="CY52" s="1285"/>
      <c r="CZ52" s="1285"/>
      <c r="DA52" s="1285"/>
      <c r="DB52" s="1285"/>
      <c r="DC52" s="1285"/>
    </row>
    <row r="53" spans="1:109" ht="13.5" x14ac:dyDescent="0.15">
      <c r="A53" s="381"/>
      <c r="B53" s="366"/>
      <c r="G53" s="1291"/>
      <c r="H53" s="1291"/>
      <c r="I53" s="1286"/>
      <c r="J53" s="1286"/>
      <c r="K53" s="1294"/>
      <c r="L53" s="1294"/>
      <c r="M53" s="1294"/>
      <c r="N53" s="1294"/>
      <c r="AM53" s="373"/>
      <c r="AN53" s="1292"/>
      <c r="AO53" s="1292"/>
      <c r="AP53" s="1292"/>
      <c r="AQ53" s="1292"/>
      <c r="AR53" s="1292"/>
      <c r="AS53" s="1292"/>
      <c r="AT53" s="1292"/>
      <c r="AU53" s="1292"/>
      <c r="AV53" s="1292"/>
      <c r="AW53" s="1292"/>
      <c r="AX53" s="1292"/>
      <c r="AY53" s="1292"/>
      <c r="AZ53" s="1292"/>
      <c r="BA53" s="1292"/>
      <c r="BB53" s="1292" t="s">
        <v>632</v>
      </c>
      <c r="BC53" s="1292"/>
      <c r="BD53" s="1292"/>
      <c r="BE53" s="1292"/>
      <c r="BF53" s="1292"/>
      <c r="BG53" s="1292"/>
      <c r="BH53" s="1292"/>
      <c r="BI53" s="1292"/>
      <c r="BJ53" s="1292"/>
      <c r="BK53" s="1292"/>
      <c r="BL53" s="1292"/>
      <c r="BM53" s="1292"/>
      <c r="BN53" s="1292"/>
      <c r="BO53" s="1292"/>
      <c r="BP53" s="1284"/>
      <c r="BQ53" s="1285"/>
      <c r="BR53" s="1285"/>
      <c r="BS53" s="1285"/>
      <c r="BT53" s="1285"/>
      <c r="BU53" s="1285"/>
      <c r="BV53" s="1285"/>
      <c r="BW53" s="1285"/>
      <c r="BX53" s="1284"/>
      <c r="BY53" s="1285"/>
      <c r="BZ53" s="1285"/>
      <c r="CA53" s="1285"/>
      <c r="CB53" s="1285"/>
      <c r="CC53" s="1285"/>
      <c r="CD53" s="1285"/>
      <c r="CE53" s="1285"/>
      <c r="CF53" s="1285">
        <v>52.5</v>
      </c>
      <c r="CG53" s="1285"/>
      <c r="CH53" s="1285"/>
      <c r="CI53" s="1285"/>
      <c r="CJ53" s="1285"/>
      <c r="CK53" s="1285"/>
      <c r="CL53" s="1285"/>
      <c r="CM53" s="1285"/>
      <c r="CN53" s="1285">
        <v>51.5</v>
      </c>
      <c r="CO53" s="1285"/>
      <c r="CP53" s="1285"/>
      <c r="CQ53" s="1285"/>
      <c r="CR53" s="1285"/>
      <c r="CS53" s="1285"/>
      <c r="CT53" s="1285"/>
      <c r="CU53" s="1285"/>
      <c r="CV53" s="1284"/>
      <c r="CW53" s="1285"/>
      <c r="CX53" s="1285"/>
      <c r="CY53" s="1285"/>
      <c r="CZ53" s="1285"/>
      <c r="DA53" s="1285"/>
      <c r="DB53" s="1285"/>
      <c r="DC53" s="1285"/>
    </row>
    <row r="54" spans="1:109" ht="13.5" x14ac:dyDescent="0.15">
      <c r="A54" s="381"/>
      <c r="B54" s="366"/>
      <c r="G54" s="1291"/>
      <c r="H54" s="1291"/>
      <c r="I54" s="1286"/>
      <c r="J54" s="1286"/>
      <c r="K54" s="1294"/>
      <c r="L54" s="1294"/>
      <c r="M54" s="1294"/>
      <c r="N54" s="1294"/>
      <c r="AM54" s="37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85"/>
      <c r="BQ54" s="1285"/>
      <c r="BR54" s="1285"/>
      <c r="BS54" s="1285"/>
      <c r="BT54" s="1285"/>
      <c r="BU54" s="1285"/>
      <c r="BV54" s="1285"/>
      <c r="BW54" s="1285"/>
      <c r="BX54" s="1285"/>
      <c r="BY54" s="1285"/>
      <c r="BZ54" s="1285"/>
      <c r="CA54" s="1285"/>
      <c r="CB54" s="1285"/>
      <c r="CC54" s="1285"/>
      <c r="CD54" s="1285"/>
      <c r="CE54" s="1285"/>
      <c r="CF54" s="1285"/>
      <c r="CG54" s="1285"/>
      <c r="CH54" s="1285"/>
      <c r="CI54" s="1285"/>
      <c r="CJ54" s="1285"/>
      <c r="CK54" s="1285"/>
      <c r="CL54" s="1285"/>
      <c r="CM54" s="1285"/>
      <c r="CN54" s="1285"/>
      <c r="CO54" s="1285"/>
      <c r="CP54" s="1285"/>
      <c r="CQ54" s="1285"/>
      <c r="CR54" s="1285"/>
      <c r="CS54" s="1285"/>
      <c r="CT54" s="1285"/>
      <c r="CU54" s="1285"/>
      <c r="CV54" s="1285"/>
      <c r="CW54" s="1285"/>
      <c r="CX54" s="1285"/>
      <c r="CY54" s="1285"/>
      <c r="CZ54" s="1285"/>
      <c r="DA54" s="1285"/>
      <c r="DB54" s="1285"/>
      <c r="DC54" s="1285"/>
    </row>
    <row r="55" spans="1:109" ht="13.5" x14ac:dyDescent="0.15">
      <c r="A55" s="381"/>
      <c r="B55" s="366"/>
      <c r="G55" s="1286"/>
      <c r="H55" s="1286"/>
      <c r="I55" s="1286"/>
      <c r="J55" s="1286"/>
      <c r="K55" s="1294"/>
      <c r="L55" s="1294"/>
      <c r="M55" s="1294"/>
      <c r="N55" s="1294"/>
      <c r="AN55" s="1290" t="s">
        <v>625</v>
      </c>
      <c r="AO55" s="1290"/>
      <c r="AP55" s="1290"/>
      <c r="AQ55" s="1290"/>
      <c r="AR55" s="1290"/>
      <c r="AS55" s="1290"/>
      <c r="AT55" s="1290"/>
      <c r="AU55" s="1290"/>
      <c r="AV55" s="1290"/>
      <c r="AW55" s="1290"/>
      <c r="AX55" s="1290"/>
      <c r="AY55" s="1290"/>
      <c r="AZ55" s="1290"/>
      <c r="BA55" s="1290"/>
      <c r="BB55" s="1292" t="s">
        <v>631</v>
      </c>
      <c r="BC55" s="1292"/>
      <c r="BD55" s="1292"/>
      <c r="BE55" s="1292"/>
      <c r="BF55" s="1292"/>
      <c r="BG55" s="1292"/>
      <c r="BH55" s="1292"/>
      <c r="BI55" s="1292"/>
      <c r="BJ55" s="1292"/>
      <c r="BK55" s="1292"/>
      <c r="BL55" s="1292"/>
      <c r="BM55" s="1292"/>
      <c r="BN55" s="1292"/>
      <c r="BO55" s="1292"/>
      <c r="BP55" s="1284"/>
      <c r="BQ55" s="1285"/>
      <c r="BR55" s="1285"/>
      <c r="BS55" s="1285"/>
      <c r="BT55" s="1285"/>
      <c r="BU55" s="1285"/>
      <c r="BV55" s="1285"/>
      <c r="BW55" s="1285"/>
      <c r="BX55" s="1284"/>
      <c r="BY55" s="1285"/>
      <c r="BZ55" s="1285"/>
      <c r="CA55" s="1285"/>
      <c r="CB55" s="1285"/>
      <c r="CC55" s="1285"/>
      <c r="CD55" s="1285"/>
      <c r="CE55" s="1285"/>
      <c r="CF55" s="1285">
        <v>41.4</v>
      </c>
      <c r="CG55" s="1285"/>
      <c r="CH55" s="1285"/>
      <c r="CI55" s="1285"/>
      <c r="CJ55" s="1285"/>
      <c r="CK55" s="1285"/>
      <c r="CL55" s="1285"/>
      <c r="CM55" s="1285"/>
      <c r="CN55" s="1285">
        <v>38.9</v>
      </c>
      <c r="CO55" s="1285"/>
      <c r="CP55" s="1285"/>
      <c r="CQ55" s="1285"/>
      <c r="CR55" s="1285"/>
      <c r="CS55" s="1285"/>
      <c r="CT55" s="1285"/>
      <c r="CU55" s="1285"/>
      <c r="CV55" s="1284"/>
      <c r="CW55" s="1285"/>
      <c r="CX55" s="1285"/>
      <c r="CY55" s="1285"/>
      <c r="CZ55" s="1285"/>
      <c r="DA55" s="1285"/>
      <c r="DB55" s="1285"/>
      <c r="DC55" s="1285"/>
    </row>
    <row r="56" spans="1:109" ht="13.5" x14ac:dyDescent="0.15">
      <c r="A56" s="381"/>
      <c r="B56" s="366"/>
      <c r="G56" s="1286"/>
      <c r="H56" s="1286"/>
      <c r="I56" s="1286"/>
      <c r="J56" s="1286"/>
      <c r="K56" s="1294"/>
      <c r="L56" s="1294"/>
      <c r="M56" s="1294"/>
      <c r="N56" s="1294"/>
      <c r="AN56" s="1290"/>
      <c r="AO56" s="1290"/>
      <c r="AP56" s="1290"/>
      <c r="AQ56" s="1290"/>
      <c r="AR56" s="1290"/>
      <c r="AS56" s="1290"/>
      <c r="AT56" s="1290"/>
      <c r="AU56" s="1290"/>
      <c r="AV56" s="1290"/>
      <c r="AW56" s="1290"/>
      <c r="AX56" s="1290"/>
      <c r="AY56" s="1290"/>
      <c r="AZ56" s="1290"/>
      <c r="BA56" s="1290"/>
      <c r="BB56" s="1292"/>
      <c r="BC56" s="1292"/>
      <c r="BD56" s="1292"/>
      <c r="BE56" s="1292"/>
      <c r="BF56" s="1292"/>
      <c r="BG56" s="1292"/>
      <c r="BH56" s="1292"/>
      <c r="BI56" s="1292"/>
      <c r="BJ56" s="1292"/>
      <c r="BK56" s="1292"/>
      <c r="BL56" s="1292"/>
      <c r="BM56" s="1292"/>
      <c r="BN56" s="1292"/>
      <c r="BO56" s="1292"/>
      <c r="BP56" s="1285"/>
      <c r="BQ56" s="1285"/>
      <c r="BR56" s="1285"/>
      <c r="BS56" s="1285"/>
      <c r="BT56" s="1285"/>
      <c r="BU56" s="1285"/>
      <c r="BV56" s="1285"/>
      <c r="BW56" s="1285"/>
      <c r="BX56" s="1285"/>
      <c r="BY56" s="1285"/>
      <c r="BZ56" s="1285"/>
      <c r="CA56" s="1285"/>
      <c r="CB56" s="1285"/>
      <c r="CC56" s="1285"/>
      <c r="CD56" s="1285"/>
      <c r="CE56" s="1285"/>
      <c r="CF56" s="1285"/>
      <c r="CG56" s="1285"/>
      <c r="CH56" s="1285"/>
      <c r="CI56" s="1285"/>
      <c r="CJ56" s="1285"/>
      <c r="CK56" s="1285"/>
      <c r="CL56" s="1285"/>
      <c r="CM56" s="1285"/>
      <c r="CN56" s="1285"/>
      <c r="CO56" s="1285"/>
      <c r="CP56" s="1285"/>
      <c r="CQ56" s="1285"/>
      <c r="CR56" s="1285"/>
      <c r="CS56" s="1285"/>
      <c r="CT56" s="1285"/>
      <c r="CU56" s="1285"/>
      <c r="CV56" s="1285"/>
      <c r="CW56" s="1285"/>
      <c r="CX56" s="1285"/>
      <c r="CY56" s="1285"/>
      <c r="CZ56" s="1285"/>
      <c r="DA56" s="1285"/>
      <c r="DB56" s="1285"/>
      <c r="DC56" s="1285"/>
    </row>
    <row r="57" spans="1:109" s="381" customFormat="1" ht="13.5" x14ac:dyDescent="0.15">
      <c r="B57" s="387"/>
      <c r="G57" s="1286"/>
      <c r="H57" s="1286"/>
      <c r="I57" s="1295"/>
      <c r="J57" s="1295"/>
      <c r="K57" s="1294"/>
      <c r="L57" s="1294"/>
      <c r="M57" s="1294"/>
      <c r="N57" s="1294"/>
      <c r="AM57" s="365"/>
      <c r="AN57" s="1290"/>
      <c r="AO57" s="1290"/>
      <c r="AP57" s="1290"/>
      <c r="AQ57" s="1290"/>
      <c r="AR57" s="1290"/>
      <c r="AS57" s="1290"/>
      <c r="AT57" s="1290"/>
      <c r="AU57" s="1290"/>
      <c r="AV57" s="1290"/>
      <c r="AW57" s="1290"/>
      <c r="AX57" s="1290"/>
      <c r="AY57" s="1290"/>
      <c r="AZ57" s="1290"/>
      <c r="BA57" s="1290"/>
      <c r="BB57" s="1292" t="s">
        <v>630</v>
      </c>
      <c r="BC57" s="1292"/>
      <c r="BD57" s="1292"/>
      <c r="BE57" s="1292"/>
      <c r="BF57" s="1292"/>
      <c r="BG57" s="1292"/>
      <c r="BH57" s="1292"/>
      <c r="BI57" s="1292"/>
      <c r="BJ57" s="1292"/>
      <c r="BK57" s="1292"/>
      <c r="BL57" s="1292"/>
      <c r="BM57" s="1292"/>
      <c r="BN57" s="1292"/>
      <c r="BO57" s="1292"/>
      <c r="BP57" s="1284"/>
      <c r="BQ57" s="1285"/>
      <c r="BR57" s="1285"/>
      <c r="BS57" s="1285"/>
      <c r="BT57" s="1285"/>
      <c r="BU57" s="1285"/>
      <c r="BV57" s="1285"/>
      <c r="BW57" s="1285"/>
      <c r="BX57" s="1284"/>
      <c r="BY57" s="1285"/>
      <c r="BZ57" s="1285"/>
      <c r="CA57" s="1285"/>
      <c r="CB57" s="1285"/>
      <c r="CC57" s="1285"/>
      <c r="CD57" s="1285"/>
      <c r="CE57" s="1285"/>
      <c r="CF57" s="1285">
        <v>60.2</v>
      </c>
      <c r="CG57" s="1285"/>
      <c r="CH57" s="1285"/>
      <c r="CI57" s="1285"/>
      <c r="CJ57" s="1285"/>
      <c r="CK57" s="1285"/>
      <c r="CL57" s="1285"/>
      <c r="CM57" s="1285"/>
      <c r="CN57" s="1285">
        <v>59.3</v>
      </c>
      <c r="CO57" s="1285"/>
      <c r="CP57" s="1285"/>
      <c r="CQ57" s="1285"/>
      <c r="CR57" s="1285"/>
      <c r="CS57" s="1285"/>
      <c r="CT57" s="1285"/>
      <c r="CU57" s="1285"/>
      <c r="CV57" s="1284"/>
      <c r="CW57" s="1285"/>
      <c r="CX57" s="1285"/>
      <c r="CY57" s="1285"/>
      <c r="CZ57" s="1285"/>
      <c r="DA57" s="1285"/>
      <c r="DB57" s="1285"/>
      <c r="DC57" s="1285"/>
      <c r="DD57" s="392"/>
      <c r="DE57" s="387"/>
    </row>
    <row r="58" spans="1:109" s="381" customFormat="1" ht="13.5" x14ac:dyDescent="0.15">
      <c r="A58" s="365"/>
      <c r="B58" s="387"/>
      <c r="G58" s="1286"/>
      <c r="H58" s="1286"/>
      <c r="I58" s="1295"/>
      <c r="J58" s="1295"/>
      <c r="K58" s="1294"/>
      <c r="L58" s="1294"/>
      <c r="M58" s="1294"/>
      <c r="N58" s="1294"/>
      <c r="AM58" s="365"/>
      <c r="AN58" s="1290"/>
      <c r="AO58" s="1290"/>
      <c r="AP58" s="1290"/>
      <c r="AQ58" s="1290"/>
      <c r="AR58" s="1290"/>
      <c r="AS58" s="1290"/>
      <c r="AT58" s="1290"/>
      <c r="AU58" s="1290"/>
      <c r="AV58" s="1290"/>
      <c r="AW58" s="1290"/>
      <c r="AX58" s="1290"/>
      <c r="AY58" s="1290"/>
      <c r="AZ58" s="1290"/>
      <c r="BA58" s="1290"/>
      <c r="BB58" s="1292"/>
      <c r="BC58" s="1292"/>
      <c r="BD58" s="1292"/>
      <c r="BE58" s="1292"/>
      <c r="BF58" s="1292"/>
      <c r="BG58" s="1292"/>
      <c r="BH58" s="1292"/>
      <c r="BI58" s="1292"/>
      <c r="BJ58" s="1292"/>
      <c r="BK58" s="1292"/>
      <c r="BL58" s="1292"/>
      <c r="BM58" s="1292"/>
      <c r="BN58" s="1292"/>
      <c r="BO58" s="1292"/>
      <c r="BP58" s="1285"/>
      <c r="BQ58" s="1285"/>
      <c r="BR58" s="1285"/>
      <c r="BS58" s="1285"/>
      <c r="BT58" s="1285"/>
      <c r="BU58" s="1285"/>
      <c r="BV58" s="1285"/>
      <c r="BW58" s="1285"/>
      <c r="BX58" s="1285"/>
      <c r="BY58" s="1285"/>
      <c r="BZ58" s="1285"/>
      <c r="CA58" s="1285"/>
      <c r="CB58" s="1285"/>
      <c r="CC58" s="1285"/>
      <c r="CD58" s="1285"/>
      <c r="CE58" s="1285"/>
      <c r="CF58" s="1285"/>
      <c r="CG58" s="1285"/>
      <c r="CH58" s="1285"/>
      <c r="CI58" s="1285"/>
      <c r="CJ58" s="1285"/>
      <c r="CK58" s="1285"/>
      <c r="CL58" s="1285"/>
      <c r="CM58" s="1285"/>
      <c r="CN58" s="1285"/>
      <c r="CO58" s="1285"/>
      <c r="CP58" s="1285"/>
      <c r="CQ58" s="1285"/>
      <c r="CR58" s="1285"/>
      <c r="CS58" s="1285"/>
      <c r="CT58" s="1285"/>
      <c r="CU58" s="1285"/>
      <c r="CV58" s="1285"/>
      <c r="CW58" s="1285"/>
      <c r="CX58" s="1285"/>
      <c r="CY58" s="1285"/>
      <c r="CZ58" s="1285"/>
      <c r="DA58" s="1285"/>
      <c r="DB58" s="1285"/>
      <c r="DC58" s="1285"/>
      <c r="DD58" s="392"/>
      <c r="DE58" s="387"/>
    </row>
    <row r="59" spans="1:109" s="381" customFormat="1" ht="13.5" x14ac:dyDescent="0.1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x14ac:dyDescent="0.1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x14ac:dyDescent="0.1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x14ac:dyDescent="0.1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x14ac:dyDescent="0.15">
      <c r="B63" s="385" t="s">
        <v>629</v>
      </c>
    </row>
    <row r="64" spans="1:109" ht="13.5" x14ac:dyDescent="0.15">
      <c r="B64" s="366"/>
      <c r="G64" s="382"/>
      <c r="I64" s="384"/>
      <c r="J64" s="384"/>
      <c r="K64" s="384"/>
      <c r="L64" s="384"/>
      <c r="M64" s="384"/>
      <c r="N64" s="383"/>
      <c r="AM64" s="382"/>
      <c r="AN64" s="382" t="s">
        <v>628</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x14ac:dyDescent="0.15">
      <c r="B65" s="366"/>
      <c r="AN65" s="1275" t="s">
        <v>637</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ht="13.5" x14ac:dyDescent="0.15">
      <c r="B66" s="366"/>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ht="13.5" x14ac:dyDescent="0.15">
      <c r="B67" s="366"/>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ht="13.5" x14ac:dyDescent="0.15">
      <c r="B68" s="366"/>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ht="13.5" x14ac:dyDescent="0.15">
      <c r="B69" s="366"/>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ht="13.5" x14ac:dyDescent="0.1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x14ac:dyDescent="0.15">
      <c r="B71" s="366"/>
      <c r="G71" s="376"/>
      <c r="I71" s="379"/>
      <c r="J71" s="378"/>
      <c r="K71" s="378"/>
      <c r="L71" s="377"/>
      <c r="M71" s="378"/>
      <c r="N71" s="377"/>
      <c r="AM71" s="376"/>
      <c r="AN71" s="365" t="s">
        <v>627</v>
      </c>
    </row>
    <row r="72" spans="2:107" ht="13.5" x14ac:dyDescent="0.1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571</v>
      </c>
      <c r="BQ72" s="1290"/>
      <c r="BR72" s="1290"/>
      <c r="BS72" s="1290"/>
      <c r="BT72" s="1290"/>
      <c r="BU72" s="1290"/>
      <c r="BV72" s="1290"/>
      <c r="BW72" s="1290"/>
      <c r="BX72" s="1290" t="s">
        <v>572</v>
      </c>
      <c r="BY72" s="1290"/>
      <c r="BZ72" s="1290"/>
      <c r="CA72" s="1290"/>
      <c r="CB72" s="1290"/>
      <c r="CC72" s="1290"/>
      <c r="CD72" s="1290"/>
      <c r="CE72" s="1290"/>
      <c r="CF72" s="1290" t="s">
        <v>573</v>
      </c>
      <c r="CG72" s="1290"/>
      <c r="CH72" s="1290"/>
      <c r="CI72" s="1290"/>
      <c r="CJ72" s="1290"/>
      <c r="CK72" s="1290"/>
      <c r="CL72" s="1290"/>
      <c r="CM72" s="1290"/>
      <c r="CN72" s="1290" t="s">
        <v>574</v>
      </c>
      <c r="CO72" s="1290"/>
      <c r="CP72" s="1290"/>
      <c r="CQ72" s="1290"/>
      <c r="CR72" s="1290"/>
      <c r="CS72" s="1290"/>
      <c r="CT72" s="1290"/>
      <c r="CU72" s="1290"/>
      <c r="CV72" s="1290" t="s">
        <v>575</v>
      </c>
      <c r="CW72" s="1290"/>
      <c r="CX72" s="1290"/>
      <c r="CY72" s="1290"/>
      <c r="CZ72" s="1290"/>
      <c r="DA72" s="1290"/>
      <c r="DB72" s="1290"/>
      <c r="DC72" s="1290"/>
    </row>
    <row r="73" spans="2:107" ht="13.5" x14ac:dyDescent="0.15">
      <c r="B73" s="366"/>
      <c r="G73" s="1291"/>
      <c r="H73" s="1291"/>
      <c r="I73" s="1291"/>
      <c r="J73" s="1291"/>
      <c r="K73" s="1296"/>
      <c r="L73" s="1296"/>
      <c r="M73" s="1296"/>
      <c r="N73" s="1296"/>
      <c r="AM73" s="373"/>
      <c r="AN73" s="1292" t="s">
        <v>626</v>
      </c>
      <c r="AO73" s="1292"/>
      <c r="AP73" s="1292"/>
      <c r="AQ73" s="1292"/>
      <c r="AR73" s="1292"/>
      <c r="AS73" s="1292"/>
      <c r="AT73" s="1292"/>
      <c r="AU73" s="1292"/>
      <c r="AV73" s="1292"/>
      <c r="AW73" s="1292"/>
      <c r="AX73" s="1292"/>
      <c r="AY73" s="1292"/>
      <c r="AZ73" s="1292"/>
      <c r="BA73" s="1292"/>
      <c r="BB73" s="1292" t="s">
        <v>624</v>
      </c>
      <c r="BC73" s="1292"/>
      <c r="BD73" s="1292"/>
      <c r="BE73" s="1292"/>
      <c r="BF73" s="1292"/>
      <c r="BG73" s="1292"/>
      <c r="BH73" s="1292"/>
      <c r="BI73" s="1292"/>
      <c r="BJ73" s="1292"/>
      <c r="BK73" s="1292"/>
      <c r="BL73" s="1292"/>
      <c r="BM73" s="1292"/>
      <c r="BN73" s="1292"/>
      <c r="BO73" s="1292"/>
      <c r="BP73" s="1285">
        <v>91.8</v>
      </c>
      <c r="BQ73" s="1285"/>
      <c r="BR73" s="1285"/>
      <c r="BS73" s="1285"/>
      <c r="BT73" s="1285"/>
      <c r="BU73" s="1285"/>
      <c r="BV73" s="1285"/>
      <c r="BW73" s="1285"/>
      <c r="BX73" s="1285">
        <v>92.8</v>
      </c>
      <c r="BY73" s="1285"/>
      <c r="BZ73" s="1285"/>
      <c r="CA73" s="1285"/>
      <c r="CB73" s="1285"/>
      <c r="CC73" s="1285"/>
      <c r="CD73" s="1285"/>
      <c r="CE73" s="1285"/>
      <c r="CF73" s="1285">
        <v>91.2</v>
      </c>
      <c r="CG73" s="1285"/>
      <c r="CH73" s="1285"/>
      <c r="CI73" s="1285"/>
      <c r="CJ73" s="1285"/>
      <c r="CK73" s="1285"/>
      <c r="CL73" s="1285"/>
      <c r="CM73" s="1285"/>
      <c r="CN73" s="1285">
        <v>87</v>
      </c>
      <c r="CO73" s="1285"/>
      <c r="CP73" s="1285"/>
      <c r="CQ73" s="1285"/>
      <c r="CR73" s="1285"/>
      <c r="CS73" s="1285"/>
      <c r="CT73" s="1285"/>
      <c r="CU73" s="1285"/>
      <c r="CV73" s="1285">
        <v>83.6</v>
      </c>
      <c r="CW73" s="1285"/>
      <c r="CX73" s="1285"/>
      <c r="CY73" s="1285"/>
      <c r="CZ73" s="1285"/>
      <c r="DA73" s="1285"/>
      <c r="DB73" s="1285"/>
      <c r="DC73" s="1285"/>
    </row>
    <row r="74" spans="2:107" ht="13.5" x14ac:dyDescent="0.15">
      <c r="B74" s="366"/>
      <c r="G74" s="1291"/>
      <c r="H74" s="1291"/>
      <c r="I74" s="1291"/>
      <c r="J74" s="1291"/>
      <c r="K74" s="1296"/>
      <c r="L74" s="1296"/>
      <c r="M74" s="1296"/>
      <c r="N74" s="1296"/>
      <c r="AM74" s="37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85"/>
      <c r="BQ74" s="1285"/>
      <c r="BR74" s="1285"/>
      <c r="BS74" s="1285"/>
      <c r="BT74" s="1285"/>
      <c r="BU74" s="1285"/>
      <c r="BV74" s="1285"/>
      <c r="BW74" s="1285"/>
      <c r="BX74" s="1285"/>
      <c r="BY74" s="1285"/>
      <c r="BZ74" s="1285"/>
      <c r="CA74" s="1285"/>
      <c r="CB74" s="1285"/>
      <c r="CC74" s="1285"/>
      <c r="CD74" s="1285"/>
      <c r="CE74" s="1285"/>
      <c r="CF74" s="1285"/>
      <c r="CG74" s="1285"/>
      <c r="CH74" s="1285"/>
      <c r="CI74" s="1285"/>
      <c r="CJ74" s="1285"/>
      <c r="CK74" s="1285"/>
      <c r="CL74" s="1285"/>
      <c r="CM74" s="1285"/>
      <c r="CN74" s="1285"/>
      <c r="CO74" s="1285"/>
      <c r="CP74" s="1285"/>
      <c r="CQ74" s="1285"/>
      <c r="CR74" s="1285"/>
      <c r="CS74" s="1285"/>
      <c r="CT74" s="1285"/>
      <c r="CU74" s="1285"/>
      <c r="CV74" s="1285"/>
      <c r="CW74" s="1285"/>
      <c r="CX74" s="1285"/>
      <c r="CY74" s="1285"/>
      <c r="CZ74" s="1285"/>
      <c r="DA74" s="1285"/>
      <c r="DB74" s="1285"/>
      <c r="DC74" s="1285"/>
    </row>
    <row r="75" spans="2:107" ht="13.5" x14ac:dyDescent="0.15">
      <c r="B75" s="366"/>
      <c r="G75" s="1291"/>
      <c r="H75" s="1291"/>
      <c r="I75" s="1286"/>
      <c r="J75" s="1286"/>
      <c r="K75" s="1294"/>
      <c r="L75" s="1294"/>
      <c r="M75" s="1294"/>
      <c r="N75" s="1294"/>
      <c r="AM75" s="373"/>
      <c r="AN75" s="1292"/>
      <c r="AO75" s="1292"/>
      <c r="AP75" s="1292"/>
      <c r="AQ75" s="1292"/>
      <c r="AR75" s="1292"/>
      <c r="AS75" s="1292"/>
      <c r="AT75" s="1292"/>
      <c r="AU75" s="1292"/>
      <c r="AV75" s="1292"/>
      <c r="AW75" s="1292"/>
      <c r="AX75" s="1292"/>
      <c r="AY75" s="1292"/>
      <c r="AZ75" s="1292"/>
      <c r="BA75" s="1292"/>
      <c r="BB75" s="1292" t="s">
        <v>623</v>
      </c>
      <c r="BC75" s="1292"/>
      <c r="BD75" s="1292"/>
      <c r="BE75" s="1292"/>
      <c r="BF75" s="1292"/>
      <c r="BG75" s="1292"/>
      <c r="BH75" s="1292"/>
      <c r="BI75" s="1292"/>
      <c r="BJ75" s="1292"/>
      <c r="BK75" s="1292"/>
      <c r="BL75" s="1292"/>
      <c r="BM75" s="1292"/>
      <c r="BN75" s="1292"/>
      <c r="BO75" s="1292"/>
      <c r="BP75" s="1285">
        <v>12.4</v>
      </c>
      <c r="BQ75" s="1285"/>
      <c r="BR75" s="1285"/>
      <c r="BS75" s="1285"/>
      <c r="BT75" s="1285"/>
      <c r="BU75" s="1285"/>
      <c r="BV75" s="1285"/>
      <c r="BW75" s="1285"/>
      <c r="BX75" s="1285">
        <v>11.8</v>
      </c>
      <c r="BY75" s="1285"/>
      <c r="BZ75" s="1285"/>
      <c r="CA75" s="1285"/>
      <c r="CB75" s="1285"/>
      <c r="CC75" s="1285"/>
      <c r="CD75" s="1285"/>
      <c r="CE75" s="1285"/>
      <c r="CF75" s="1285">
        <v>11.5</v>
      </c>
      <c r="CG75" s="1285"/>
      <c r="CH75" s="1285"/>
      <c r="CI75" s="1285"/>
      <c r="CJ75" s="1285"/>
      <c r="CK75" s="1285"/>
      <c r="CL75" s="1285"/>
      <c r="CM75" s="1285"/>
      <c r="CN75" s="1285">
        <v>10.6</v>
      </c>
      <c r="CO75" s="1285"/>
      <c r="CP75" s="1285"/>
      <c r="CQ75" s="1285"/>
      <c r="CR75" s="1285"/>
      <c r="CS75" s="1285"/>
      <c r="CT75" s="1285"/>
      <c r="CU75" s="1285"/>
      <c r="CV75" s="1285">
        <v>10.199999999999999</v>
      </c>
      <c r="CW75" s="1285"/>
      <c r="CX75" s="1285"/>
      <c r="CY75" s="1285"/>
      <c r="CZ75" s="1285"/>
      <c r="DA75" s="1285"/>
      <c r="DB75" s="1285"/>
      <c r="DC75" s="1285"/>
    </row>
    <row r="76" spans="2:107" ht="13.5" x14ac:dyDescent="0.15">
      <c r="B76" s="366"/>
      <c r="G76" s="1291"/>
      <c r="H76" s="1291"/>
      <c r="I76" s="1286"/>
      <c r="J76" s="1286"/>
      <c r="K76" s="1294"/>
      <c r="L76" s="1294"/>
      <c r="M76" s="1294"/>
      <c r="N76" s="1294"/>
      <c r="AM76" s="37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85"/>
      <c r="BQ76" s="1285"/>
      <c r="BR76" s="1285"/>
      <c r="BS76" s="1285"/>
      <c r="BT76" s="1285"/>
      <c r="BU76" s="1285"/>
      <c r="BV76" s="1285"/>
      <c r="BW76" s="1285"/>
      <c r="BX76" s="1285"/>
      <c r="BY76" s="1285"/>
      <c r="BZ76" s="1285"/>
      <c r="CA76" s="1285"/>
      <c r="CB76" s="1285"/>
      <c r="CC76" s="1285"/>
      <c r="CD76" s="1285"/>
      <c r="CE76" s="1285"/>
      <c r="CF76" s="1285"/>
      <c r="CG76" s="1285"/>
      <c r="CH76" s="1285"/>
      <c r="CI76" s="1285"/>
      <c r="CJ76" s="1285"/>
      <c r="CK76" s="1285"/>
      <c r="CL76" s="1285"/>
      <c r="CM76" s="1285"/>
      <c r="CN76" s="1285"/>
      <c r="CO76" s="1285"/>
      <c r="CP76" s="1285"/>
      <c r="CQ76" s="1285"/>
      <c r="CR76" s="1285"/>
      <c r="CS76" s="1285"/>
      <c r="CT76" s="1285"/>
      <c r="CU76" s="1285"/>
      <c r="CV76" s="1285"/>
      <c r="CW76" s="1285"/>
      <c r="CX76" s="1285"/>
      <c r="CY76" s="1285"/>
      <c r="CZ76" s="1285"/>
      <c r="DA76" s="1285"/>
      <c r="DB76" s="1285"/>
      <c r="DC76" s="1285"/>
    </row>
    <row r="77" spans="2:107" ht="13.5" x14ac:dyDescent="0.15">
      <c r="B77" s="366"/>
      <c r="G77" s="1286"/>
      <c r="H77" s="1286"/>
      <c r="I77" s="1286"/>
      <c r="J77" s="1286"/>
      <c r="K77" s="1296"/>
      <c r="L77" s="1296"/>
      <c r="M77" s="1296"/>
      <c r="N77" s="1296"/>
      <c r="AN77" s="1290" t="s">
        <v>625</v>
      </c>
      <c r="AO77" s="1290"/>
      <c r="AP77" s="1290"/>
      <c r="AQ77" s="1290"/>
      <c r="AR77" s="1290"/>
      <c r="AS77" s="1290"/>
      <c r="AT77" s="1290"/>
      <c r="AU77" s="1290"/>
      <c r="AV77" s="1290"/>
      <c r="AW77" s="1290"/>
      <c r="AX77" s="1290"/>
      <c r="AY77" s="1290"/>
      <c r="AZ77" s="1290"/>
      <c r="BA77" s="1290"/>
      <c r="BB77" s="1292" t="s">
        <v>624</v>
      </c>
      <c r="BC77" s="1292"/>
      <c r="BD77" s="1292"/>
      <c r="BE77" s="1292"/>
      <c r="BF77" s="1292"/>
      <c r="BG77" s="1292"/>
      <c r="BH77" s="1292"/>
      <c r="BI77" s="1292"/>
      <c r="BJ77" s="1292"/>
      <c r="BK77" s="1292"/>
      <c r="BL77" s="1292"/>
      <c r="BM77" s="1292"/>
      <c r="BN77" s="1292"/>
      <c r="BO77" s="1292"/>
      <c r="BP77" s="1285">
        <v>54.4</v>
      </c>
      <c r="BQ77" s="1285"/>
      <c r="BR77" s="1285"/>
      <c r="BS77" s="1285"/>
      <c r="BT77" s="1285"/>
      <c r="BU77" s="1285"/>
      <c r="BV77" s="1285"/>
      <c r="BW77" s="1285"/>
      <c r="BX77" s="1285">
        <v>47</v>
      </c>
      <c r="BY77" s="1285"/>
      <c r="BZ77" s="1285"/>
      <c r="CA77" s="1285"/>
      <c r="CB77" s="1285"/>
      <c r="CC77" s="1285"/>
      <c r="CD77" s="1285"/>
      <c r="CE77" s="1285"/>
      <c r="CF77" s="1285">
        <v>41.4</v>
      </c>
      <c r="CG77" s="1285"/>
      <c r="CH77" s="1285"/>
      <c r="CI77" s="1285"/>
      <c r="CJ77" s="1285"/>
      <c r="CK77" s="1285"/>
      <c r="CL77" s="1285"/>
      <c r="CM77" s="1285"/>
      <c r="CN77" s="1285">
        <v>38.9</v>
      </c>
      <c r="CO77" s="1285"/>
      <c r="CP77" s="1285"/>
      <c r="CQ77" s="1285"/>
      <c r="CR77" s="1285"/>
      <c r="CS77" s="1285"/>
      <c r="CT77" s="1285"/>
      <c r="CU77" s="1285"/>
      <c r="CV77" s="1285">
        <v>37.6</v>
      </c>
      <c r="CW77" s="1285"/>
      <c r="CX77" s="1285"/>
      <c r="CY77" s="1285"/>
      <c r="CZ77" s="1285"/>
      <c r="DA77" s="1285"/>
      <c r="DB77" s="1285"/>
      <c r="DC77" s="1285"/>
    </row>
    <row r="78" spans="2:107" ht="13.5" x14ac:dyDescent="0.15">
      <c r="B78" s="366"/>
      <c r="G78" s="1286"/>
      <c r="H78" s="1286"/>
      <c r="I78" s="1286"/>
      <c r="J78" s="1286"/>
      <c r="K78" s="1296"/>
      <c r="L78" s="1296"/>
      <c r="M78" s="1296"/>
      <c r="N78" s="1296"/>
      <c r="AN78" s="1290"/>
      <c r="AO78" s="1290"/>
      <c r="AP78" s="1290"/>
      <c r="AQ78" s="1290"/>
      <c r="AR78" s="1290"/>
      <c r="AS78" s="1290"/>
      <c r="AT78" s="1290"/>
      <c r="AU78" s="1290"/>
      <c r="AV78" s="1290"/>
      <c r="AW78" s="1290"/>
      <c r="AX78" s="1290"/>
      <c r="AY78" s="1290"/>
      <c r="AZ78" s="1290"/>
      <c r="BA78" s="1290"/>
      <c r="BB78" s="1292"/>
      <c r="BC78" s="1292"/>
      <c r="BD78" s="1292"/>
      <c r="BE78" s="1292"/>
      <c r="BF78" s="1292"/>
      <c r="BG78" s="1292"/>
      <c r="BH78" s="1292"/>
      <c r="BI78" s="1292"/>
      <c r="BJ78" s="1292"/>
      <c r="BK78" s="1292"/>
      <c r="BL78" s="1292"/>
      <c r="BM78" s="1292"/>
      <c r="BN78" s="1292"/>
      <c r="BO78" s="1292"/>
      <c r="BP78" s="1285"/>
      <c r="BQ78" s="1285"/>
      <c r="BR78" s="1285"/>
      <c r="BS78" s="1285"/>
      <c r="BT78" s="1285"/>
      <c r="BU78" s="1285"/>
      <c r="BV78" s="1285"/>
      <c r="BW78" s="1285"/>
      <c r="BX78" s="1285"/>
      <c r="BY78" s="1285"/>
      <c r="BZ78" s="1285"/>
      <c r="CA78" s="1285"/>
      <c r="CB78" s="1285"/>
      <c r="CC78" s="1285"/>
      <c r="CD78" s="1285"/>
      <c r="CE78" s="1285"/>
      <c r="CF78" s="1285"/>
      <c r="CG78" s="1285"/>
      <c r="CH78" s="1285"/>
      <c r="CI78" s="1285"/>
      <c r="CJ78" s="1285"/>
      <c r="CK78" s="1285"/>
      <c r="CL78" s="1285"/>
      <c r="CM78" s="1285"/>
      <c r="CN78" s="1285"/>
      <c r="CO78" s="1285"/>
      <c r="CP78" s="1285"/>
      <c r="CQ78" s="1285"/>
      <c r="CR78" s="1285"/>
      <c r="CS78" s="1285"/>
      <c r="CT78" s="1285"/>
      <c r="CU78" s="1285"/>
      <c r="CV78" s="1285"/>
      <c r="CW78" s="1285"/>
      <c r="CX78" s="1285"/>
      <c r="CY78" s="1285"/>
      <c r="CZ78" s="1285"/>
      <c r="DA78" s="1285"/>
      <c r="DB78" s="1285"/>
      <c r="DC78" s="1285"/>
    </row>
    <row r="79" spans="2:107" ht="13.5" x14ac:dyDescent="0.15">
      <c r="B79" s="366"/>
      <c r="G79" s="1286"/>
      <c r="H79" s="1286"/>
      <c r="I79" s="1295"/>
      <c r="J79" s="1295"/>
      <c r="K79" s="1297"/>
      <c r="L79" s="1297"/>
      <c r="M79" s="1297"/>
      <c r="N79" s="1297"/>
      <c r="AN79" s="1290"/>
      <c r="AO79" s="1290"/>
      <c r="AP79" s="1290"/>
      <c r="AQ79" s="1290"/>
      <c r="AR79" s="1290"/>
      <c r="AS79" s="1290"/>
      <c r="AT79" s="1290"/>
      <c r="AU79" s="1290"/>
      <c r="AV79" s="1290"/>
      <c r="AW79" s="1290"/>
      <c r="AX79" s="1290"/>
      <c r="AY79" s="1290"/>
      <c r="AZ79" s="1290"/>
      <c r="BA79" s="1290"/>
      <c r="BB79" s="1292" t="s">
        <v>623</v>
      </c>
      <c r="BC79" s="1292"/>
      <c r="BD79" s="1292"/>
      <c r="BE79" s="1292"/>
      <c r="BF79" s="1292"/>
      <c r="BG79" s="1292"/>
      <c r="BH79" s="1292"/>
      <c r="BI79" s="1292"/>
      <c r="BJ79" s="1292"/>
      <c r="BK79" s="1292"/>
      <c r="BL79" s="1292"/>
      <c r="BM79" s="1292"/>
      <c r="BN79" s="1292"/>
      <c r="BO79" s="1292"/>
      <c r="BP79" s="1285">
        <v>8.1</v>
      </c>
      <c r="BQ79" s="1285"/>
      <c r="BR79" s="1285"/>
      <c r="BS79" s="1285"/>
      <c r="BT79" s="1285"/>
      <c r="BU79" s="1285"/>
      <c r="BV79" s="1285"/>
      <c r="BW79" s="1285"/>
      <c r="BX79" s="1285">
        <v>7.3</v>
      </c>
      <c r="BY79" s="1285"/>
      <c r="BZ79" s="1285"/>
      <c r="CA79" s="1285"/>
      <c r="CB79" s="1285"/>
      <c r="CC79" s="1285"/>
      <c r="CD79" s="1285"/>
      <c r="CE79" s="1285"/>
      <c r="CF79" s="1285">
        <v>6.7</v>
      </c>
      <c r="CG79" s="1285"/>
      <c r="CH79" s="1285"/>
      <c r="CI79" s="1285"/>
      <c r="CJ79" s="1285"/>
      <c r="CK79" s="1285"/>
      <c r="CL79" s="1285"/>
      <c r="CM79" s="1285"/>
      <c r="CN79" s="1285">
        <v>6.4</v>
      </c>
      <c r="CO79" s="1285"/>
      <c r="CP79" s="1285"/>
      <c r="CQ79" s="1285"/>
      <c r="CR79" s="1285"/>
      <c r="CS79" s="1285"/>
      <c r="CT79" s="1285"/>
      <c r="CU79" s="1285"/>
      <c r="CV79" s="1285">
        <v>6.1</v>
      </c>
      <c r="CW79" s="1285"/>
      <c r="CX79" s="1285"/>
      <c r="CY79" s="1285"/>
      <c r="CZ79" s="1285"/>
      <c r="DA79" s="1285"/>
      <c r="DB79" s="1285"/>
      <c r="DC79" s="1285"/>
    </row>
    <row r="80" spans="2:107" ht="13.5" x14ac:dyDescent="0.15">
      <c r="B80" s="366"/>
      <c r="G80" s="1286"/>
      <c r="H80" s="1286"/>
      <c r="I80" s="1295"/>
      <c r="J80" s="1295"/>
      <c r="K80" s="1297"/>
      <c r="L80" s="1297"/>
      <c r="M80" s="1297"/>
      <c r="N80" s="1297"/>
      <c r="AN80" s="1290"/>
      <c r="AO80" s="1290"/>
      <c r="AP80" s="1290"/>
      <c r="AQ80" s="1290"/>
      <c r="AR80" s="1290"/>
      <c r="AS80" s="1290"/>
      <c r="AT80" s="1290"/>
      <c r="AU80" s="1290"/>
      <c r="AV80" s="1290"/>
      <c r="AW80" s="1290"/>
      <c r="AX80" s="1290"/>
      <c r="AY80" s="1290"/>
      <c r="AZ80" s="1290"/>
      <c r="BA80" s="1290"/>
      <c r="BB80" s="1292"/>
      <c r="BC80" s="1292"/>
      <c r="BD80" s="1292"/>
      <c r="BE80" s="1292"/>
      <c r="BF80" s="1292"/>
      <c r="BG80" s="1292"/>
      <c r="BH80" s="1292"/>
      <c r="BI80" s="1292"/>
      <c r="BJ80" s="1292"/>
      <c r="BK80" s="1292"/>
      <c r="BL80" s="1292"/>
      <c r="BM80" s="1292"/>
      <c r="BN80" s="1292"/>
      <c r="BO80" s="1292"/>
      <c r="BP80" s="1285"/>
      <c r="BQ80" s="1285"/>
      <c r="BR80" s="1285"/>
      <c r="BS80" s="1285"/>
      <c r="BT80" s="1285"/>
      <c r="BU80" s="1285"/>
      <c r="BV80" s="1285"/>
      <c r="BW80" s="1285"/>
      <c r="BX80" s="1285"/>
      <c r="BY80" s="1285"/>
      <c r="BZ80" s="1285"/>
      <c r="CA80" s="1285"/>
      <c r="CB80" s="1285"/>
      <c r="CC80" s="1285"/>
      <c r="CD80" s="1285"/>
      <c r="CE80" s="1285"/>
      <c r="CF80" s="1285"/>
      <c r="CG80" s="1285"/>
      <c r="CH80" s="1285"/>
      <c r="CI80" s="1285"/>
      <c r="CJ80" s="1285"/>
      <c r="CK80" s="1285"/>
      <c r="CL80" s="1285"/>
      <c r="CM80" s="1285"/>
      <c r="CN80" s="1285"/>
      <c r="CO80" s="1285"/>
      <c r="CP80" s="1285"/>
      <c r="CQ80" s="1285"/>
      <c r="CR80" s="1285"/>
      <c r="CS80" s="1285"/>
      <c r="CT80" s="1285"/>
      <c r="CU80" s="1285"/>
      <c r="CV80" s="1285"/>
      <c r="CW80" s="1285"/>
      <c r="CX80" s="1285"/>
      <c r="CY80" s="1285"/>
      <c r="CZ80" s="1285"/>
      <c r="DA80" s="1285"/>
      <c r="DB80" s="1285"/>
      <c r="DC80" s="1285"/>
    </row>
    <row r="81" spans="2:109" ht="13.5" x14ac:dyDescent="0.15">
      <c r="B81" s="366"/>
    </row>
    <row r="82" spans="2:109" ht="17.25" x14ac:dyDescent="0.1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x14ac:dyDescent="0.1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x14ac:dyDescent="0.15">
      <c r="DD84" s="365"/>
      <c r="DE84" s="365"/>
    </row>
    <row r="85" spans="2:109" ht="13.5" x14ac:dyDescent="0.15">
      <c r="DD85" s="365"/>
      <c r="DE85" s="365"/>
    </row>
    <row r="86" spans="2:109" ht="13.5" hidden="1" x14ac:dyDescent="0.15">
      <c r="DD86" s="365"/>
      <c r="DE86" s="365"/>
    </row>
    <row r="87" spans="2:109" ht="13.5" hidden="1" x14ac:dyDescent="0.15">
      <c r="K87" s="368"/>
      <c r="AQ87" s="368"/>
      <c r="BC87" s="368"/>
      <c r="BO87" s="368"/>
      <c r="CA87" s="368"/>
      <c r="CM87" s="368"/>
      <c r="CY87" s="368"/>
      <c r="DD87" s="365"/>
      <c r="DE87" s="365"/>
    </row>
    <row r="88" spans="2:109" ht="13.5" hidden="1" x14ac:dyDescent="0.15">
      <c r="DD88" s="365"/>
      <c r="DE88" s="365"/>
    </row>
    <row r="89" spans="2:109" ht="13.5" hidden="1" x14ac:dyDescent="0.15">
      <c r="DD89" s="365"/>
      <c r="DE89" s="365"/>
    </row>
    <row r="90" spans="2:109" ht="13.5" hidden="1" x14ac:dyDescent="0.15">
      <c r="DD90" s="365"/>
      <c r="DE90" s="365"/>
    </row>
    <row r="91" spans="2:109" ht="13.5" hidden="1" x14ac:dyDescent="0.15">
      <c r="DD91" s="365"/>
      <c r="DE91" s="365"/>
    </row>
    <row r="92" spans="2:109" ht="13.5" hidden="1" customHeight="1" x14ac:dyDescent="0.15">
      <c r="DD92" s="365"/>
      <c r="DE92" s="365"/>
    </row>
    <row r="93" spans="2:109" ht="13.5" hidden="1" customHeight="1" x14ac:dyDescent="0.15">
      <c r="DD93" s="365"/>
      <c r="DE93" s="365"/>
    </row>
    <row r="94" spans="2:109" ht="13.5" hidden="1" customHeight="1" x14ac:dyDescent="0.15">
      <c r="DD94" s="365"/>
      <c r="DE94" s="365"/>
    </row>
    <row r="95" spans="2:109" ht="13.5" hidden="1" customHeight="1" x14ac:dyDescent="0.15">
      <c r="DD95" s="365"/>
      <c r="DE95" s="365"/>
    </row>
    <row r="96" spans="2:109" ht="13.5" hidden="1" customHeight="1" x14ac:dyDescent="0.15">
      <c r="DD96" s="365"/>
      <c r="DE96" s="365"/>
    </row>
    <row r="97" spans="108:109" ht="13.5" hidden="1" customHeight="1" x14ac:dyDescent="0.15">
      <c r="DD97" s="365"/>
      <c r="DE97" s="365"/>
    </row>
    <row r="98" spans="108:109" ht="13.5" hidden="1" customHeight="1" x14ac:dyDescent="0.15">
      <c r="DD98" s="365"/>
      <c r="DE98" s="365"/>
    </row>
    <row r="99" spans="108:109" ht="13.5" hidden="1" customHeight="1" x14ac:dyDescent="0.15">
      <c r="DD99" s="365"/>
      <c r="DE99" s="365"/>
    </row>
    <row r="100" spans="108:109" ht="13.5" hidden="1" customHeight="1" x14ac:dyDescent="0.15">
      <c r="DD100" s="365"/>
      <c r="DE100" s="365"/>
    </row>
    <row r="101" spans="108:109" ht="13.5" hidden="1" customHeight="1" x14ac:dyDescent="0.15">
      <c r="DD101" s="365"/>
      <c r="DE101" s="365"/>
    </row>
    <row r="102" spans="108:109" ht="13.5" hidden="1" customHeight="1" x14ac:dyDescent="0.15">
      <c r="DD102" s="365"/>
      <c r="DE102" s="365"/>
    </row>
    <row r="103" spans="108:109" ht="13.5" hidden="1" customHeight="1" x14ac:dyDescent="0.15">
      <c r="DD103" s="365"/>
      <c r="DE103" s="365"/>
    </row>
    <row r="104" spans="108:109" ht="13.5" hidden="1" customHeight="1" x14ac:dyDescent="0.15">
      <c r="DD104" s="365"/>
      <c r="DE104" s="365"/>
    </row>
    <row r="105" spans="108:109" ht="13.5" hidden="1" customHeight="1" x14ac:dyDescent="0.15">
      <c r="DD105" s="365"/>
      <c r="DE105" s="365"/>
    </row>
    <row r="106" spans="108:109" ht="13.5" hidden="1" customHeight="1" x14ac:dyDescent="0.15">
      <c r="DD106" s="365"/>
      <c r="DE106" s="365"/>
    </row>
    <row r="107" spans="108:109" ht="13.5" hidden="1" customHeight="1" x14ac:dyDescent="0.15">
      <c r="DD107" s="365"/>
      <c r="DE107" s="365"/>
    </row>
    <row r="108" spans="108:109" ht="13.5" hidden="1" customHeight="1" x14ac:dyDescent="0.15">
      <c r="DD108" s="365"/>
      <c r="DE108" s="365"/>
    </row>
    <row r="109" spans="108:109" ht="13.5" hidden="1" customHeight="1" x14ac:dyDescent="0.15">
      <c r="DD109" s="365"/>
      <c r="DE109" s="365"/>
    </row>
    <row r="110" spans="108:109" ht="13.5" hidden="1" customHeight="1" x14ac:dyDescent="0.15">
      <c r="DD110" s="365"/>
      <c r="DE110" s="365"/>
    </row>
    <row r="111" spans="108:109" ht="13.5" hidden="1" customHeight="1" x14ac:dyDescent="0.15">
      <c r="DD111" s="365"/>
      <c r="DE111" s="365"/>
    </row>
    <row r="112" spans="108:109" ht="13.5" hidden="1" customHeight="1" x14ac:dyDescent="0.15">
      <c r="DD112" s="365"/>
      <c r="DE112" s="365"/>
    </row>
    <row r="113" spans="108:109" ht="13.5" hidden="1" customHeight="1" x14ac:dyDescent="0.15">
      <c r="DD113" s="365"/>
      <c r="DE113" s="365"/>
    </row>
    <row r="114" spans="108:109" ht="13.5" hidden="1" customHeight="1" x14ac:dyDescent="0.15">
      <c r="DD114" s="365"/>
      <c r="DE114" s="365"/>
    </row>
    <row r="115" spans="108:109" ht="13.5" hidden="1" customHeight="1" x14ac:dyDescent="0.15">
      <c r="DD115" s="365"/>
      <c r="DE115" s="365"/>
    </row>
    <row r="116" spans="108:109" ht="13.5" hidden="1" customHeight="1" x14ac:dyDescent="0.15">
      <c r="DD116" s="365"/>
      <c r="DE116" s="365"/>
    </row>
    <row r="117" spans="108:109" ht="13.5" hidden="1" customHeight="1" x14ac:dyDescent="0.15">
      <c r="DD117" s="365"/>
      <c r="DE117" s="365"/>
    </row>
    <row r="118" spans="108:109" ht="13.5" hidden="1" customHeight="1" x14ac:dyDescent="0.15">
      <c r="DD118" s="365"/>
      <c r="DE118" s="365"/>
    </row>
    <row r="119" spans="108:109" ht="13.5" hidden="1" customHeight="1" x14ac:dyDescent="0.15">
      <c r="DD119" s="365"/>
      <c r="DE119" s="365"/>
    </row>
    <row r="120" spans="108:109" ht="13.5" hidden="1" customHeight="1" x14ac:dyDescent="0.15">
      <c r="DD120" s="365"/>
      <c r="DE120" s="365"/>
    </row>
    <row r="121" spans="108:109" ht="13.5" hidden="1" customHeight="1" x14ac:dyDescent="0.15">
      <c r="DD121" s="365"/>
      <c r="DE121" s="365"/>
    </row>
    <row r="122" spans="108:109" ht="13.5" hidden="1" customHeight="1" x14ac:dyDescent="0.15">
      <c r="DD122" s="365"/>
      <c r="DE122" s="365"/>
    </row>
    <row r="123" spans="108:109" ht="13.5" hidden="1" customHeight="1" x14ac:dyDescent="0.15">
      <c r="DD123" s="365"/>
      <c r="DE123" s="365"/>
    </row>
    <row r="124" spans="108:109" ht="13.5" hidden="1" customHeight="1" x14ac:dyDescent="0.15">
      <c r="DD124" s="365"/>
      <c r="DE124" s="365"/>
    </row>
    <row r="125" spans="108:109" ht="13.5" hidden="1" customHeight="1" x14ac:dyDescent="0.15">
      <c r="DD125" s="365"/>
      <c r="DE125" s="365"/>
    </row>
    <row r="126" spans="108:109" ht="13.5" hidden="1" customHeight="1" x14ac:dyDescent="0.15">
      <c r="DD126" s="365"/>
      <c r="DE126" s="365"/>
    </row>
    <row r="127" spans="108:109" ht="13.5" hidden="1" customHeight="1" x14ac:dyDescent="0.15">
      <c r="DD127" s="365"/>
      <c r="DE127" s="365"/>
    </row>
    <row r="128" spans="108:109" ht="13.5" hidden="1" customHeight="1" x14ac:dyDescent="0.15">
      <c r="DD128" s="365"/>
      <c r="DE128" s="365"/>
    </row>
    <row r="129" spans="108:109" ht="13.5" hidden="1" customHeight="1" x14ac:dyDescent="0.15">
      <c r="DD129" s="365"/>
      <c r="DE129" s="365"/>
    </row>
    <row r="130" spans="108:109" ht="13.5" hidden="1" customHeight="1" x14ac:dyDescent="0.15">
      <c r="DD130" s="365"/>
      <c r="DE130" s="365"/>
    </row>
    <row r="131" spans="108:109" ht="13.5" hidden="1" customHeight="1" x14ac:dyDescent="0.15">
      <c r="DD131" s="365"/>
      <c r="DE131" s="365"/>
    </row>
    <row r="132" spans="108:109" ht="13.5" hidden="1" customHeight="1" x14ac:dyDescent="0.15">
      <c r="DD132" s="365"/>
      <c r="DE132" s="365"/>
    </row>
    <row r="133" spans="108:109" ht="13.5" hidden="1" customHeight="1" x14ac:dyDescent="0.15">
      <c r="DD133" s="365"/>
      <c r="DE133" s="365"/>
    </row>
    <row r="134" spans="108:109" ht="13.5" hidden="1" customHeight="1" x14ac:dyDescent="0.15">
      <c r="DD134" s="365"/>
      <c r="DE134" s="365"/>
    </row>
    <row r="135" spans="108:109" ht="13.5" hidden="1" customHeight="1" x14ac:dyDescent="0.15">
      <c r="DD135" s="365"/>
      <c r="DE135" s="365"/>
    </row>
    <row r="136" spans="108:109" ht="13.5" hidden="1" customHeight="1" x14ac:dyDescent="0.15">
      <c r="DD136" s="365"/>
      <c r="DE136" s="365"/>
    </row>
    <row r="137" spans="108:109" ht="13.5" hidden="1" customHeight="1" x14ac:dyDescent="0.15">
      <c r="DD137" s="365"/>
      <c r="DE137" s="365"/>
    </row>
    <row r="138" spans="108:109" ht="13.5" hidden="1" customHeight="1" x14ac:dyDescent="0.15">
      <c r="DD138" s="365"/>
      <c r="DE138" s="365"/>
    </row>
    <row r="139" spans="108:109" ht="13.5" hidden="1" customHeight="1" x14ac:dyDescent="0.15">
      <c r="DD139" s="365"/>
      <c r="DE139" s="365"/>
    </row>
    <row r="140" spans="108:109" ht="13.5" hidden="1" customHeight="1" x14ac:dyDescent="0.15">
      <c r="DD140" s="365"/>
      <c r="DE140" s="365"/>
    </row>
    <row r="141" spans="108:109" ht="13.5" hidden="1" customHeight="1" x14ac:dyDescent="0.15">
      <c r="DD141" s="365"/>
      <c r="DE141" s="365"/>
    </row>
    <row r="142" spans="108:109" ht="13.5" hidden="1" customHeight="1" x14ac:dyDescent="0.15">
      <c r="DD142" s="365"/>
      <c r="DE142" s="365"/>
    </row>
    <row r="143" spans="108:109" ht="13.5" hidden="1" customHeight="1" x14ac:dyDescent="0.15">
      <c r="DD143" s="365"/>
      <c r="DE143" s="365"/>
    </row>
    <row r="144" spans="108:109" ht="13.5" hidden="1" customHeight="1" x14ac:dyDescent="0.15">
      <c r="DD144" s="365"/>
      <c r="DE144" s="365"/>
    </row>
    <row r="145" spans="108:109" ht="13.5" hidden="1" customHeight="1" x14ac:dyDescent="0.15">
      <c r="DD145" s="365"/>
      <c r="DE145" s="365"/>
    </row>
    <row r="146" spans="108:109" ht="13.5" hidden="1" customHeight="1" x14ac:dyDescent="0.15">
      <c r="DD146" s="365"/>
      <c r="DE146" s="365"/>
    </row>
    <row r="147" spans="108:109" ht="13.5" hidden="1" customHeight="1" x14ac:dyDescent="0.15">
      <c r="DD147" s="365"/>
      <c r="DE147" s="365"/>
    </row>
    <row r="148" spans="108:109" ht="13.5" hidden="1" customHeight="1" x14ac:dyDescent="0.15">
      <c r="DD148" s="365"/>
      <c r="DE148" s="365"/>
    </row>
    <row r="149" spans="108:109" ht="13.5" hidden="1" customHeight="1" x14ac:dyDescent="0.15">
      <c r="DD149" s="365"/>
      <c r="DE149" s="365"/>
    </row>
    <row r="150" spans="108:109" ht="13.5" hidden="1" customHeight="1" x14ac:dyDescent="0.15">
      <c r="DD150" s="365"/>
      <c r="DE150" s="365"/>
    </row>
    <row r="151" spans="108:109" ht="13.5" hidden="1" customHeight="1" x14ac:dyDescent="0.15">
      <c r="DD151" s="365"/>
      <c r="DE151" s="365"/>
    </row>
    <row r="152" spans="108:109" ht="13.5" hidden="1" customHeight="1" x14ac:dyDescent="0.15">
      <c r="DD152" s="365"/>
      <c r="DE152" s="365"/>
    </row>
    <row r="153" spans="108:109" ht="13.5" hidden="1" customHeight="1" x14ac:dyDescent="0.15">
      <c r="DD153" s="365"/>
      <c r="DE153" s="365"/>
    </row>
    <row r="154" spans="108:109" ht="13.5" hidden="1" customHeight="1" x14ac:dyDescent="0.15">
      <c r="DD154" s="365"/>
      <c r="DE154" s="365"/>
    </row>
    <row r="155" spans="108:109" ht="13.5" hidden="1" customHeight="1" x14ac:dyDescent="0.15">
      <c r="DD155" s="365"/>
      <c r="DE155" s="365"/>
    </row>
    <row r="156" spans="108:109" ht="13.5" hidden="1" customHeight="1" x14ac:dyDescent="0.15">
      <c r="DD156" s="365"/>
      <c r="DE156" s="365"/>
    </row>
    <row r="157" spans="108:109" ht="13.5" hidden="1" customHeight="1" x14ac:dyDescent="0.15">
      <c r="DD157" s="365"/>
      <c r="DE157" s="365"/>
    </row>
    <row r="158" spans="108:109" ht="13.5" hidden="1" customHeight="1" x14ac:dyDescent="0.15">
      <c r="DD158" s="365"/>
      <c r="DE158" s="365"/>
    </row>
    <row r="159" spans="108:109" ht="13.5" hidden="1" customHeight="1" x14ac:dyDescent="0.15">
      <c r="DD159" s="365"/>
      <c r="DE159" s="365"/>
    </row>
    <row r="160" spans="108:109" ht="13.5" hidden="1" customHeight="1" x14ac:dyDescent="0.15">
      <c r="DD160" s="365"/>
      <c r="DE160" s="36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9R/IL2rakLTARFy6YnGd61E4cfAF7hB2Q4Qu+CK+HA3INLwz7QfK0tlQSsZgsjOC+27faLkay4LD6awPjdbMAQ==" saltValue="oRkK/muSf8CfArZ6FLUrKg==" spinCount="100000" sheet="1" objects="1" scenarios="1" formatCells="0"/>
  <dataConsolidate/>
  <mergeCells count="112">
    <mergeCell ref="CV79:DC80"/>
    <mergeCell ref="CN77:CU78"/>
    <mergeCell ref="CV77:DC78"/>
    <mergeCell ref="BP79:BW80"/>
    <mergeCell ref="BX75:CE76"/>
    <mergeCell ref="CF75:CM76"/>
    <mergeCell ref="CF77:CM78"/>
    <mergeCell ref="CF79:CM80"/>
    <mergeCell ref="BX79:CE80"/>
    <mergeCell ref="CN79:CU80"/>
    <mergeCell ref="N77:N78"/>
    <mergeCell ref="AN77:BA80"/>
    <mergeCell ref="BB77:BO78"/>
    <mergeCell ref="BP77:BW78"/>
    <mergeCell ref="BX77:CE78"/>
    <mergeCell ref="G77:H80"/>
    <mergeCell ref="I77:J78"/>
    <mergeCell ref="K77:K78"/>
    <mergeCell ref="L77:L78"/>
    <mergeCell ref="M77:M78"/>
    <mergeCell ref="I79:J80"/>
    <mergeCell ref="K79:K80"/>
    <mergeCell ref="L79:L80"/>
    <mergeCell ref="M79:M80"/>
    <mergeCell ref="N79:N80"/>
    <mergeCell ref="BB79:BO80"/>
    <mergeCell ref="G73:H76"/>
    <mergeCell ref="I73:J74"/>
    <mergeCell ref="K73:K74"/>
    <mergeCell ref="L73:L74"/>
    <mergeCell ref="M73:M74"/>
    <mergeCell ref="N73:N74"/>
    <mergeCell ref="CN75:CU76"/>
    <mergeCell ref="CV75:DC76"/>
    <mergeCell ref="CV73:DC74"/>
    <mergeCell ref="BX73:CE74"/>
    <mergeCell ref="CF73:CM74"/>
    <mergeCell ref="CN73:CU74"/>
    <mergeCell ref="I75:J76"/>
    <mergeCell ref="K75:K76"/>
    <mergeCell ref="L75:L76"/>
    <mergeCell ref="M75:M76"/>
    <mergeCell ref="N75:N76"/>
    <mergeCell ref="BB75:BO76"/>
    <mergeCell ref="AN73:BA76"/>
    <mergeCell ref="BB73:BO74"/>
    <mergeCell ref="BP73:BW74"/>
    <mergeCell ref="BP75:BW76"/>
    <mergeCell ref="CV72:DC72"/>
    <mergeCell ref="BX72:CE72"/>
    <mergeCell ref="CF72:CM72"/>
    <mergeCell ref="CN72:CU72"/>
    <mergeCell ref="CN57:CU58"/>
    <mergeCell ref="CV57:DC58"/>
    <mergeCell ref="G72:J72"/>
    <mergeCell ref="AN72:BO72"/>
    <mergeCell ref="BP72:BW72"/>
    <mergeCell ref="I57:J58"/>
    <mergeCell ref="K57:K58"/>
    <mergeCell ref="G55:H58"/>
    <mergeCell ref="I53:J54"/>
    <mergeCell ref="K53:K54"/>
    <mergeCell ref="L53:L54"/>
    <mergeCell ref="M53:M54"/>
    <mergeCell ref="BX57:CE58"/>
    <mergeCell ref="CF57:CM58"/>
    <mergeCell ref="AN65:DC69"/>
    <mergeCell ref="BX55:CE56"/>
    <mergeCell ref="CF55:CM56"/>
    <mergeCell ref="CN55:CU56"/>
    <mergeCell ref="CV55:DC56"/>
    <mergeCell ref="I55:J56"/>
    <mergeCell ref="K55:K56"/>
    <mergeCell ref="L55:L56"/>
    <mergeCell ref="M55:M56"/>
    <mergeCell ref="N55:N56"/>
    <mergeCell ref="M51:M52"/>
    <mergeCell ref="N51:N52"/>
    <mergeCell ref="AN55:BA58"/>
    <mergeCell ref="BB55:BO56"/>
    <mergeCell ref="BP55:BW56"/>
    <mergeCell ref="BP57:BW58"/>
    <mergeCell ref="L57:L58"/>
    <mergeCell ref="M57:M58"/>
    <mergeCell ref="N57:N58"/>
    <mergeCell ref="BB57:BO58"/>
    <mergeCell ref="N53:N54"/>
    <mergeCell ref="BB53:BO54"/>
    <mergeCell ref="AN43:DC47"/>
    <mergeCell ref="CV53:DC54"/>
    <mergeCell ref="G50:J50"/>
    <mergeCell ref="AN50:BO50"/>
    <mergeCell ref="BP50:BW50"/>
    <mergeCell ref="BX50:CE50"/>
    <mergeCell ref="CF50:CM50"/>
    <mergeCell ref="CN50:CU50"/>
    <mergeCell ref="CV50:DC50"/>
    <mergeCell ref="CV51:DC52"/>
    <mergeCell ref="CN51:CU52"/>
    <mergeCell ref="G51:H54"/>
    <mergeCell ref="BP53:BW54"/>
    <mergeCell ref="BX53:CE54"/>
    <mergeCell ref="CF53:CM54"/>
    <mergeCell ref="AN51:BA54"/>
    <mergeCell ref="BB51:BO52"/>
    <mergeCell ref="BP51:BW52"/>
    <mergeCell ref="BX51:CE52"/>
    <mergeCell ref="CF51:CM52"/>
    <mergeCell ref="CN53:CU54"/>
    <mergeCell ref="I51:J52"/>
    <mergeCell ref="K51:K52"/>
    <mergeCell ref="L51:L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70" workbookViewId="0"/>
  </sheetViews>
  <sheetFormatPr defaultColWidth="0" defaultRowHeight="13.5" customHeight="1" zeroHeight="1" x14ac:dyDescent="0.15"/>
  <cols>
    <col min="1" max="34" width="2.375" style="267" customWidth="1"/>
    <col min="35" max="122" width="2.375" style="266" customWidth="1"/>
    <col min="123" max="16384" width="2.37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635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amnsmAtgDL3OH+PEs3F9+3qReVcxm33LK+UHeQ3o/Ksugk/r4cZSTB9z+XVHADr/WyaaBIHBOPu7m37RxSTIrw==" saltValue="ziCaxtU3/uydNPjamUzDl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9" zoomScaleNormal="89" zoomScaleSheetLayoutView="55" workbookViewId="0"/>
  </sheetViews>
  <sheetFormatPr defaultColWidth="0" defaultRowHeight="13.5" customHeight="1" zeroHeight="1" x14ac:dyDescent="0.15"/>
  <cols>
    <col min="1" max="34" width="2.375" style="267" customWidth="1"/>
    <col min="35" max="122" width="2.375" style="266" customWidth="1"/>
    <col min="123" max="16384" width="2.375" style="266" hidden="1"/>
  </cols>
  <sheetData>
    <row r="1" spans="2:34"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row>
    <row r="2" spans="2:34" x14ac:dyDescent="0.15">
      <c r="S2" s="266"/>
      <c r="AH2" s="266"/>
    </row>
    <row r="3" spans="2:34"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row>
    <row r="4" spans="2:34" x14ac:dyDescent="0.15"/>
    <row r="5" spans="2:34" x14ac:dyDescent="0.15"/>
    <row r="6" spans="2:34" x14ac:dyDescent="0.15"/>
    <row r="7" spans="2:34" x14ac:dyDescent="0.15"/>
    <row r="8" spans="2:34" x14ac:dyDescent="0.15"/>
    <row r="9" spans="2:34" x14ac:dyDescent="0.15">
      <c r="AH9" s="26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6"/>
    </row>
    <row r="18" spans="12:34" x14ac:dyDescent="0.15"/>
    <row r="19" spans="12:34" x14ac:dyDescent="0.15"/>
    <row r="20" spans="12:34" x14ac:dyDescent="0.15">
      <c r="AH20" s="266"/>
    </row>
    <row r="21" spans="12:34" x14ac:dyDescent="0.15">
      <c r="AH21" s="266"/>
    </row>
    <row r="22" spans="12:34" x14ac:dyDescent="0.15"/>
    <row r="23" spans="12:34" x14ac:dyDescent="0.15"/>
    <row r="24" spans="12:34" x14ac:dyDescent="0.15">
      <c r="Q24" s="266"/>
    </row>
    <row r="25" spans="12:34" x14ac:dyDescent="0.15"/>
    <row r="26" spans="12:34" x14ac:dyDescent="0.15"/>
    <row r="27" spans="12:34" x14ac:dyDescent="0.15"/>
    <row r="28" spans="12:34" x14ac:dyDescent="0.15">
      <c r="O28" s="266"/>
      <c r="T28" s="266"/>
      <c r="AH28" s="266"/>
    </row>
    <row r="29" spans="12:34" x14ac:dyDescent="0.15"/>
    <row r="30" spans="12:34" x14ac:dyDescent="0.15"/>
    <row r="31" spans="12:34" x14ac:dyDescent="0.15">
      <c r="Q31" s="266"/>
    </row>
    <row r="32" spans="12:34" x14ac:dyDescent="0.15">
      <c r="L32" s="266"/>
    </row>
    <row r="33" spans="2:34" x14ac:dyDescent="0.15">
      <c r="C33" s="266"/>
      <c r="E33" s="266"/>
      <c r="G33" s="266"/>
      <c r="I33" s="266"/>
      <c r="X33" s="266"/>
    </row>
    <row r="34" spans="2:34" x14ac:dyDescent="0.15">
      <c r="B34" s="266"/>
      <c r="P34" s="266"/>
      <c r="R34" s="266"/>
      <c r="T34" s="266"/>
    </row>
    <row r="35" spans="2:34" x14ac:dyDescent="0.15">
      <c r="D35" s="266"/>
      <c r="W35" s="266"/>
      <c r="AC35" s="266"/>
      <c r="AD35" s="266"/>
      <c r="AE35" s="266"/>
      <c r="AF35" s="266"/>
      <c r="AG35" s="266"/>
      <c r="AH35" s="266"/>
    </row>
    <row r="36" spans="2:34" x14ac:dyDescent="0.15">
      <c r="H36" s="266"/>
      <c r="J36" s="266"/>
      <c r="K36" s="266"/>
      <c r="M36" s="266"/>
      <c r="Y36" s="266"/>
      <c r="Z36" s="266"/>
      <c r="AA36" s="266"/>
      <c r="AB36" s="266"/>
      <c r="AC36" s="266"/>
      <c r="AD36" s="266"/>
      <c r="AE36" s="266"/>
      <c r="AF36" s="266"/>
      <c r="AG36" s="266"/>
      <c r="AH36" s="266"/>
    </row>
    <row r="37" spans="2:34" x14ac:dyDescent="0.15">
      <c r="AH37" s="266"/>
    </row>
    <row r="38" spans="2:34" x14ac:dyDescent="0.15">
      <c r="AG38" s="266"/>
      <c r="AH38" s="266"/>
    </row>
    <row r="39" spans="2:34" x14ac:dyDescent="0.15"/>
    <row r="40" spans="2:34" x14ac:dyDescent="0.15">
      <c r="X40" s="266"/>
    </row>
    <row r="41" spans="2:34" x14ac:dyDescent="0.15">
      <c r="R41" s="266"/>
    </row>
    <row r="42" spans="2:34" x14ac:dyDescent="0.15">
      <c r="W42" s="266"/>
    </row>
    <row r="43" spans="2:34" x14ac:dyDescent="0.15">
      <c r="Y43" s="266"/>
      <c r="Z43" s="266"/>
      <c r="AA43" s="266"/>
      <c r="AB43" s="266"/>
      <c r="AC43" s="266"/>
      <c r="AD43" s="266"/>
      <c r="AE43" s="266"/>
      <c r="AF43" s="266"/>
      <c r="AG43" s="266"/>
      <c r="AH43" s="266"/>
    </row>
    <row r="44" spans="2:34" x14ac:dyDescent="0.15">
      <c r="AH44" s="266"/>
    </row>
    <row r="45" spans="2:34" x14ac:dyDescent="0.15">
      <c r="X45" s="266"/>
    </row>
    <row r="46" spans="2:34" x14ac:dyDescent="0.15"/>
    <row r="47" spans="2:34" x14ac:dyDescent="0.15"/>
    <row r="48" spans="2:34" x14ac:dyDescent="0.15">
      <c r="W48" s="266"/>
      <c r="Y48" s="266"/>
      <c r="Z48" s="266"/>
      <c r="AA48" s="266"/>
      <c r="AB48" s="266"/>
      <c r="AC48" s="266"/>
      <c r="AD48" s="266"/>
      <c r="AE48" s="266"/>
      <c r="AF48" s="266"/>
      <c r="AG48" s="266"/>
      <c r="AH48" s="266"/>
    </row>
    <row r="49" spans="28:34" x14ac:dyDescent="0.15"/>
    <row r="50" spans="28:34" x14ac:dyDescent="0.15">
      <c r="AE50" s="266"/>
      <c r="AF50" s="266"/>
      <c r="AG50" s="266"/>
      <c r="AH50" s="266"/>
    </row>
    <row r="51" spans="28:34" x14ac:dyDescent="0.15">
      <c r="AC51" s="266"/>
      <c r="AD51" s="266"/>
      <c r="AE51" s="266"/>
      <c r="AF51" s="266"/>
      <c r="AG51" s="266"/>
      <c r="AH51" s="266"/>
    </row>
    <row r="52" spans="28:34" x14ac:dyDescent="0.15"/>
    <row r="53" spans="28:34" x14ac:dyDescent="0.15">
      <c r="AF53" s="266"/>
      <c r="AG53" s="266"/>
      <c r="AH53" s="266"/>
    </row>
    <row r="54" spans="28:34" x14ac:dyDescent="0.15">
      <c r="AH54" s="266"/>
    </row>
    <row r="55" spans="28:34" x14ac:dyDescent="0.15"/>
    <row r="56" spans="28:34" x14ac:dyDescent="0.15">
      <c r="AB56" s="266"/>
      <c r="AC56" s="266"/>
      <c r="AD56" s="266"/>
      <c r="AE56" s="266"/>
      <c r="AF56" s="266"/>
      <c r="AG56" s="266"/>
      <c r="AH56" s="266"/>
    </row>
    <row r="57" spans="28:34" x14ac:dyDescent="0.15">
      <c r="AH57" s="266"/>
    </row>
    <row r="58" spans="28:34" x14ac:dyDescent="0.15">
      <c r="AH58" s="266"/>
    </row>
    <row r="59" spans="28:34" x14ac:dyDescent="0.15">
      <c r="AG59" s="266"/>
      <c r="AH59" s="266"/>
    </row>
    <row r="60" spans="28:34" x14ac:dyDescent="0.15"/>
    <row r="61" spans="28:34" x14ac:dyDescent="0.15"/>
    <row r="62" spans="28:34" x14ac:dyDescent="0.15"/>
    <row r="63" spans="28:34" x14ac:dyDescent="0.15">
      <c r="AH63" s="266"/>
    </row>
    <row r="64" spans="28:34" x14ac:dyDescent="0.15">
      <c r="AG64" s="266"/>
      <c r="AH64" s="266"/>
    </row>
    <row r="65" spans="28:34" x14ac:dyDescent="0.15"/>
    <row r="66" spans="28:34" x14ac:dyDescent="0.15"/>
    <row r="67" spans="28:34" x14ac:dyDescent="0.15"/>
    <row r="68" spans="28:34" x14ac:dyDescent="0.15">
      <c r="AB68" s="266"/>
      <c r="AC68" s="266"/>
      <c r="AD68" s="266"/>
      <c r="AE68" s="266"/>
      <c r="AF68" s="266"/>
      <c r="AG68" s="266"/>
      <c r="AH68" s="266"/>
    </row>
    <row r="69" spans="28:34" x14ac:dyDescent="0.15">
      <c r="AF69" s="266"/>
      <c r="AG69" s="266"/>
      <c r="AH69" s="266"/>
    </row>
    <row r="70" spans="28:34" x14ac:dyDescent="0.15"/>
    <row r="71" spans="28:34" x14ac:dyDescent="0.15"/>
    <row r="72" spans="28:34" x14ac:dyDescent="0.15"/>
    <row r="73" spans="28:34" x14ac:dyDescent="0.15"/>
    <row r="74" spans="28:34" x14ac:dyDescent="0.15"/>
    <row r="75" spans="28:34" x14ac:dyDescent="0.15">
      <c r="AH75" s="266"/>
    </row>
    <row r="76" spans="28:34" x14ac:dyDescent="0.15">
      <c r="AF76" s="266"/>
      <c r="AG76" s="266"/>
      <c r="AH76" s="266"/>
    </row>
    <row r="77" spans="28:34" x14ac:dyDescent="0.15">
      <c r="AG77" s="266"/>
      <c r="AH77" s="266"/>
    </row>
    <row r="78" spans="28:34" x14ac:dyDescent="0.15"/>
    <row r="79" spans="28:34" x14ac:dyDescent="0.15"/>
    <row r="80" spans="28:34" x14ac:dyDescent="0.15"/>
    <row r="81" spans="25:34" x14ac:dyDescent="0.15"/>
    <row r="82" spans="25:34" x14ac:dyDescent="0.15">
      <c r="Y82" s="266"/>
    </row>
    <row r="83" spans="25:34" x14ac:dyDescent="0.15">
      <c r="Y83" s="266"/>
      <c r="Z83" s="266"/>
      <c r="AA83" s="266"/>
      <c r="AB83" s="266"/>
      <c r="AC83" s="266"/>
      <c r="AD83" s="266"/>
      <c r="AE83" s="266"/>
      <c r="AF83" s="266"/>
      <c r="AG83" s="266"/>
      <c r="AH83" s="266"/>
    </row>
    <row r="84" spans="25:34" x14ac:dyDescent="0.15"/>
    <row r="85" spans="25:34" x14ac:dyDescent="0.15"/>
    <row r="86" spans="25:34" x14ac:dyDescent="0.15"/>
    <row r="87" spans="25:34" x14ac:dyDescent="0.15"/>
    <row r="88" spans="25:34" x14ac:dyDescent="0.15">
      <c r="AH88" s="26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6"/>
      <c r="AG94" s="266"/>
      <c r="AH94" s="266"/>
    </row>
    <row r="95" spans="25:34" ht="13.5" customHeight="1" x14ac:dyDescent="0.15">
      <c r="AH95" s="26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6"/>
    </row>
    <row r="102" spans="33:34" ht="13.5" customHeight="1" x14ac:dyDescent="0.15"/>
    <row r="103" spans="33:34" ht="13.5" customHeight="1" x14ac:dyDescent="0.15"/>
    <row r="104" spans="33:34" ht="13.5" customHeight="1" x14ac:dyDescent="0.15">
      <c r="AG104" s="266"/>
      <c r="AH104" s="26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6"/>
    </row>
    <row r="117" spans="34:122" ht="13.5" customHeight="1" x14ac:dyDescent="0.15"/>
    <row r="118" spans="34:122" ht="13.5" customHeight="1" x14ac:dyDescent="0.15"/>
    <row r="119" spans="34:122" ht="13.5" customHeight="1" x14ac:dyDescent="0.15"/>
    <row r="120" spans="34:122" ht="13.5" customHeight="1" x14ac:dyDescent="0.15">
      <c r="AH120" s="266"/>
    </row>
    <row r="121" spans="34:122" ht="13.5" customHeight="1" x14ac:dyDescent="0.15">
      <c r="AH121" s="266"/>
    </row>
    <row r="122" spans="34:122" ht="13.5" customHeight="1" x14ac:dyDescent="0.15"/>
    <row r="123" spans="34:122" ht="13.5" customHeight="1" x14ac:dyDescent="0.15"/>
    <row r="124" spans="34:122" ht="13.5" customHeight="1" x14ac:dyDescent="0.15"/>
    <row r="125" spans="34:122" ht="13.5" customHeight="1" x14ac:dyDescent="0.15">
      <c r="DR125" s="266" t="s">
        <v>635</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gzxcjdmcJCc5MRgh8WGHmtPE3St08zZoS/a8UpMHLXmUdImh7qsUxW7dK39lsnZ5JzMhg1QKJEN1i3UcUxIIpw==" saltValue="oIXl86Fw5fDczkzmh+SD/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5" customWidth="1"/>
    <col min="2" max="8" width="13.375" style="125" customWidth="1"/>
    <col min="9" max="16384" width="11.125" style="125"/>
  </cols>
  <sheetData>
    <row r="1" spans="1:8" x14ac:dyDescent="0.15">
      <c r="A1" s="119"/>
      <c r="B1" s="120"/>
      <c r="C1" s="121"/>
      <c r="D1" s="122"/>
      <c r="E1" s="123"/>
      <c r="F1" s="123"/>
      <c r="G1" s="123"/>
      <c r="H1" s="124"/>
    </row>
    <row r="2" spans="1:8" x14ac:dyDescent="0.15">
      <c r="A2" s="126"/>
      <c r="B2" s="127"/>
      <c r="C2" s="128"/>
      <c r="D2" s="129" t="s">
        <v>46</v>
      </c>
      <c r="E2" s="130"/>
      <c r="F2" s="131" t="s">
        <v>568</v>
      </c>
      <c r="G2" s="132"/>
      <c r="H2" s="133"/>
    </row>
    <row r="3" spans="1:8" x14ac:dyDescent="0.15">
      <c r="A3" s="129" t="s">
        <v>561</v>
      </c>
      <c r="B3" s="134"/>
      <c r="C3" s="135"/>
      <c r="D3" s="136">
        <v>30056</v>
      </c>
      <c r="E3" s="137"/>
      <c r="F3" s="138">
        <v>47677</v>
      </c>
      <c r="G3" s="139"/>
      <c r="H3" s="140"/>
    </row>
    <row r="4" spans="1:8" x14ac:dyDescent="0.15">
      <c r="A4" s="141"/>
      <c r="B4" s="142"/>
      <c r="C4" s="143"/>
      <c r="D4" s="144">
        <v>11018</v>
      </c>
      <c r="E4" s="145"/>
      <c r="F4" s="146">
        <v>23360</v>
      </c>
      <c r="G4" s="147"/>
      <c r="H4" s="148"/>
    </row>
    <row r="5" spans="1:8" x14ac:dyDescent="0.15">
      <c r="A5" s="129" t="s">
        <v>563</v>
      </c>
      <c r="B5" s="134"/>
      <c r="C5" s="135"/>
      <c r="D5" s="136">
        <v>48069</v>
      </c>
      <c r="E5" s="137"/>
      <c r="F5" s="138">
        <v>51613</v>
      </c>
      <c r="G5" s="139"/>
      <c r="H5" s="140"/>
    </row>
    <row r="6" spans="1:8" x14ac:dyDescent="0.15">
      <c r="A6" s="141"/>
      <c r="B6" s="142"/>
      <c r="C6" s="143"/>
      <c r="D6" s="144">
        <v>24307</v>
      </c>
      <c r="E6" s="145"/>
      <c r="F6" s="146">
        <v>25872</v>
      </c>
      <c r="G6" s="147"/>
      <c r="H6" s="148"/>
    </row>
    <row r="7" spans="1:8" x14ac:dyDescent="0.15">
      <c r="A7" s="129" t="s">
        <v>564</v>
      </c>
      <c r="B7" s="134"/>
      <c r="C7" s="135"/>
      <c r="D7" s="136">
        <v>70493</v>
      </c>
      <c r="E7" s="137"/>
      <c r="F7" s="138">
        <v>50880</v>
      </c>
      <c r="G7" s="139"/>
      <c r="H7" s="140"/>
    </row>
    <row r="8" spans="1:8" x14ac:dyDescent="0.15">
      <c r="A8" s="141"/>
      <c r="B8" s="142"/>
      <c r="C8" s="143"/>
      <c r="D8" s="144">
        <v>45678</v>
      </c>
      <c r="E8" s="145"/>
      <c r="F8" s="146">
        <v>27819</v>
      </c>
      <c r="G8" s="147"/>
      <c r="H8" s="148"/>
    </row>
    <row r="9" spans="1:8" x14ac:dyDescent="0.15">
      <c r="A9" s="129" t="s">
        <v>565</v>
      </c>
      <c r="B9" s="134"/>
      <c r="C9" s="135"/>
      <c r="D9" s="136">
        <v>48906</v>
      </c>
      <c r="E9" s="137"/>
      <c r="F9" s="138">
        <v>46395</v>
      </c>
      <c r="G9" s="139"/>
      <c r="H9" s="140"/>
    </row>
    <row r="10" spans="1:8" x14ac:dyDescent="0.15">
      <c r="A10" s="141"/>
      <c r="B10" s="142"/>
      <c r="C10" s="143"/>
      <c r="D10" s="144">
        <v>23473</v>
      </c>
      <c r="E10" s="145"/>
      <c r="F10" s="146">
        <v>26304</v>
      </c>
      <c r="G10" s="147"/>
      <c r="H10" s="148"/>
    </row>
    <row r="11" spans="1:8" x14ac:dyDescent="0.15">
      <c r="A11" s="129" t="s">
        <v>566</v>
      </c>
      <c r="B11" s="134"/>
      <c r="C11" s="135"/>
      <c r="D11" s="136">
        <v>44125</v>
      </c>
      <c r="E11" s="137"/>
      <c r="F11" s="138">
        <v>48088</v>
      </c>
      <c r="G11" s="139"/>
      <c r="H11" s="140"/>
    </row>
    <row r="12" spans="1:8" x14ac:dyDescent="0.15">
      <c r="A12" s="141"/>
      <c r="B12" s="142"/>
      <c r="C12" s="149"/>
      <c r="D12" s="144">
        <v>19349</v>
      </c>
      <c r="E12" s="145"/>
      <c r="F12" s="146">
        <v>25183</v>
      </c>
      <c r="G12" s="147"/>
      <c r="H12" s="148"/>
    </row>
    <row r="13" spans="1:8" x14ac:dyDescent="0.15">
      <c r="A13" s="129"/>
      <c r="B13" s="134"/>
      <c r="C13" s="150"/>
      <c r="D13" s="151">
        <v>48330</v>
      </c>
      <c r="E13" s="152"/>
      <c r="F13" s="153">
        <v>48931</v>
      </c>
      <c r="G13" s="154"/>
      <c r="H13" s="140"/>
    </row>
    <row r="14" spans="1:8" x14ac:dyDescent="0.15">
      <c r="A14" s="141"/>
      <c r="B14" s="142"/>
      <c r="C14" s="143"/>
      <c r="D14" s="144">
        <v>24765</v>
      </c>
      <c r="E14" s="145"/>
      <c r="F14" s="146">
        <v>25708</v>
      </c>
      <c r="G14" s="147"/>
      <c r="H14" s="148"/>
    </row>
    <row r="17" spans="1:11" x14ac:dyDescent="0.15">
      <c r="A17" s="125" t="s">
        <v>47</v>
      </c>
    </row>
    <row r="18" spans="1:11" x14ac:dyDescent="0.15">
      <c r="A18" s="155"/>
      <c r="B18" s="155" t="str">
        <f>実質収支比率等に係る経年分析!F$46</f>
        <v>H25</v>
      </c>
      <c r="C18" s="155" t="str">
        <f>実質収支比率等に係る経年分析!G$46</f>
        <v>H26</v>
      </c>
      <c r="D18" s="155" t="str">
        <f>実質収支比率等に係る経年分析!H$46</f>
        <v>H27</v>
      </c>
      <c r="E18" s="155" t="str">
        <f>実質収支比率等に係る経年分析!I$46</f>
        <v>H28</v>
      </c>
      <c r="F18" s="155" t="str">
        <f>実質収支比率等に係る経年分析!J$46</f>
        <v>H29</v>
      </c>
    </row>
    <row r="19" spans="1:11" x14ac:dyDescent="0.15">
      <c r="A19" s="155" t="s">
        <v>48</v>
      </c>
      <c r="B19" s="155">
        <f>ROUND(VALUE(SUBSTITUTE(実質収支比率等に係る経年分析!F$48,"▲","-")),2)</f>
        <v>2.31</v>
      </c>
      <c r="C19" s="155">
        <f>ROUND(VALUE(SUBSTITUTE(実質収支比率等に係る経年分析!G$48,"▲","-")),2)</f>
        <v>2.89</v>
      </c>
      <c r="D19" s="155">
        <f>ROUND(VALUE(SUBSTITUTE(実質収支比率等に係る経年分析!H$48,"▲","-")),2)</f>
        <v>2.35</v>
      </c>
      <c r="E19" s="155">
        <f>ROUND(VALUE(SUBSTITUTE(実質収支比率等に係る経年分析!I$48,"▲","-")),2)</f>
        <v>2.33</v>
      </c>
      <c r="F19" s="155">
        <f>ROUND(VALUE(SUBSTITUTE(実質収支比率等に係る経年分析!J$48,"▲","-")),2)</f>
        <v>2.34</v>
      </c>
    </row>
    <row r="20" spans="1:11" x14ac:dyDescent="0.15">
      <c r="A20" s="155" t="s">
        <v>49</v>
      </c>
      <c r="B20" s="155">
        <f>ROUND(VALUE(SUBSTITUTE(実質収支比率等に係る経年分析!F$47,"▲","-")),2)</f>
        <v>7.82</v>
      </c>
      <c r="C20" s="155">
        <f>ROUND(VALUE(SUBSTITUTE(実質収支比率等に係る経年分析!G$47,"▲","-")),2)</f>
        <v>8.8699999999999992</v>
      </c>
      <c r="D20" s="155">
        <f>ROUND(VALUE(SUBSTITUTE(実質収支比率等に係る経年分析!H$47,"▲","-")),2)</f>
        <v>10.19</v>
      </c>
      <c r="E20" s="155">
        <f>ROUND(VALUE(SUBSTITUTE(実質収支比率等に係る経年分析!I$47,"▲","-")),2)</f>
        <v>8.58</v>
      </c>
      <c r="F20" s="155">
        <f>ROUND(VALUE(SUBSTITUTE(実質収支比率等に係る経年分析!J$47,"▲","-")),2)</f>
        <v>6.94</v>
      </c>
    </row>
    <row r="21" spans="1:11" x14ac:dyDescent="0.15">
      <c r="A21" s="155" t="s">
        <v>50</v>
      </c>
      <c r="B21" s="155">
        <f>IF(ISNUMBER(VALUE(SUBSTITUTE(実質収支比率等に係る経年分析!F$49,"▲","-"))),ROUND(VALUE(SUBSTITUTE(実質収支比率等に係る経年分析!F$49,"▲","-")),2),NA())</f>
        <v>-1.08</v>
      </c>
      <c r="C21" s="155">
        <f>IF(ISNUMBER(VALUE(SUBSTITUTE(実質収支比率等に係る経年分析!G$49,"▲","-"))),ROUND(VALUE(SUBSTITUTE(実質収支比率等に係る経年分析!G$49,"▲","-")),2),NA())</f>
        <v>1.68</v>
      </c>
      <c r="D21" s="155">
        <f>IF(ISNUMBER(VALUE(SUBSTITUTE(実質収支比率等に係る経年分析!H$49,"▲","-"))),ROUND(VALUE(SUBSTITUTE(実質収支比率等に係る経年分析!H$49,"▲","-")),2),NA())</f>
        <v>0.75</v>
      </c>
      <c r="E21" s="155">
        <f>IF(ISNUMBER(VALUE(SUBSTITUTE(実質収支比率等に係る経年分析!I$49,"▲","-"))),ROUND(VALUE(SUBSTITUTE(実質収支比率等に係る経年分析!I$49,"▲","-")),2),NA())</f>
        <v>-1.81</v>
      </c>
      <c r="F21" s="155">
        <f>IF(ISNUMBER(VALUE(SUBSTITUTE(実質収支比率等に係る経年分析!J$49,"▲","-"))),ROUND(VALUE(SUBSTITUTE(実質収支比率等に係る経年分析!J$49,"▲","-")),2),NA())</f>
        <v>-1.61</v>
      </c>
    </row>
    <row r="24" spans="1:11" x14ac:dyDescent="0.15">
      <c r="A24" s="125" t="s">
        <v>51</v>
      </c>
    </row>
    <row r="25" spans="1:11" x14ac:dyDescent="0.15">
      <c r="A25" s="156"/>
      <c r="B25" s="156" t="str">
        <f>連結実質赤字比率に係る赤字・黒字の構成分析!F$33</f>
        <v>H25</v>
      </c>
      <c r="C25" s="156"/>
      <c r="D25" s="156" t="str">
        <f>連結実質赤字比率に係る赤字・黒字の構成分析!G$33</f>
        <v>H26</v>
      </c>
      <c r="E25" s="156"/>
      <c r="F25" s="156" t="str">
        <f>連結実質赤字比率に係る赤字・黒字の構成分析!H$33</f>
        <v>H27</v>
      </c>
      <c r="G25" s="156"/>
      <c r="H25" s="156" t="str">
        <f>連結実質赤字比率に係る赤字・黒字の構成分析!I$33</f>
        <v>H28</v>
      </c>
      <c r="I25" s="156"/>
      <c r="J25" s="156" t="str">
        <f>連結実質赤字比率に係る赤字・黒字の構成分析!J$33</f>
        <v>H29</v>
      </c>
      <c r="K25" s="156"/>
    </row>
    <row r="26" spans="1:11" x14ac:dyDescent="0.15">
      <c r="A26" s="156"/>
      <c r="B26" s="156" t="s">
        <v>52</v>
      </c>
      <c r="C26" s="156" t="s">
        <v>53</v>
      </c>
      <c r="D26" s="156" t="s">
        <v>52</v>
      </c>
      <c r="E26" s="156" t="s">
        <v>53</v>
      </c>
      <c r="F26" s="156" t="s">
        <v>52</v>
      </c>
      <c r="G26" s="156" t="s">
        <v>53</v>
      </c>
      <c r="H26" s="156" t="s">
        <v>52</v>
      </c>
      <c r="I26" s="156" t="s">
        <v>53</v>
      </c>
      <c r="J26" s="156" t="s">
        <v>52</v>
      </c>
      <c r="K26" s="156" t="s">
        <v>53</v>
      </c>
    </row>
    <row r="27" spans="1:11" x14ac:dyDescent="0.15">
      <c r="A27" s="156" t="str">
        <f>IF(連結実質赤字比率に係る赤字・黒字の構成分析!C$43="",NA(),連結実質赤字比率に係る赤字・黒字の構成分析!C$43)</f>
        <v>その他会計（黒字）</v>
      </c>
      <c r="B27" s="156" t="e">
        <f>IF(ROUND(VALUE(SUBSTITUTE(連結実質赤字比率に係る赤字・黒字の構成分析!F$43,"▲", "-")), 2) &lt; 0, ABS(ROUND(VALUE(SUBSTITUTE(連結実質赤字比率に係る赤字・黒字の構成分析!F$43,"▲", "-")), 2)), NA())</f>
        <v>#N/A</v>
      </c>
      <c r="C27" s="156">
        <f>IF(ROUND(VALUE(SUBSTITUTE(連結実質赤字比率に係る赤字・黒字の構成分析!F$43,"▲", "-")), 2) &gt;= 0, ABS(ROUND(VALUE(SUBSTITUTE(連結実質赤字比率に係る赤字・黒字の構成分析!F$43,"▲", "-")), 2)), NA())</f>
        <v>5.32</v>
      </c>
      <c r="D27" s="156" t="e">
        <f>IF(ROUND(VALUE(SUBSTITUTE(連結実質赤字比率に係る赤字・黒字の構成分析!G$43,"▲", "-")), 2) &lt; 0, ABS(ROUND(VALUE(SUBSTITUTE(連結実質赤字比率に係る赤字・黒字の構成分析!G$43,"▲", "-")), 2)), NA())</f>
        <v>#N/A</v>
      </c>
      <c r="E27" s="156">
        <f>IF(ROUND(VALUE(SUBSTITUTE(連結実質赤字比率に係る赤字・黒字の構成分析!G$43,"▲", "-")), 2) &gt;= 0, ABS(ROUND(VALUE(SUBSTITUTE(連結実質赤字比率に係る赤字・黒字の構成分析!G$43,"▲", "-")), 2)), NA())</f>
        <v>0.09</v>
      </c>
      <c r="F27" s="156" t="e">
        <f>IF(ROUND(VALUE(SUBSTITUTE(連結実質赤字比率に係る赤字・黒字の構成分析!H$43,"▲", "-")), 2) &lt; 0, ABS(ROUND(VALUE(SUBSTITUTE(連結実質赤字比率に係る赤字・黒字の構成分析!H$43,"▲", "-")), 2)), NA())</f>
        <v>#N/A</v>
      </c>
      <c r="G27" s="156">
        <f>IF(ROUND(VALUE(SUBSTITUTE(連結実質赤字比率に係る赤字・黒字の構成分析!H$43,"▲", "-")), 2) &gt;= 0, ABS(ROUND(VALUE(SUBSTITUTE(連結実質赤字比率に係る赤字・黒字の構成分析!H$43,"▲", "-")), 2)), NA())</f>
        <v>7.0000000000000007E-2</v>
      </c>
      <c r="H27" s="156" t="e">
        <f>IF(ROUND(VALUE(SUBSTITUTE(連結実質赤字比率に係る赤字・黒字の構成分析!I$43,"▲", "-")), 2) &lt; 0, ABS(ROUND(VALUE(SUBSTITUTE(連結実質赤字比率に係る赤字・黒字の構成分析!I$43,"▲", "-")), 2)), NA())</f>
        <v>#N/A</v>
      </c>
      <c r="I27" s="156">
        <f>IF(ROUND(VALUE(SUBSTITUTE(連結実質赤字比率に係る赤字・黒字の構成分析!I$43,"▲", "-")), 2) &gt;= 0, ABS(ROUND(VALUE(SUBSTITUTE(連結実質赤字比率に係る赤字・黒字の構成分析!I$43,"▲", "-")), 2)), NA())</f>
        <v>0.06</v>
      </c>
      <c r="J27" s="156" t="e">
        <f>IF(ROUND(VALUE(SUBSTITUTE(連結実質赤字比率に係る赤字・黒字の構成分析!J$43,"▲", "-")), 2) &lt; 0, ABS(ROUND(VALUE(SUBSTITUTE(連結実質赤字比率に係る赤字・黒字の構成分析!J$43,"▲", "-")), 2)), NA())</f>
        <v>#N/A</v>
      </c>
      <c r="K27" s="156">
        <f>IF(ROUND(VALUE(SUBSTITUTE(連結実質赤字比率に係る赤字・黒字の構成分析!J$43,"▲", "-")), 2) &gt;= 0, ABS(ROUND(VALUE(SUBSTITUTE(連結実質赤字比率に係る赤字・黒字の構成分析!J$43,"▲", "-")), 2)), NA())</f>
        <v>0.06</v>
      </c>
    </row>
    <row r="28" spans="1:11" x14ac:dyDescent="0.15">
      <c r="A28" s="156" t="str">
        <f>IF(連結実質赤字比率に係る赤字・黒字の構成分析!C$42="",NA(),連結実質赤字比率に係る赤字・黒字の構成分析!C$42)</f>
        <v>その他会計（赤字）</v>
      </c>
      <c r="B28" s="156" t="e">
        <f>IF(ROUND(VALUE(SUBSTITUTE(連結実質赤字比率に係る赤字・黒字の構成分析!F$42,"▲", "-")), 2) &lt; 0, ABS(ROUND(VALUE(SUBSTITUTE(連結実質赤字比率に係る赤字・黒字の構成分析!F$42,"▲", "-")), 2)), NA())</f>
        <v>#VALUE!</v>
      </c>
      <c r="C28" s="156" t="e">
        <f>IF(ROUND(VALUE(SUBSTITUTE(連結実質赤字比率に係る赤字・黒字の構成分析!F$42,"▲", "-")), 2) &gt;= 0, ABS(ROUND(VALUE(SUBSTITUTE(連結実質赤字比率に係る赤字・黒字の構成分析!F$42,"▲", "-")), 2)), NA())</f>
        <v>#VALUE!</v>
      </c>
      <c r="D28" s="156" t="e">
        <f>IF(ROUND(VALUE(SUBSTITUTE(連結実質赤字比率に係る赤字・黒字の構成分析!G$42,"▲", "-")), 2) &lt; 0, ABS(ROUND(VALUE(SUBSTITUTE(連結実質赤字比率に係る赤字・黒字の構成分析!G$42,"▲", "-")), 2)), NA())</f>
        <v>#VALUE!</v>
      </c>
      <c r="E28" s="156" t="e">
        <f>IF(ROUND(VALUE(SUBSTITUTE(連結実質赤字比率に係る赤字・黒字の構成分析!G$42,"▲", "-")), 2) &gt;= 0, ABS(ROUND(VALUE(SUBSTITUTE(連結実質赤字比率に係る赤字・黒字の構成分析!G$42,"▲", "-")), 2)), NA())</f>
        <v>#VALUE!</v>
      </c>
      <c r="F28" s="156" t="e">
        <f>IF(ROUND(VALUE(SUBSTITUTE(連結実質赤字比率に係る赤字・黒字の構成分析!H$42,"▲", "-")), 2) &lt; 0, ABS(ROUND(VALUE(SUBSTITUTE(連結実質赤字比率に係る赤字・黒字の構成分析!H$42,"▲", "-")), 2)), NA())</f>
        <v>#VALUE!</v>
      </c>
      <c r="G28" s="156" t="e">
        <f>IF(ROUND(VALUE(SUBSTITUTE(連結実質赤字比率に係る赤字・黒字の構成分析!H$42,"▲", "-")), 2) &gt;= 0, ABS(ROUND(VALUE(SUBSTITUTE(連結実質赤字比率に係る赤字・黒字の構成分析!H$42,"▲", "-")), 2)), NA())</f>
        <v>#VALUE!</v>
      </c>
      <c r="H28" s="156" t="e">
        <f>IF(ROUND(VALUE(SUBSTITUTE(連結実質赤字比率に係る赤字・黒字の構成分析!I$42,"▲", "-")), 2) &lt; 0, ABS(ROUND(VALUE(SUBSTITUTE(連結実質赤字比率に係る赤字・黒字の構成分析!I$42,"▲", "-")), 2)), NA())</f>
        <v>#VALUE!</v>
      </c>
      <c r="I28" s="156" t="e">
        <f>IF(ROUND(VALUE(SUBSTITUTE(連結実質赤字比率に係る赤字・黒字の構成分析!I$42,"▲", "-")), 2) &gt;= 0, ABS(ROUND(VALUE(SUBSTITUTE(連結実質赤字比率に係る赤字・黒字の構成分析!I$42,"▲", "-")), 2)), NA())</f>
        <v>#VALUE!</v>
      </c>
      <c r="J28" s="156" t="e">
        <f>IF(ROUND(VALUE(SUBSTITUTE(連結実質赤字比率に係る赤字・黒字の構成分析!J$42,"▲", "-")), 2) &lt; 0, ABS(ROUND(VALUE(SUBSTITUTE(連結実質赤字比率に係る赤字・黒字の構成分析!J$42,"▲", "-")), 2)), NA())</f>
        <v>#VALUE!</v>
      </c>
      <c r="K28" s="156" t="e">
        <f>IF(ROUND(VALUE(SUBSTITUTE(連結実質赤字比率に係る赤字・黒字の構成分析!J$42,"▲", "-")), 2) &gt;= 0, ABS(ROUND(VALUE(SUBSTITUTE(連結実質赤字比率に係る赤字・黒字の構成分析!J$42,"▲", "-")), 2)), NA())</f>
        <v>#VALUE!</v>
      </c>
    </row>
    <row r="29" spans="1:11" x14ac:dyDescent="0.15">
      <c r="A29" s="156" t="str">
        <f>IF(連結実質赤字比率に係る赤字・黒字の構成分析!C$41="",NA(),連結実質赤字比率に係る赤字・黒字の構成分析!C$41)</f>
        <v>母子父子寡婦福祉資金貸付事業会計</v>
      </c>
      <c r="B29" s="156" t="e">
        <f>IF(ROUND(VALUE(SUBSTITUTE(連結実質赤字比率に係る赤字・黒字の構成分析!F$41,"▲", "-")), 2) &lt; 0, ABS(ROUND(VALUE(SUBSTITUTE(連結実質赤字比率に係る赤字・黒字の構成分析!F$41,"▲", "-")), 2)), NA())</f>
        <v>#N/A</v>
      </c>
      <c r="C29" s="156">
        <f>IF(ROUND(VALUE(SUBSTITUTE(連結実質赤字比率に係る赤字・黒字の構成分析!F$41,"▲", "-")), 2) &gt;= 0, ABS(ROUND(VALUE(SUBSTITUTE(連結実質赤字比率に係る赤字・黒字の構成分析!F$41,"▲", "-")), 2)), NA())</f>
        <v>0.09</v>
      </c>
      <c r="D29" s="156" t="e">
        <f>IF(ROUND(VALUE(SUBSTITUTE(連結実質赤字比率に係る赤字・黒字の構成分析!G$41,"▲", "-")), 2) &lt; 0, ABS(ROUND(VALUE(SUBSTITUTE(連結実質赤字比率に係る赤字・黒字の構成分析!G$41,"▲", "-")), 2)), NA())</f>
        <v>#N/A</v>
      </c>
      <c r="E29" s="156">
        <f>IF(ROUND(VALUE(SUBSTITUTE(連結実質赤字比率に係る赤字・黒字の構成分析!G$41,"▲", "-")), 2) &gt;= 0, ABS(ROUND(VALUE(SUBSTITUTE(連結実質赤字比率に係る赤字・黒字の構成分析!G$41,"▲", "-")), 2)), NA())</f>
        <v>0.14000000000000001</v>
      </c>
      <c r="F29" s="156" t="e">
        <f>IF(ROUND(VALUE(SUBSTITUTE(連結実質赤字比率に係る赤字・黒字の構成分析!H$41,"▲", "-")), 2) &lt; 0, ABS(ROUND(VALUE(SUBSTITUTE(連結実質赤字比率に係る赤字・黒字の構成分析!H$41,"▲", "-")), 2)), NA())</f>
        <v>#N/A</v>
      </c>
      <c r="G29" s="156">
        <f>IF(ROUND(VALUE(SUBSTITUTE(連結実質赤字比率に係る赤字・黒字の構成分析!H$41,"▲", "-")), 2) &gt;= 0, ABS(ROUND(VALUE(SUBSTITUTE(連結実質赤字比率に係る赤字・黒字の構成分析!H$41,"▲", "-")), 2)), NA())</f>
        <v>0.18</v>
      </c>
      <c r="H29" s="156" t="e">
        <f>IF(ROUND(VALUE(SUBSTITUTE(連結実質赤字比率に係る赤字・黒字の構成分析!I$41,"▲", "-")), 2) &lt; 0, ABS(ROUND(VALUE(SUBSTITUTE(連結実質赤字比率に係る赤字・黒字の構成分析!I$41,"▲", "-")), 2)), NA())</f>
        <v>#N/A</v>
      </c>
      <c r="I29" s="156">
        <f>IF(ROUND(VALUE(SUBSTITUTE(連結実質赤字比率に係る赤字・黒字の構成分析!I$41,"▲", "-")), 2) &gt;= 0, ABS(ROUND(VALUE(SUBSTITUTE(連結実質赤字比率に係る赤字・黒字の構成分析!I$41,"▲", "-")), 2)), NA())</f>
        <v>0.16</v>
      </c>
      <c r="J29" s="156" t="e">
        <f>IF(ROUND(VALUE(SUBSTITUTE(連結実質赤字比率に係る赤字・黒字の構成分析!J$41,"▲", "-")), 2) &lt; 0, ABS(ROUND(VALUE(SUBSTITUTE(連結実質赤字比率に係る赤字・黒字の構成分析!J$41,"▲", "-")), 2)), NA())</f>
        <v>#N/A</v>
      </c>
      <c r="K29" s="156">
        <f>IF(ROUND(VALUE(SUBSTITUTE(連結実質赤字比率に係る赤字・黒字の構成分析!J$41,"▲", "-")), 2) &gt;= 0, ABS(ROUND(VALUE(SUBSTITUTE(連結実質赤字比率に係る赤字・黒字の構成分析!J$41,"▲", "-")), 2)), NA())</f>
        <v>0.08</v>
      </c>
    </row>
    <row r="30" spans="1:11" x14ac:dyDescent="0.15">
      <c r="A30" s="156" t="str">
        <f>IF(連結実質赤字比率に係る赤字・黒字の構成分析!C$40="",NA(),連結実質赤字比率に係る赤字・黒字の構成分析!C$40)</f>
        <v>土地区画整理会計</v>
      </c>
      <c r="B30" s="156" t="e">
        <f>IF(ROUND(VALUE(SUBSTITUTE(連結実質赤字比率に係る赤字・黒字の構成分析!F$40,"▲", "-")), 2) &lt; 0, ABS(ROUND(VALUE(SUBSTITUTE(連結実質赤字比率に係る赤字・黒字の構成分析!F$40,"▲", "-")), 2)), NA())</f>
        <v>#N/A</v>
      </c>
      <c r="C30" s="156">
        <f>IF(ROUND(VALUE(SUBSTITUTE(連結実質赤字比率に係る赤字・黒字の構成分析!F$40,"▲", "-")), 2) &gt;= 0, ABS(ROUND(VALUE(SUBSTITUTE(連結実質赤字比率に係る赤字・黒字の構成分析!F$40,"▲", "-")), 2)), NA())</f>
        <v>0.15</v>
      </c>
      <c r="D30" s="156" t="e">
        <f>IF(ROUND(VALUE(SUBSTITUTE(連結実質赤字比率に係る赤字・黒字の構成分析!G$40,"▲", "-")), 2) &lt; 0, ABS(ROUND(VALUE(SUBSTITUTE(連結実質赤字比率に係る赤字・黒字の構成分析!G$40,"▲", "-")), 2)), NA())</f>
        <v>#N/A</v>
      </c>
      <c r="E30" s="156">
        <f>IF(ROUND(VALUE(SUBSTITUTE(連結実質赤字比率に係る赤字・黒字の構成分析!G$40,"▲", "-")), 2) &gt;= 0, ABS(ROUND(VALUE(SUBSTITUTE(連結実質赤字比率に係る赤字・黒字の構成分析!G$40,"▲", "-")), 2)), NA())</f>
        <v>0.13</v>
      </c>
      <c r="F30" s="156" t="e">
        <f>IF(ROUND(VALUE(SUBSTITUTE(連結実質赤字比率に係る赤字・黒字の構成分析!H$40,"▲", "-")), 2) &lt; 0, ABS(ROUND(VALUE(SUBSTITUTE(連結実質赤字比率に係る赤字・黒字の構成分析!H$40,"▲", "-")), 2)), NA())</f>
        <v>#N/A</v>
      </c>
      <c r="G30" s="156">
        <f>IF(ROUND(VALUE(SUBSTITUTE(連結実質赤字比率に係る赤字・黒字の構成分析!H$40,"▲", "-")), 2) &gt;= 0, ABS(ROUND(VALUE(SUBSTITUTE(連結実質赤字比率に係る赤字・黒字の構成分析!H$40,"▲", "-")), 2)), NA())</f>
        <v>0.15</v>
      </c>
      <c r="H30" s="156" t="e">
        <f>IF(ROUND(VALUE(SUBSTITUTE(連結実質赤字比率に係る赤字・黒字の構成分析!I$40,"▲", "-")), 2) &lt; 0, ABS(ROUND(VALUE(SUBSTITUTE(連結実質赤字比率に係る赤字・黒字の構成分析!I$40,"▲", "-")), 2)), NA())</f>
        <v>#N/A</v>
      </c>
      <c r="I30" s="156">
        <f>IF(ROUND(VALUE(SUBSTITUTE(連結実質赤字比率に係る赤字・黒字の構成分析!I$40,"▲", "-")), 2) &gt;= 0, ABS(ROUND(VALUE(SUBSTITUTE(連結実質赤字比率に係る赤字・黒字の構成分析!I$40,"▲", "-")), 2)), NA())</f>
        <v>0.12</v>
      </c>
      <c r="J30" s="156" t="e">
        <f>IF(ROUND(VALUE(SUBSTITUTE(連結実質赤字比率に係る赤字・黒字の構成分析!J$40,"▲", "-")), 2) &lt; 0, ABS(ROUND(VALUE(SUBSTITUTE(連結実質赤字比率に係る赤字・黒字の構成分析!J$40,"▲", "-")), 2)), NA())</f>
        <v>#N/A</v>
      </c>
      <c r="K30" s="156">
        <f>IF(ROUND(VALUE(SUBSTITUTE(連結実質赤字比率に係る赤字・黒字の構成分析!J$40,"▲", "-")), 2) &gt;= 0, ABS(ROUND(VALUE(SUBSTITUTE(連結実質赤字比率に係る赤字・黒字の構成分析!J$40,"▲", "-")), 2)), NA())</f>
        <v>0.14000000000000001</v>
      </c>
    </row>
    <row r="31" spans="1:11" x14ac:dyDescent="0.15">
      <c r="A31" s="156" t="str">
        <f>IF(連結実質赤字比率に係る赤字・黒字の構成分析!C$39="",NA(),連結実質赤字比率に係る赤字・黒字の構成分析!C$39)</f>
        <v>農業集落排水事業会計</v>
      </c>
      <c r="B31" s="156" t="e">
        <f>IF(ROUND(VALUE(SUBSTITUTE(連結実質赤字比率に係る赤字・黒字の構成分析!F$39,"▲", "-")), 2) &lt; 0, ABS(ROUND(VALUE(SUBSTITUTE(連結実質赤字比率に係る赤字・黒字の構成分析!F$39,"▲", "-")), 2)), NA())</f>
        <v>#N/A</v>
      </c>
      <c r="C31" s="156">
        <f>IF(ROUND(VALUE(SUBSTITUTE(連結実質赤字比率に係る赤字・黒字の構成分析!F$39,"▲", "-")), 2) &gt;= 0, ABS(ROUND(VALUE(SUBSTITUTE(連結実質赤字比率に係る赤字・黒字の構成分析!F$39,"▲", "-")), 2)), NA())</f>
        <v>0.53</v>
      </c>
      <c r="D31" s="156" t="e">
        <f>IF(ROUND(VALUE(SUBSTITUTE(連結実質赤字比率に係る赤字・黒字の構成分析!G$39,"▲", "-")), 2) &lt; 0, ABS(ROUND(VALUE(SUBSTITUTE(連結実質赤字比率に係る赤字・黒字の構成分析!G$39,"▲", "-")), 2)), NA())</f>
        <v>#N/A</v>
      </c>
      <c r="E31" s="156">
        <f>IF(ROUND(VALUE(SUBSTITUTE(連結実質赤字比率に係る赤字・黒字の構成分析!G$39,"▲", "-")), 2) &gt;= 0, ABS(ROUND(VALUE(SUBSTITUTE(連結実質赤字比率に係る赤字・黒字の構成分析!G$39,"▲", "-")), 2)), NA())</f>
        <v>0.62</v>
      </c>
      <c r="F31" s="156" t="e">
        <f>IF(ROUND(VALUE(SUBSTITUTE(連結実質赤字比率に係る赤字・黒字の構成分析!H$39,"▲", "-")), 2) &lt; 0, ABS(ROUND(VALUE(SUBSTITUTE(連結実質赤字比率に係る赤字・黒字の構成分析!H$39,"▲", "-")), 2)), NA())</f>
        <v>#N/A</v>
      </c>
      <c r="G31" s="156">
        <f>IF(ROUND(VALUE(SUBSTITUTE(連結実質赤字比率に係る赤字・黒字の構成分析!H$39,"▲", "-")), 2) &gt;= 0, ABS(ROUND(VALUE(SUBSTITUTE(連結実質赤字比率に係る赤字・黒字の構成分析!H$39,"▲", "-")), 2)), NA())</f>
        <v>0.73</v>
      </c>
      <c r="H31" s="156" t="e">
        <f>IF(ROUND(VALUE(SUBSTITUTE(連結実質赤字比率に係る赤字・黒字の構成分析!I$39,"▲", "-")), 2) &lt; 0, ABS(ROUND(VALUE(SUBSTITUTE(連結実質赤字比率に係る赤字・黒字の構成分析!I$39,"▲", "-")), 2)), NA())</f>
        <v>#N/A</v>
      </c>
      <c r="I31" s="156">
        <f>IF(ROUND(VALUE(SUBSTITUTE(連結実質赤字比率に係る赤字・黒字の構成分析!I$39,"▲", "-")), 2) &gt;= 0, ABS(ROUND(VALUE(SUBSTITUTE(連結実質赤字比率に係る赤字・黒字の構成分析!I$39,"▲", "-")), 2)), NA())</f>
        <v>0.82</v>
      </c>
      <c r="J31" s="156" t="e">
        <f>IF(ROUND(VALUE(SUBSTITUTE(連結実質赤字比率に係る赤字・黒字の構成分析!J$39,"▲", "-")), 2) &lt; 0, ABS(ROUND(VALUE(SUBSTITUTE(連結実質赤字比率に係る赤字・黒字の構成分析!J$39,"▲", "-")), 2)), NA())</f>
        <v>#N/A</v>
      </c>
      <c r="K31" s="156">
        <f>IF(ROUND(VALUE(SUBSTITUTE(連結実質赤字比率に係る赤字・黒字の構成分析!J$39,"▲", "-")), 2) &gt;= 0, ABS(ROUND(VALUE(SUBSTITUTE(連結実質赤字比率に係る赤字・黒字の構成分析!J$39,"▲", "-")), 2)), NA())</f>
        <v>0.86</v>
      </c>
    </row>
    <row r="32" spans="1:11" x14ac:dyDescent="0.15">
      <c r="A32" s="156" t="str">
        <f>IF(連結実質赤字比率に係る赤字・黒字の構成分析!C$38="",NA(),連結実質赤字比率に係る赤字・黒字の構成分析!C$38)</f>
        <v>介護保険事業会計</v>
      </c>
      <c r="B32" s="156" t="e">
        <f>IF(ROUND(VALUE(SUBSTITUTE(連結実質赤字比率に係る赤字・黒字の構成分析!F$38,"▲", "-")), 2) &lt; 0, ABS(ROUND(VALUE(SUBSTITUTE(連結実質赤字比率に係る赤字・黒字の構成分析!F$38,"▲", "-")), 2)), NA())</f>
        <v>#N/A</v>
      </c>
      <c r="C32" s="156">
        <f>IF(ROUND(VALUE(SUBSTITUTE(連結実質赤字比率に係る赤字・黒字の構成分析!F$38,"▲", "-")), 2) &gt;= 0, ABS(ROUND(VALUE(SUBSTITUTE(連結実質赤字比率に係る赤字・黒字の構成分析!F$38,"▲", "-")), 2)), NA())</f>
        <v>0.73</v>
      </c>
      <c r="D32" s="156" t="e">
        <f>IF(ROUND(VALUE(SUBSTITUTE(連結実質赤字比率に係る赤字・黒字の構成分析!G$38,"▲", "-")), 2) &lt; 0, ABS(ROUND(VALUE(SUBSTITUTE(連結実質赤字比率に係る赤字・黒字の構成分析!G$38,"▲", "-")), 2)), NA())</f>
        <v>#N/A</v>
      </c>
      <c r="E32" s="156">
        <f>IF(ROUND(VALUE(SUBSTITUTE(連結実質赤字比率に係る赤字・黒字の構成分析!G$38,"▲", "-")), 2) &gt;= 0, ABS(ROUND(VALUE(SUBSTITUTE(連結実質赤字比率に係る赤字・黒字の構成分析!G$38,"▲", "-")), 2)), NA())</f>
        <v>0.89</v>
      </c>
      <c r="F32" s="156" t="e">
        <f>IF(ROUND(VALUE(SUBSTITUTE(連結実質赤字比率に係る赤字・黒字の構成分析!H$38,"▲", "-")), 2) &lt; 0, ABS(ROUND(VALUE(SUBSTITUTE(連結実質赤字比率に係る赤字・黒字の構成分析!H$38,"▲", "-")), 2)), NA())</f>
        <v>#N/A</v>
      </c>
      <c r="G32" s="156">
        <f>IF(ROUND(VALUE(SUBSTITUTE(連結実質赤字比率に係る赤字・黒字の構成分析!H$38,"▲", "-")), 2) &gt;= 0, ABS(ROUND(VALUE(SUBSTITUTE(連結実質赤字比率に係る赤字・黒字の構成分析!H$38,"▲", "-")), 2)), NA())</f>
        <v>0.64</v>
      </c>
      <c r="H32" s="156" t="e">
        <f>IF(ROUND(VALUE(SUBSTITUTE(連結実質赤字比率に係る赤字・黒字の構成分析!I$38,"▲", "-")), 2) &lt; 0, ABS(ROUND(VALUE(SUBSTITUTE(連結実質赤字比率に係る赤字・黒字の構成分析!I$38,"▲", "-")), 2)), NA())</f>
        <v>#N/A</v>
      </c>
      <c r="I32" s="156">
        <f>IF(ROUND(VALUE(SUBSTITUTE(連結実質赤字比率に係る赤字・黒字の構成分析!I$38,"▲", "-")), 2) &gt;= 0, ABS(ROUND(VALUE(SUBSTITUTE(連結実質赤字比率に係る赤字・黒字の構成分析!I$38,"▲", "-")), 2)), NA())</f>
        <v>1.46</v>
      </c>
      <c r="J32" s="156" t="e">
        <f>IF(ROUND(VALUE(SUBSTITUTE(連結実質赤字比率に係る赤字・黒字の構成分析!J$38,"▲", "-")), 2) &lt; 0, ABS(ROUND(VALUE(SUBSTITUTE(連結実質赤字比率に係る赤字・黒字の構成分析!J$38,"▲", "-")), 2)), NA())</f>
        <v>#N/A</v>
      </c>
      <c r="K32" s="156">
        <f>IF(ROUND(VALUE(SUBSTITUTE(連結実質赤字比率に係る赤字・黒字の構成分析!J$38,"▲", "-")), 2) &gt;= 0, ABS(ROUND(VALUE(SUBSTITUTE(連結実質赤字比率に係る赤字・黒字の構成分析!J$38,"▲", "-")), 2)), NA())</f>
        <v>0.87</v>
      </c>
    </row>
    <row r="33" spans="1:16" x14ac:dyDescent="0.15">
      <c r="A33" s="156" t="str">
        <f>IF(連結実質赤字比率に係る赤字・黒字の構成分析!C$37="",NA(),連結実質赤字比率に係る赤字・黒字の構成分析!C$37)</f>
        <v>国民健康保険事業会計</v>
      </c>
      <c r="B33" s="156" t="e">
        <f>IF(ROUND(VALUE(SUBSTITUTE(連結実質赤字比率に係る赤字・黒字の構成分析!F$37,"▲", "-")), 2) &lt; 0, ABS(ROUND(VALUE(SUBSTITUTE(連結実質赤字比率に係る赤字・黒字の構成分析!F$37,"▲", "-")), 2)), NA())</f>
        <v>#N/A</v>
      </c>
      <c r="C33" s="156">
        <f>IF(ROUND(VALUE(SUBSTITUTE(連結実質赤字比率に係る赤字・黒字の構成分析!F$37,"▲", "-")), 2) &gt;= 0, ABS(ROUND(VALUE(SUBSTITUTE(連結実質赤字比率に係る赤字・黒字の構成分析!F$37,"▲", "-")), 2)), NA())</f>
        <v>0.32</v>
      </c>
      <c r="D33" s="156" t="e">
        <f>IF(ROUND(VALUE(SUBSTITUTE(連結実質赤字比率に係る赤字・黒字の構成分析!G$37,"▲", "-")), 2) &lt; 0, ABS(ROUND(VALUE(SUBSTITUTE(連結実質赤字比率に係る赤字・黒字の構成分析!G$37,"▲", "-")), 2)), NA())</f>
        <v>#N/A</v>
      </c>
      <c r="E33" s="156">
        <f>IF(ROUND(VALUE(SUBSTITUTE(連結実質赤字比率に係る赤字・黒字の構成分析!G$37,"▲", "-")), 2) &gt;= 0, ABS(ROUND(VALUE(SUBSTITUTE(連結実質赤字比率に係る赤字・黒字の構成分析!G$37,"▲", "-")), 2)), NA())</f>
        <v>0</v>
      </c>
      <c r="F33" s="156" t="e">
        <f>IF(ROUND(VALUE(SUBSTITUTE(連結実質赤字比率に係る赤字・黒字の構成分析!H$37,"▲", "-")), 2) &lt; 0, ABS(ROUND(VALUE(SUBSTITUTE(連結実質赤字比率に係る赤字・黒字の構成分析!H$37,"▲", "-")), 2)), NA())</f>
        <v>#N/A</v>
      </c>
      <c r="G33" s="156">
        <f>IF(ROUND(VALUE(SUBSTITUTE(連結実質赤字比率に係る赤字・黒字の構成分析!H$37,"▲", "-")), 2) &gt;= 0, ABS(ROUND(VALUE(SUBSTITUTE(連結実質赤字比率に係る赤字・黒字の構成分析!H$37,"▲", "-")), 2)), NA())</f>
        <v>0.7</v>
      </c>
      <c r="H33" s="156" t="e">
        <f>IF(ROUND(VALUE(SUBSTITUTE(連結実質赤字比率に係る赤字・黒字の構成分析!I$37,"▲", "-")), 2) &lt; 0, ABS(ROUND(VALUE(SUBSTITUTE(連結実質赤字比率に係る赤字・黒字の構成分析!I$37,"▲", "-")), 2)), NA())</f>
        <v>#N/A</v>
      </c>
      <c r="I33" s="156">
        <f>IF(ROUND(VALUE(SUBSTITUTE(連結実質赤字比率に係る赤字・黒字の構成分析!I$37,"▲", "-")), 2) &gt;= 0, ABS(ROUND(VALUE(SUBSTITUTE(連結実質赤字比率に係る赤字・黒字の構成分析!I$37,"▲", "-")), 2)), NA())</f>
        <v>1.52</v>
      </c>
      <c r="J33" s="156" t="e">
        <f>IF(ROUND(VALUE(SUBSTITUTE(連結実質赤字比率に係る赤字・黒字の構成分析!J$37,"▲", "-")), 2) &lt; 0, ABS(ROUND(VALUE(SUBSTITUTE(連結実質赤字比率に係る赤字・黒字の構成分析!J$37,"▲", "-")), 2)), NA())</f>
        <v>#N/A</v>
      </c>
      <c r="K33" s="156">
        <f>IF(ROUND(VALUE(SUBSTITUTE(連結実質赤字比率に係る赤字・黒字の構成分析!J$37,"▲", "-")), 2) &gt;= 0, ABS(ROUND(VALUE(SUBSTITUTE(連結実質赤字比率に係る赤字・黒字の構成分析!J$37,"▲", "-")), 2)), NA())</f>
        <v>2</v>
      </c>
    </row>
    <row r="34" spans="1:16" x14ac:dyDescent="0.15">
      <c r="A34" s="156" t="str">
        <f>IF(連結実質赤字比率に係る赤字・黒字の構成分析!C$36="",NA(),連結実質赤字比率に係る赤字・黒字の構成分析!C$36)</f>
        <v>一般会計</v>
      </c>
      <c r="B34" s="156" t="e">
        <f>IF(ROUND(VALUE(SUBSTITUTE(連結実質赤字比率に係る赤字・黒字の構成分析!F$36,"▲", "-")), 2) &lt; 0, ABS(ROUND(VALUE(SUBSTITUTE(連結実質赤字比率に係る赤字・黒字の構成分析!F$36,"▲", "-")), 2)), NA())</f>
        <v>#N/A</v>
      </c>
      <c r="C34" s="156">
        <f>IF(ROUND(VALUE(SUBSTITUTE(連結実質赤字比率に係る赤字・黒字の構成分析!F$36,"▲", "-")), 2) &gt;= 0, ABS(ROUND(VALUE(SUBSTITUTE(連結実質赤字比率に係る赤字・黒字の構成分析!F$36,"▲", "-")), 2)), NA())</f>
        <v>2.0099999999999998</v>
      </c>
      <c r="D34" s="156" t="e">
        <f>IF(ROUND(VALUE(SUBSTITUTE(連結実質赤字比率に係る赤字・黒字の構成分析!G$36,"▲", "-")), 2) &lt; 0, ABS(ROUND(VALUE(SUBSTITUTE(連結実質赤字比率に係る赤字・黒字の構成分析!G$36,"▲", "-")), 2)), NA())</f>
        <v>#N/A</v>
      </c>
      <c r="E34" s="156">
        <f>IF(ROUND(VALUE(SUBSTITUTE(連結実質赤字比率に係る赤字・黒字の構成分析!G$36,"▲", "-")), 2) &gt;= 0, ABS(ROUND(VALUE(SUBSTITUTE(連結実質赤字比率に係る赤字・黒字の構成分析!G$36,"▲", "-")), 2)), NA())</f>
        <v>2.57</v>
      </c>
      <c r="F34" s="156" t="e">
        <f>IF(ROUND(VALUE(SUBSTITUTE(連結実質赤字比率に係る赤字・黒字の構成分析!H$36,"▲", "-")), 2) &lt; 0, ABS(ROUND(VALUE(SUBSTITUTE(連結実質赤字比率に係る赤字・黒字の構成分析!H$36,"▲", "-")), 2)), NA())</f>
        <v>#N/A</v>
      </c>
      <c r="G34" s="156">
        <f>IF(ROUND(VALUE(SUBSTITUTE(連結実質赤字比率に係る赤字・黒字の構成分析!H$36,"▲", "-")), 2) &gt;= 0, ABS(ROUND(VALUE(SUBSTITUTE(連結実質赤字比率に係る赤字・黒字の構成分析!H$36,"▲", "-")), 2)), NA())</f>
        <v>1.97</v>
      </c>
      <c r="H34" s="156" t="e">
        <f>IF(ROUND(VALUE(SUBSTITUTE(連結実質赤字比率に係る赤字・黒字の構成分析!I$36,"▲", "-")), 2) &lt; 0, ABS(ROUND(VALUE(SUBSTITUTE(連結実質赤字比率に係る赤字・黒字の構成分析!I$36,"▲", "-")), 2)), NA())</f>
        <v>#N/A</v>
      </c>
      <c r="I34" s="156">
        <f>IF(ROUND(VALUE(SUBSTITUTE(連結実質赤字比率に係る赤字・黒字の構成分析!I$36,"▲", "-")), 2) &gt;= 0, ABS(ROUND(VALUE(SUBSTITUTE(連結実質赤字比率に係る赤字・黒字の構成分析!I$36,"▲", "-")), 2)), NA())</f>
        <v>2.0099999999999998</v>
      </c>
      <c r="J34" s="156" t="e">
        <f>IF(ROUND(VALUE(SUBSTITUTE(連結実質赤字比率に係る赤字・黒字の構成分析!J$36,"▲", "-")), 2) &lt; 0, ABS(ROUND(VALUE(SUBSTITUTE(連結実質赤字比率に係る赤字・黒字の構成分析!J$36,"▲", "-")), 2)), NA())</f>
        <v>#N/A</v>
      </c>
      <c r="K34" s="156">
        <f>IF(ROUND(VALUE(SUBSTITUTE(連結実質赤字比率に係る赤字・黒字の構成分析!J$36,"▲", "-")), 2) &gt;= 0, ABS(ROUND(VALUE(SUBSTITUTE(連結実質赤字比率に係る赤字・黒字の構成分析!J$36,"▲", "-")), 2)), NA())</f>
        <v>2.09</v>
      </c>
    </row>
    <row r="35" spans="1:16" x14ac:dyDescent="0.15">
      <c r="A35" s="156" t="str">
        <f>IF(連結実質赤字比率に係る赤字・黒字の構成分析!C$35="",NA(),連結実質赤字比率に係る赤字・黒字の構成分析!C$35)</f>
        <v>下水道事業会計</v>
      </c>
      <c r="B35" s="156" t="e">
        <f>IF(ROUND(VALUE(SUBSTITUTE(連結実質赤字比率に係る赤字・黒字の構成分析!F$35,"▲", "-")), 2) &lt; 0, ABS(ROUND(VALUE(SUBSTITUTE(連結実質赤字比率に係る赤字・黒字の構成分析!F$35,"▲", "-")), 2)), NA())</f>
        <v>#N/A</v>
      </c>
      <c r="C35" s="156">
        <f>IF(ROUND(VALUE(SUBSTITUTE(連結実質赤字比率に係る赤字・黒字の構成分析!F$35,"▲", "-")), 2) &gt;= 0, ABS(ROUND(VALUE(SUBSTITUTE(連結実質赤字比率に係る赤字・黒字の構成分析!F$35,"▲", "-")), 2)), NA())</f>
        <v>3.76</v>
      </c>
      <c r="D35" s="156" t="e">
        <f>IF(ROUND(VALUE(SUBSTITUTE(連結実質赤字比率に係る赤字・黒字の構成分析!G$35,"▲", "-")), 2) &lt; 0, ABS(ROUND(VALUE(SUBSTITUTE(連結実質赤字比率に係る赤字・黒字の構成分析!G$35,"▲", "-")), 2)), NA())</f>
        <v>#N/A</v>
      </c>
      <c r="E35" s="156">
        <f>IF(ROUND(VALUE(SUBSTITUTE(連結実質赤字比率に係る赤字・黒字の構成分析!G$35,"▲", "-")), 2) &gt;= 0, ABS(ROUND(VALUE(SUBSTITUTE(連結実質赤字比率に係る赤字・黒字の構成分析!G$35,"▲", "-")), 2)), NA())</f>
        <v>4.42</v>
      </c>
      <c r="F35" s="156" t="e">
        <f>IF(ROUND(VALUE(SUBSTITUTE(連結実質赤字比率に係る赤字・黒字の構成分析!H$35,"▲", "-")), 2) &lt; 0, ABS(ROUND(VALUE(SUBSTITUTE(連結実質赤字比率に係る赤字・黒字の構成分析!H$35,"▲", "-")), 2)), NA())</f>
        <v>#N/A</v>
      </c>
      <c r="G35" s="156">
        <f>IF(ROUND(VALUE(SUBSTITUTE(連結実質赤字比率に係る赤字・黒字の構成分析!H$35,"▲", "-")), 2) &gt;= 0, ABS(ROUND(VALUE(SUBSTITUTE(連結実質赤字比率に係る赤字・黒字の構成分析!H$35,"▲", "-")), 2)), NA())</f>
        <v>4.87</v>
      </c>
      <c r="H35" s="156" t="e">
        <f>IF(ROUND(VALUE(SUBSTITUTE(連結実質赤字比率に係る赤字・黒字の構成分析!I$35,"▲", "-")), 2) &lt; 0, ABS(ROUND(VALUE(SUBSTITUTE(連結実質赤字比率に係る赤字・黒字の構成分析!I$35,"▲", "-")), 2)), NA())</f>
        <v>#N/A</v>
      </c>
      <c r="I35" s="156">
        <f>IF(ROUND(VALUE(SUBSTITUTE(連結実質赤字比率に係る赤字・黒字の構成分析!I$35,"▲", "-")), 2) &gt;= 0, ABS(ROUND(VALUE(SUBSTITUTE(連結実質赤字比率に係る赤字・黒字の構成分析!I$35,"▲", "-")), 2)), NA())</f>
        <v>5.28</v>
      </c>
      <c r="J35" s="156" t="e">
        <f>IF(ROUND(VALUE(SUBSTITUTE(連結実質赤字比率に係る赤字・黒字の構成分析!J$35,"▲", "-")), 2) &lt; 0, ABS(ROUND(VALUE(SUBSTITUTE(連結実質赤字比率に係る赤字・黒字の構成分析!J$35,"▲", "-")), 2)), NA())</f>
        <v>#N/A</v>
      </c>
      <c r="K35" s="156">
        <f>IF(ROUND(VALUE(SUBSTITUTE(連結実質赤字比率に係る赤字・黒字の構成分析!J$35,"▲", "-")), 2) &gt;= 0, ABS(ROUND(VALUE(SUBSTITUTE(連結実質赤字比率に係る赤字・黒字の構成分析!J$35,"▲", "-")), 2)), NA())</f>
        <v>5.25</v>
      </c>
    </row>
    <row r="36" spans="1:16" x14ac:dyDescent="0.15">
      <c r="A36" s="156" t="str">
        <f>IF(連結実質赤字比率に係る赤字・黒字の構成分析!C$34="",NA(),連結実質赤字比率に係る赤字・黒字の構成分析!C$34)</f>
        <v>水道事業会計</v>
      </c>
      <c r="B36" s="156" t="e">
        <f>IF(ROUND(VALUE(SUBSTITUTE(連結実質赤字比率に係る赤字・黒字の構成分析!F$34,"▲", "-")), 2) &lt; 0, ABS(ROUND(VALUE(SUBSTITUTE(連結実質赤字比率に係る赤字・黒字の構成分析!F$34,"▲", "-")), 2)), NA())</f>
        <v>#N/A</v>
      </c>
      <c r="C36" s="156">
        <f>IF(ROUND(VALUE(SUBSTITUTE(連結実質赤字比率に係る赤字・黒字の構成分析!F$34,"▲", "-")), 2) &gt;= 0, ABS(ROUND(VALUE(SUBSTITUTE(連結実質赤字比率に係る赤字・黒字の構成分析!F$34,"▲", "-")), 2)), NA())</f>
        <v>9.15</v>
      </c>
      <c r="D36" s="156" t="e">
        <f>IF(ROUND(VALUE(SUBSTITUTE(連結実質赤字比率に係る赤字・黒字の構成分析!G$34,"▲", "-")), 2) &lt; 0, ABS(ROUND(VALUE(SUBSTITUTE(連結実質赤字比率に係る赤字・黒字の構成分析!G$34,"▲", "-")), 2)), NA())</f>
        <v>#N/A</v>
      </c>
      <c r="E36" s="156">
        <f>IF(ROUND(VALUE(SUBSTITUTE(連結実質赤字比率に係る赤字・黒字の構成分析!G$34,"▲", "-")), 2) &gt;= 0, ABS(ROUND(VALUE(SUBSTITUTE(連結実質赤字比率に係る赤字・黒字の構成分析!G$34,"▲", "-")), 2)), NA())</f>
        <v>10.24</v>
      </c>
      <c r="F36" s="156" t="e">
        <f>IF(ROUND(VALUE(SUBSTITUTE(連結実質赤字比率に係る赤字・黒字の構成分析!H$34,"▲", "-")), 2) &lt; 0, ABS(ROUND(VALUE(SUBSTITUTE(連結実質赤字比率に係る赤字・黒字の構成分析!H$34,"▲", "-")), 2)), NA())</f>
        <v>#N/A</v>
      </c>
      <c r="G36" s="156">
        <f>IF(ROUND(VALUE(SUBSTITUTE(連結実質赤字比率に係る赤字・黒字の構成分析!H$34,"▲", "-")), 2) &gt;= 0, ABS(ROUND(VALUE(SUBSTITUTE(連結実質赤字比率に係る赤字・黒字の構成分析!H$34,"▲", "-")), 2)), NA())</f>
        <v>11.92</v>
      </c>
      <c r="H36" s="156" t="e">
        <f>IF(ROUND(VALUE(SUBSTITUTE(連結実質赤字比率に係る赤字・黒字の構成分析!I$34,"▲", "-")), 2) &lt; 0, ABS(ROUND(VALUE(SUBSTITUTE(連結実質赤字比率に係る赤字・黒字の構成分析!I$34,"▲", "-")), 2)), NA())</f>
        <v>#N/A</v>
      </c>
      <c r="I36" s="156">
        <f>IF(ROUND(VALUE(SUBSTITUTE(連結実質赤字比率に係る赤字・黒字の構成分析!I$34,"▲", "-")), 2) &gt;= 0, ABS(ROUND(VALUE(SUBSTITUTE(連結実質赤字比率に係る赤字・黒字の構成分析!I$34,"▲", "-")), 2)), NA())</f>
        <v>13.62</v>
      </c>
      <c r="J36" s="156" t="e">
        <f>IF(ROUND(VALUE(SUBSTITUTE(連結実質赤字比率に係る赤字・黒字の構成分析!J$34,"▲", "-")), 2) &lt; 0, ABS(ROUND(VALUE(SUBSTITUTE(連結実質赤字比率に係る赤字・黒字の構成分析!J$34,"▲", "-")), 2)), NA())</f>
        <v>#N/A</v>
      </c>
      <c r="K36" s="156">
        <f>IF(ROUND(VALUE(SUBSTITUTE(連結実質赤字比率に係る赤字・黒字の構成分析!J$34,"▲", "-")), 2) &gt;= 0, ABS(ROUND(VALUE(SUBSTITUTE(連結実質赤字比率に係る赤字・黒字の構成分析!J$34,"▲", "-")), 2)), NA())</f>
        <v>14.95</v>
      </c>
    </row>
    <row r="39" spans="1:16" x14ac:dyDescent="0.15">
      <c r="A39" s="125" t="s">
        <v>54</v>
      </c>
    </row>
    <row r="40" spans="1:16" x14ac:dyDescent="0.15">
      <c r="A40" s="157"/>
      <c r="B40" s="157" t="str">
        <f>'実質公債費比率（分子）の構造'!K$44</f>
        <v>H25</v>
      </c>
      <c r="C40" s="157"/>
      <c r="D40" s="157"/>
      <c r="E40" s="157" t="str">
        <f>'実質公債費比率（分子）の構造'!L$44</f>
        <v>H26</v>
      </c>
      <c r="F40" s="157"/>
      <c r="G40" s="157"/>
      <c r="H40" s="157" t="str">
        <f>'実質公債費比率（分子）の構造'!M$44</f>
        <v>H27</v>
      </c>
      <c r="I40" s="157"/>
      <c r="J40" s="157"/>
      <c r="K40" s="157" t="str">
        <f>'実質公債費比率（分子）の構造'!N$44</f>
        <v>H28</v>
      </c>
      <c r="L40" s="157"/>
      <c r="M40" s="157"/>
      <c r="N40" s="157" t="str">
        <f>'実質公債費比率（分子）の構造'!O$44</f>
        <v>H29</v>
      </c>
      <c r="O40" s="157"/>
      <c r="P40" s="157"/>
    </row>
    <row r="41" spans="1:16" x14ac:dyDescent="0.15">
      <c r="A41" s="157"/>
      <c r="B41" s="157" t="s">
        <v>55</v>
      </c>
      <c r="C41" s="157"/>
      <c r="D41" s="157" t="s">
        <v>56</v>
      </c>
      <c r="E41" s="157" t="s">
        <v>55</v>
      </c>
      <c r="F41" s="157"/>
      <c r="G41" s="157" t="s">
        <v>56</v>
      </c>
      <c r="H41" s="157" t="s">
        <v>55</v>
      </c>
      <c r="I41" s="157"/>
      <c r="J41" s="157" t="s">
        <v>56</v>
      </c>
      <c r="K41" s="157" t="s">
        <v>55</v>
      </c>
      <c r="L41" s="157"/>
      <c r="M41" s="157" t="s">
        <v>56</v>
      </c>
      <c r="N41" s="157" t="s">
        <v>55</v>
      </c>
      <c r="O41" s="157"/>
      <c r="P41" s="157" t="s">
        <v>56</v>
      </c>
    </row>
    <row r="42" spans="1:16" x14ac:dyDescent="0.15">
      <c r="A42" s="157" t="s">
        <v>57</v>
      </c>
      <c r="B42" s="157"/>
      <c r="C42" s="157"/>
      <c r="D42" s="157">
        <f>'実質公債費比率（分子）の構造'!K$52</f>
        <v>12619</v>
      </c>
      <c r="E42" s="157"/>
      <c r="F42" s="157"/>
      <c r="G42" s="157">
        <f>'実質公債費比率（分子）の構造'!L$52</f>
        <v>13246</v>
      </c>
      <c r="H42" s="157"/>
      <c r="I42" s="157"/>
      <c r="J42" s="157">
        <f>'実質公債費比率（分子）の構造'!M$52</f>
        <v>12706</v>
      </c>
      <c r="K42" s="157"/>
      <c r="L42" s="157"/>
      <c r="M42" s="157">
        <f>'実質公債費比率（分子）の構造'!N$52</f>
        <v>12510</v>
      </c>
      <c r="N42" s="157"/>
      <c r="O42" s="157"/>
      <c r="P42" s="157">
        <f>'実質公債費比率（分子）の構造'!O$52</f>
        <v>12559</v>
      </c>
    </row>
    <row r="43" spans="1:16" x14ac:dyDescent="0.15">
      <c r="A43" s="157" t="s">
        <v>58</v>
      </c>
      <c r="B43" s="157" t="str">
        <f>'実質公債費比率（分子）の構造'!K$51</f>
        <v>-</v>
      </c>
      <c r="C43" s="157"/>
      <c r="D43" s="157"/>
      <c r="E43" s="157" t="str">
        <f>'実質公債費比率（分子）の構造'!L$51</f>
        <v>-</v>
      </c>
      <c r="F43" s="157"/>
      <c r="G43" s="157"/>
      <c r="H43" s="157" t="str">
        <f>'実質公債費比率（分子）の構造'!M$51</f>
        <v>-</v>
      </c>
      <c r="I43" s="157"/>
      <c r="J43" s="157"/>
      <c r="K43" s="157" t="str">
        <f>'実質公債費比率（分子）の構造'!N$51</f>
        <v>-</v>
      </c>
      <c r="L43" s="157"/>
      <c r="M43" s="157"/>
      <c r="N43" s="157" t="str">
        <f>'実質公債費比率（分子）の構造'!O$51</f>
        <v>-</v>
      </c>
      <c r="O43" s="157"/>
      <c r="P43" s="157"/>
    </row>
    <row r="44" spans="1:16" x14ac:dyDescent="0.15">
      <c r="A44" s="157" t="s">
        <v>59</v>
      </c>
      <c r="B44" s="157">
        <f>'実質公債費比率（分子）の構造'!K$50</f>
        <v>15</v>
      </c>
      <c r="C44" s="157"/>
      <c r="D44" s="157"/>
      <c r="E44" s="157">
        <f>'実質公債費比率（分子）の構造'!L$50</f>
        <v>12</v>
      </c>
      <c r="F44" s="157"/>
      <c r="G44" s="157"/>
      <c r="H44" s="157">
        <f>'実質公債費比率（分子）の構造'!M$50</f>
        <v>9</v>
      </c>
      <c r="I44" s="157"/>
      <c r="J44" s="157"/>
      <c r="K44" s="157">
        <f>'実質公債費比率（分子）の構造'!N$50</f>
        <v>9</v>
      </c>
      <c r="L44" s="157"/>
      <c r="M44" s="157"/>
      <c r="N44" s="157">
        <f>'実質公債費比率（分子）の構造'!O$50</f>
        <v>7</v>
      </c>
      <c r="O44" s="157"/>
      <c r="P44" s="157"/>
    </row>
    <row r="45" spans="1:16" x14ac:dyDescent="0.15">
      <c r="A45" s="157" t="s">
        <v>60</v>
      </c>
      <c r="B45" s="157" t="str">
        <f>'実質公債費比率（分子）の構造'!K$49</f>
        <v>-</v>
      </c>
      <c r="C45" s="157"/>
      <c r="D45" s="157"/>
      <c r="E45" s="157" t="str">
        <f>'実質公債費比率（分子）の構造'!L$49</f>
        <v>-</v>
      </c>
      <c r="F45" s="157"/>
      <c r="G45" s="157"/>
      <c r="H45" s="157" t="str">
        <f>'実質公債費比率（分子）の構造'!M$49</f>
        <v>-</v>
      </c>
      <c r="I45" s="157"/>
      <c r="J45" s="157"/>
      <c r="K45" s="157" t="str">
        <f>'実質公債費比率（分子）の構造'!N$49</f>
        <v>-</v>
      </c>
      <c r="L45" s="157"/>
      <c r="M45" s="157"/>
      <c r="N45" s="157" t="str">
        <f>'実質公債費比率（分子）の構造'!O$49</f>
        <v>-</v>
      </c>
      <c r="O45" s="157"/>
      <c r="P45" s="157"/>
    </row>
    <row r="46" spans="1:16" x14ac:dyDescent="0.15">
      <c r="A46" s="157" t="s">
        <v>61</v>
      </c>
      <c r="B46" s="157">
        <f>'実質公債費比率（分子）の構造'!K$48</f>
        <v>4830</v>
      </c>
      <c r="C46" s="157"/>
      <c r="D46" s="157"/>
      <c r="E46" s="157">
        <f>'実質公債費比率（分子）の構造'!L$48</f>
        <v>4317</v>
      </c>
      <c r="F46" s="157"/>
      <c r="G46" s="157"/>
      <c r="H46" s="157">
        <f>'実質公債費比率（分子）の構造'!M$48</f>
        <v>4256</v>
      </c>
      <c r="I46" s="157"/>
      <c r="J46" s="157"/>
      <c r="K46" s="157">
        <f>'実質公債費比率（分子）の構造'!N$48</f>
        <v>4153</v>
      </c>
      <c r="L46" s="157"/>
      <c r="M46" s="157"/>
      <c r="N46" s="157">
        <f>'実質公債費比率（分子）の構造'!O$48</f>
        <v>3640</v>
      </c>
      <c r="O46" s="157"/>
      <c r="P46" s="157"/>
    </row>
    <row r="47" spans="1:16" x14ac:dyDescent="0.15">
      <c r="A47" s="157" t="s">
        <v>62</v>
      </c>
      <c r="B47" s="157" t="str">
        <f>'実質公債費比率（分子）の構造'!K$47</f>
        <v>-</v>
      </c>
      <c r="C47" s="157"/>
      <c r="D47" s="157"/>
      <c r="E47" s="157" t="str">
        <f>'実質公債費比率（分子）の構造'!L$47</f>
        <v>-</v>
      </c>
      <c r="F47" s="157"/>
      <c r="G47" s="157"/>
      <c r="H47" s="157" t="str">
        <f>'実質公債費比率（分子）の構造'!M$47</f>
        <v>-</v>
      </c>
      <c r="I47" s="157"/>
      <c r="J47" s="157"/>
      <c r="K47" s="157" t="str">
        <f>'実質公債費比率（分子）の構造'!N$47</f>
        <v>-</v>
      </c>
      <c r="L47" s="157"/>
      <c r="M47" s="157"/>
      <c r="N47" s="157" t="str">
        <f>'実質公債費比率（分子）の構造'!O$47</f>
        <v>-</v>
      </c>
      <c r="O47" s="157"/>
      <c r="P47" s="157"/>
    </row>
    <row r="48" spans="1:16" x14ac:dyDescent="0.15">
      <c r="A48" s="157" t="s">
        <v>63</v>
      </c>
      <c r="B48" s="157" t="str">
        <f>'実質公債費比率（分子）の構造'!K$46</f>
        <v>-</v>
      </c>
      <c r="C48" s="157"/>
      <c r="D48" s="157"/>
      <c r="E48" s="157" t="str">
        <f>'実質公債費比率（分子）の構造'!L$46</f>
        <v>-</v>
      </c>
      <c r="F48" s="157"/>
      <c r="G48" s="157"/>
      <c r="H48" s="157" t="str">
        <f>'実質公債費比率（分子）の構造'!M$46</f>
        <v>-</v>
      </c>
      <c r="I48" s="157"/>
      <c r="J48" s="157"/>
      <c r="K48" s="157" t="str">
        <f>'実質公債費比率（分子）の構造'!N$46</f>
        <v>-</v>
      </c>
      <c r="L48" s="157"/>
      <c r="M48" s="157"/>
      <c r="N48" s="157" t="str">
        <f>'実質公債費比率（分子）の構造'!O$46</f>
        <v>-</v>
      </c>
      <c r="O48" s="157"/>
      <c r="P48" s="157"/>
    </row>
    <row r="49" spans="1:16" x14ac:dyDescent="0.15">
      <c r="A49" s="157" t="s">
        <v>64</v>
      </c>
      <c r="B49" s="157">
        <f>'実質公債費比率（分子）の構造'!K$45</f>
        <v>15432</v>
      </c>
      <c r="C49" s="157"/>
      <c r="D49" s="157"/>
      <c r="E49" s="157">
        <f>'実質公債費比率（分子）の構造'!L$45</f>
        <v>15580</v>
      </c>
      <c r="F49" s="157"/>
      <c r="G49" s="157"/>
      <c r="H49" s="157">
        <f>'実質公債費比率（分子）の構造'!M$45</f>
        <v>15276</v>
      </c>
      <c r="I49" s="157"/>
      <c r="J49" s="157"/>
      <c r="K49" s="157">
        <f>'実質公債費比率（分子）の構造'!N$45</f>
        <v>14276</v>
      </c>
      <c r="L49" s="157"/>
      <c r="M49" s="157"/>
      <c r="N49" s="157">
        <f>'実質公債費比率（分子）の構造'!O$45</f>
        <v>14443</v>
      </c>
      <c r="O49" s="157"/>
      <c r="P49" s="157"/>
    </row>
    <row r="50" spans="1:16" x14ac:dyDescent="0.15">
      <c r="A50" s="157" t="s">
        <v>65</v>
      </c>
      <c r="B50" s="157" t="e">
        <f>NA()</f>
        <v>#N/A</v>
      </c>
      <c r="C50" s="157">
        <f>IF(ISNUMBER('実質公債費比率（分子）の構造'!K$53),'実質公債費比率（分子）の構造'!K$53,NA())</f>
        <v>7658</v>
      </c>
      <c r="D50" s="157" t="e">
        <f>NA()</f>
        <v>#N/A</v>
      </c>
      <c r="E50" s="157" t="e">
        <f>NA()</f>
        <v>#N/A</v>
      </c>
      <c r="F50" s="157">
        <f>IF(ISNUMBER('実質公債費比率（分子）の構造'!L$53),'実質公債費比率（分子）の構造'!L$53,NA())</f>
        <v>6663</v>
      </c>
      <c r="G50" s="157" t="e">
        <f>NA()</f>
        <v>#N/A</v>
      </c>
      <c r="H50" s="157" t="e">
        <f>NA()</f>
        <v>#N/A</v>
      </c>
      <c r="I50" s="157">
        <f>IF(ISNUMBER('実質公債費比率（分子）の構造'!M$53),'実質公債費比率（分子）の構造'!M$53,NA())</f>
        <v>6835</v>
      </c>
      <c r="J50" s="157" t="e">
        <f>NA()</f>
        <v>#N/A</v>
      </c>
      <c r="K50" s="157" t="e">
        <f>NA()</f>
        <v>#N/A</v>
      </c>
      <c r="L50" s="157">
        <f>IF(ISNUMBER('実質公債費比率（分子）の構造'!N$53),'実質公債費比率（分子）の構造'!N$53,NA())</f>
        <v>5928</v>
      </c>
      <c r="M50" s="157" t="e">
        <f>NA()</f>
        <v>#N/A</v>
      </c>
      <c r="N50" s="157" t="e">
        <f>NA()</f>
        <v>#N/A</v>
      </c>
      <c r="O50" s="157">
        <f>IF(ISNUMBER('実質公債費比率（分子）の構造'!O$53),'実質公債費比率（分子）の構造'!O$53,NA())</f>
        <v>5531</v>
      </c>
      <c r="P50" s="157" t="e">
        <f>NA()</f>
        <v>#N/A</v>
      </c>
    </row>
    <row r="53" spans="1:16" x14ac:dyDescent="0.15">
      <c r="A53" s="125" t="s">
        <v>66</v>
      </c>
    </row>
    <row r="54" spans="1:16" x14ac:dyDescent="0.15">
      <c r="A54" s="156"/>
      <c r="B54" s="156" t="str">
        <f>'将来負担比率（分子）の構造'!I$40</f>
        <v>H25</v>
      </c>
      <c r="C54" s="156"/>
      <c r="D54" s="156"/>
      <c r="E54" s="156" t="str">
        <f>'将来負担比率（分子）の構造'!J$40</f>
        <v>H26</v>
      </c>
      <c r="F54" s="156"/>
      <c r="G54" s="156"/>
      <c r="H54" s="156" t="str">
        <f>'将来負担比率（分子）の構造'!K$40</f>
        <v>H27</v>
      </c>
      <c r="I54" s="156"/>
      <c r="J54" s="156"/>
      <c r="K54" s="156" t="str">
        <f>'将来負担比率（分子）の構造'!L$40</f>
        <v>H28</v>
      </c>
      <c r="L54" s="156"/>
      <c r="M54" s="156"/>
      <c r="N54" s="156" t="str">
        <f>'将来負担比率（分子）の構造'!M$40</f>
        <v>H29</v>
      </c>
      <c r="O54" s="156"/>
      <c r="P54" s="156"/>
    </row>
    <row r="55" spans="1:16" x14ac:dyDescent="0.15">
      <c r="A55" s="156"/>
      <c r="B55" s="156" t="s">
        <v>67</v>
      </c>
      <c r="C55" s="156"/>
      <c r="D55" s="156" t="s">
        <v>68</v>
      </c>
      <c r="E55" s="156" t="s">
        <v>67</v>
      </c>
      <c r="F55" s="156"/>
      <c r="G55" s="156" t="s">
        <v>68</v>
      </c>
      <c r="H55" s="156" t="s">
        <v>67</v>
      </c>
      <c r="I55" s="156"/>
      <c r="J55" s="156" t="s">
        <v>68</v>
      </c>
      <c r="K55" s="156" t="s">
        <v>67</v>
      </c>
      <c r="L55" s="156"/>
      <c r="M55" s="156" t="s">
        <v>68</v>
      </c>
      <c r="N55" s="156" t="s">
        <v>67</v>
      </c>
      <c r="O55" s="156"/>
      <c r="P55" s="156" t="s">
        <v>68</v>
      </c>
    </row>
    <row r="56" spans="1:16" x14ac:dyDescent="0.15">
      <c r="A56" s="156" t="s">
        <v>37</v>
      </c>
      <c r="B56" s="156"/>
      <c r="C56" s="156"/>
      <c r="D56" s="156">
        <f>'将来負担比率（分子）の構造'!I$52</f>
        <v>131525</v>
      </c>
      <c r="E56" s="156"/>
      <c r="F56" s="156"/>
      <c r="G56" s="156">
        <f>'将来負担比率（分子）の構造'!J$52</f>
        <v>130857</v>
      </c>
      <c r="H56" s="156"/>
      <c r="I56" s="156"/>
      <c r="J56" s="156">
        <f>'将来負担比率（分子）の構造'!K$52</f>
        <v>133256</v>
      </c>
      <c r="K56" s="156"/>
      <c r="L56" s="156"/>
      <c r="M56" s="156">
        <f>'将来負担比率（分子）の構造'!L$52</f>
        <v>133313</v>
      </c>
      <c r="N56" s="156"/>
      <c r="O56" s="156"/>
      <c r="P56" s="156">
        <f>'将来負担比率（分子）の構造'!M$52</f>
        <v>130243</v>
      </c>
    </row>
    <row r="57" spans="1:16" x14ac:dyDescent="0.15">
      <c r="A57" s="156" t="s">
        <v>36</v>
      </c>
      <c r="B57" s="156"/>
      <c r="C57" s="156"/>
      <c r="D57" s="156">
        <f>'将来負担比率（分子）の構造'!I$51</f>
        <v>3775</v>
      </c>
      <c r="E57" s="156"/>
      <c r="F57" s="156"/>
      <c r="G57" s="156">
        <f>'将来負担比率（分子）の構造'!J$51</f>
        <v>5078</v>
      </c>
      <c r="H57" s="156"/>
      <c r="I57" s="156"/>
      <c r="J57" s="156">
        <f>'将来負担比率（分子）の構造'!K$51</f>
        <v>4909</v>
      </c>
      <c r="K57" s="156"/>
      <c r="L57" s="156"/>
      <c r="M57" s="156">
        <f>'将来負担比率（分子）の構造'!L$51</f>
        <v>5581</v>
      </c>
      <c r="N57" s="156"/>
      <c r="O57" s="156"/>
      <c r="P57" s="156">
        <f>'将来負担比率（分子）の構造'!M$51</f>
        <v>5355</v>
      </c>
    </row>
    <row r="58" spans="1:16" x14ac:dyDescent="0.15">
      <c r="A58" s="156" t="s">
        <v>35</v>
      </c>
      <c r="B58" s="156"/>
      <c r="C58" s="156"/>
      <c r="D58" s="156">
        <f>'将来負担比率（分子）の構造'!I$50</f>
        <v>29246</v>
      </c>
      <c r="E58" s="156"/>
      <c r="F58" s="156"/>
      <c r="G58" s="156">
        <f>'将来負担比率（分子）の構造'!J$50</f>
        <v>29307</v>
      </c>
      <c r="H58" s="156"/>
      <c r="I58" s="156"/>
      <c r="J58" s="156">
        <f>'将来負担比率（分子）の構造'!K$50</f>
        <v>25557</v>
      </c>
      <c r="K58" s="156"/>
      <c r="L58" s="156"/>
      <c r="M58" s="156">
        <f>'将来負担比率（分子）の構造'!L$50</f>
        <v>22858</v>
      </c>
      <c r="N58" s="156"/>
      <c r="O58" s="156"/>
      <c r="P58" s="156">
        <f>'将来負担比率（分子）の構造'!M$50</f>
        <v>22032</v>
      </c>
    </row>
    <row r="59" spans="1:16" x14ac:dyDescent="0.15">
      <c r="A59" s="156" t="s">
        <v>33</v>
      </c>
      <c r="B59" s="156" t="str">
        <f>'将来負担比率（分子）の構造'!I$49</f>
        <v>-</v>
      </c>
      <c r="C59" s="156"/>
      <c r="D59" s="156"/>
      <c r="E59" s="156" t="str">
        <f>'将来負担比率（分子）の構造'!J$49</f>
        <v>-</v>
      </c>
      <c r="F59" s="156"/>
      <c r="G59" s="156"/>
      <c r="H59" s="156" t="str">
        <f>'将来負担比率（分子）の構造'!K$49</f>
        <v>-</v>
      </c>
      <c r="I59" s="156"/>
      <c r="J59" s="156"/>
      <c r="K59" s="156" t="str">
        <f>'将来負担比率（分子）の構造'!L$49</f>
        <v>-</v>
      </c>
      <c r="L59" s="156"/>
      <c r="M59" s="156"/>
      <c r="N59" s="156" t="str">
        <f>'将来負担比率（分子）の構造'!M$49</f>
        <v>-</v>
      </c>
      <c r="O59" s="156"/>
      <c r="P59" s="156"/>
    </row>
    <row r="60" spans="1:16" x14ac:dyDescent="0.15">
      <c r="A60" s="156" t="s">
        <v>32</v>
      </c>
      <c r="B60" s="156" t="str">
        <f>'将来負担比率（分子）の構造'!I$48</f>
        <v>-</v>
      </c>
      <c r="C60" s="156"/>
      <c r="D60" s="156"/>
      <c r="E60" s="156" t="str">
        <f>'将来負担比率（分子）の構造'!J$48</f>
        <v>-</v>
      </c>
      <c r="F60" s="156"/>
      <c r="G60" s="156"/>
      <c r="H60" s="156" t="str">
        <f>'将来負担比率（分子）の構造'!K$48</f>
        <v>-</v>
      </c>
      <c r="I60" s="156"/>
      <c r="J60" s="156"/>
      <c r="K60" s="156" t="str">
        <f>'将来負担比率（分子）の構造'!L$48</f>
        <v>-</v>
      </c>
      <c r="L60" s="156"/>
      <c r="M60" s="156"/>
      <c r="N60" s="156" t="str">
        <f>'将来負担比率（分子）の構造'!M$48</f>
        <v>-</v>
      </c>
      <c r="O60" s="156"/>
      <c r="P60" s="156"/>
    </row>
    <row r="61" spans="1:16" x14ac:dyDescent="0.15">
      <c r="A61" s="156" t="s">
        <v>30</v>
      </c>
      <c r="B61" s="156">
        <f>'将来負担比率（分子）の構造'!I$46</f>
        <v>172</v>
      </c>
      <c r="C61" s="156"/>
      <c r="D61" s="156"/>
      <c r="E61" s="156">
        <f>'将来負担比率（分子）の構造'!J$46</f>
        <v>108</v>
      </c>
      <c r="F61" s="156"/>
      <c r="G61" s="156"/>
      <c r="H61" s="156">
        <f>'将来負担比率（分子）の構造'!K$46</f>
        <v>44</v>
      </c>
      <c r="I61" s="156"/>
      <c r="J61" s="156"/>
      <c r="K61" s="156" t="str">
        <f>'将来負担比率（分子）の構造'!L$46</f>
        <v>-</v>
      </c>
      <c r="L61" s="156"/>
      <c r="M61" s="156"/>
      <c r="N61" s="156" t="str">
        <f>'将来負担比率（分子）の構造'!M$46</f>
        <v>-</v>
      </c>
      <c r="O61" s="156"/>
      <c r="P61" s="156"/>
    </row>
    <row r="62" spans="1:16" x14ac:dyDescent="0.15">
      <c r="A62" s="156" t="s">
        <v>29</v>
      </c>
      <c r="B62" s="156">
        <f>'将来負担比率（分子）の構造'!I$45</f>
        <v>23502</v>
      </c>
      <c r="C62" s="156"/>
      <c r="D62" s="156"/>
      <c r="E62" s="156">
        <f>'将来負担比率（分子）の構造'!J$45</f>
        <v>21573</v>
      </c>
      <c r="F62" s="156"/>
      <c r="G62" s="156"/>
      <c r="H62" s="156">
        <f>'将来負担比率（分子）の構造'!K$45</f>
        <v>20023</v>
      </c>
      <c r="I62" s="156"/>
      <c r="J62" s="156"/>
      <c r="K62" s="156">
        <f>'将来負担比率（分子）の構造'!L$45</f>
        <v>19937</v>
      </c>
      <c r="L62" s="156"/>
      <c r="M62" s="156"/>
      <c r="N62" s="156">
        <f>'将来負担比率（分子）の構造'!M$45</f>
        <v>18762</v>
      </c>
      <c r="O62" s="156"/>
      <c r="P62" s="156"/>
    </row>
    <row r="63" spans="1:16" x14ac:dyDescent="0.15">
      <c r="A63" s="156" t="s">
        <v>28</v>
      </c>
      <c r="B63" s="156" t="str">
        <f>'将来負担比率（分子）の構造'!I$44</f>
        <v>-</v>
      </c>
      <c r="C63" s="156"/>
      <c r="D63" s="156"/>
      <c r="E63" s="156" t="str">
        <f>'将来負担比率（分子）の構造'!J$44</f>
        <v>-</v>
      </c>
      <c r="F63" s="156"/>
      <c r="G63" s="156"/>
      <c r="H63" s="156" t="str">
        <f>'将来負担比率（分子）の構造'!K$44</f>
        <v>-</v>
      </c>
      <c r="I63" s="156"/>
      <c r="J63" s="156"/>
      <c r="K63" s="156" t="str">
        <f>'将来負担比率（分子）の構造'!L$44</f>
        <v>-</v>
      </c>
      <c r="L63" s="156"/>
      <c r="M63" s="156"/>
      <c r="N63" s="156" t="str">
        <f>'将来負担比率（分子）の構造'!M$44</f>
        <v>-</v>
      </c>
      <c r="O63" s="156"/>
      <c r="P63" s="156"/>
    </row>
    <row r="64" spans="1:16" x14ac:dyDescent="0.15">
      <c r="A64" s="156" t="s">
        <v>27</v>
      </c>
      <c r="B64" s="156">
        <f>'将来負担比率（分子）の構造'!I$43</f>
        <v>57189</v>
      </c>
      <c r="C64" s="156"/>
      <c r="D64" s="156"/>
      <c r="E64" s="156">
        <f>'将来負担比率（分子）の構造'!J$43</f>
        <v>55423</v>
      </c>
      <c r="F64" s="156"/>
      <c r="G64" s="156"/>
      <c r="H64" s="156">
        <f>'将来負担比率（分子）の構造'!K$43</f>
        <v>53698</v>
      </c>
      <c r="I64" s="156"/>
      <c r="J64" s="156"/>
      <c r="K64" s="156">
        <f>'将来負担比率（分子）の構造'!L$43</f>
        <v>50526</v>
      </c>
      <c r="L64" s="156"/>
      <c r="M64" s="156"/>
      <c r="N64" s="156">
        <f>'将来負担比率（分子）の構造'!M$43</f>
        <v>46834</v>
      </c>
      <c r="O64" s="156"/>
      <c r="P64" s="156"/>
    </row>
    <row r="65" spans="1:16" x14ac:dyDescent="0.15">
      <c r="A65" s="156" t="s">
        <v>26</v>
      </c>
      <c r="B65" s="156">
        <f>'将来負担比率（分子）の構造'!I$42</f>
        <v>154</v>
      </c>
      <c r="C65" s="156"/>
      <c r="D65" s="156"/>
      <c r="E65" s="156">
        <f>'将来負担比率（分子）の構造'!J$42</f>
        <v>141</v>
      </c>
      <c r="F65" s="156"/>
      <c r="G65" s="156"/>
      <c r="H65" s="156">
        <f>'将来負担比率（分子）の構造'!K$42</f>
        <v>130</v>
      </c>
      <c r="I65" s="156"/>
      <c r="J65" s="156"/>
      <c r="K65" s="156">
        <f>'将来負担比率（分子）の構造'!L$42</f>
        <v>122</v>
      </c>
      <c r="L65" s="156"/>
      <c r="M65" s="156"/>
      <c r="N65" s="156">
        <f>'将来負担比率（分子）の構造'!M$42</f>
        <v>113</v>
      </c>
      <c r="O65" s="156"/>
      <c r="P65" s="156"/>
    </row>
    <row r="66" spans="1:16" x14ac:dyDescent="0.15">
      <c r="A66" s="156" t="s">
        <v>25</v>
      </c>
      <c r="B66" s="156">
        <f>'将来負担比率（分子）の構造'!I$41</f>
        <v>140103</v>
      </c>
      <c r="C66" s="156"/>
      <c r="D66" s="156"/>
      <c r="E66" s="156">
        <f>'将来負担比率（分子）の構造'!J$41</f>
        <v>144514</v>
      </c>
      <c r="F66" s="156"/>
      <c r="G66" s="156"/>
      <c r="H66" s="156">
        <f>'将来負担比率（分子）の構造'!K$41</f>
        <v>145602</v>
      </c>
      <c r="I66" s="156"/>
      <c r="J66" s="156"/>
      <c r="K66" s="156">
        <f>'将来負担比率（分子）の構造'!L$41</f>
        <v>143700</v>
      </c>
      <c r="L66" s="156"/>
      <c r="M66" s="156"/>
      <c r="N66" s="156">
        <f>'将来負担比率（分子）の構造'!M$41</f>
        <v>142191</v>
      </c>
      <c r="O66" s="156"/>
      <c r="P66" s="156"/>
    </row>
    <row r="67" spans="1:16" x14ac:dyDescent="0.15">
      <c r="A67" s="156" t="s">
        <v>69</v>
      </c>
      <c r="B67" s="156" t="e">
        <f>NA()</f>
        <v>#N/A</v>
      </c>
      <c r="C67" s="156">
        <f>IF(ISNUMBER('将来負担比率（分子）の構造'!I$53), IF('将来負担比率（分子）の構造'!I$53 &lt; 0, 0, '将来負担比率（分子）の構造'!I$53), NA())</f>
        <v>56574</v>
      </c>
      <c r="D67" s="156" t="e">
        <f>NA()</f>
        <v>#N/A</v>
      </c>
      <c r="E67" s="156" t="e">
        <f>NA()</f>
        <v>#N/A</v>
      </c>
      <c r="F67" s="156">
        <f>IF(ISNUMBER('将来負担比率（分子）の構造'!J$53), IF('将来負担比率（分子）の構造'!J$53 &lt; 0, 0, '将来負担比率（分子）の構造'!J$53), NA())</f>
        <v>56516</v>
      </c>
      <c r="G67" s="156" t="e">
        <f>NA()</f>
        <v>#N/A</v>
      </c>
      <c r="H67" s="156" t="e">
        <f>NA()</f>
        <v>#N/A</v>
      </c>
      <c r="I67" s="156">
        <f>IF(ISNUMBER('将来負担比率（分子）の構造'!K$53), IF('将来負担比率（分子）の構造'!K$53 &lt; 0, 0, '将来負担比率（分子）の構造'!K$53), NA())</f>
        <v>55776</v>
      </c>
      <c r="J67" s="156" t="e">
        <f>NA()</f>
        <v>#N/A</v>
      </c>
      <c r="K67" s="156" t="e">
        <f>NA()</f>
        <v>#N/A</v>
      </c>
      <c r="L67" s="156">
        <f>IF(ISNUMBER('将来負担比率（分子）の構造'!L$53), IF('将来負担比率（分子）の構造'!L$53 &lt; 0, 0, '将来負担比率（分子）の構造'!L$53), NA())</f>
        <v>52534</v>
      </c>
      <c r="M67" s="156" t="e">
        <f>NA()</f>
        <v>#N/A</v>
      </c>
      <c r="N67" s="156" t="e">
        <f>NA()</f>
        <v>#N/A</v>
      </c>
      <c r="O67" s="156">
        <f>IF(ISNUMBER('将来負担比率（分子）の構造'!M$53), IF('将来負担比率（分子）の構造'!M$53 &lt; 0, 0, '将来負担比率（分子）の構造'!M$53), NA())</f>
        <v>50270</v>
      </c>
      <c r="P67" s="156" t="e">
        <f>NA()</f>
        <v>#N/A</v>
      </c>
    </row>
    <row r="70" spans="1:16" x14ac:dyDescent="0.15">
      <c r="A70" s="158" t="s">
        <v>70</v>
      </c>
      <c r="B70" s="158"/>
      <c r="C70" s="158"/>
      <c r="D70" s="158"/>
      <c r="E70" s="158"/>
      <c r="F70" s="158"/>
    </row>
    <row r="71" spans="1:16" x14ac:dyDescent="0.15">
      <c r="A71" s="159"/>
      <c r="B71" s="159" t="str">
        <f>基金残高に係る経年分析!F54</f>
        <v>H27</v>
      </c>
      <c r="C71" s="159" t="str">
        <f>基金残高に係る経年分析!G54</f>
        <v>H28</v>
      </c>
      <c r="D71" s="159" t="str">
        <f>基金残高に係る経年分析!H54</f>
        <v>H29</v>
      </c>
    </row>
    <row r="72" spans="1:16" x14ac:dyDescent="0.15">
      <c r="A72" s="159" t="s">
        <v>71</v>
      </c>
      <c r="B72" s="160">
        <f>基金残高に係る経年分析!F55</f>
        <v>7471</v>
      </c>
      <c r="C72" s="160">
        <f>基金残高に係る経年分析!G55</f>
        <v>6199</v>
      </c>
      <c r="D72" s="160">
        <f>基金残高に係る経年分析!H55</f>
        <v>4996</v>
      </c>
    </row>
    <row r="73" spans="1:16" x14ac:dyDescent="0.15">
      <c r="A73" s="159" t="s">
        <v>72</v>
      </c>
      <c r="B73" s="160">
        <f>基金残高に係る経年分析!F56</f>
        <v>8218</v>
      </c>
      <c r="C73" s="160">
        <f>基金残高に係る経年分析!G56</f>
        <v>7153</v>
      </c>
      <c r="D73" s="160">
        <f>基金残高に係る経年分析!H56</f>
        <v>6044</v>
      </c>
    </row>
    <row r="74" spans="1:16" x14ac:dyDescent="0.15">
      <c r="A74" s="159" t="s">
        <v>73</v>
      </c>
      <c r="B74" s="160">
        <f>基金残高に係る経年分析!F57</f>
        <v>10930</v>
      </c>
      <c r="C74" s="160">
        <f>基金残高に係る経年分析!G57</f>
        <v>9719</v>
      </c>
      <c r="D74" s="160">
        <f>基金残高に係る経年分析!H57</f>
        <v>9411</v>
      </c>
    </row>
  </sheetData>
  <sheetProtection algorithmName="SHA-512" hashValue="PFkyCATiNv2oh04Pd03ww8hgrEAksijpu5v+pBcYHppKlp4z0ivMHovyhm0p4xqz/vQXj7yUFVAqpW/NQCYopw==" saltValue="HB8bSKUTCtEafyNL9Qoc7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1" customWidth="1"/>
    <col min="96" max="133" width="1.625" style="217" customWidth="1"/>
    <col min="134" max="143" width="1.625" style="201" customWidth="1"/>
    <col min="144" max="16384" width="0" style="201" hidden="1"/>
  </cols>
  <sheetData>
    <row r="1" spans="2:143" ht="22.5" customHeight="1" thickBot="1" x14ac:dyDescent="0.2">
      <c r="B1" s="198"/>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c r="BU1" s="199"/>
      <c r="BV1" s="199"/>
      <c r="BW1" s="199"/>
      <c r="BX1" s="199"/>
      <c r="BY1" s="199"/>
      <c r="BZ1" s="199"/>
      <c r="CA1" s="199"/>
      <c r="CB1" s="199"/>
      <c r="CC1" s="199"/>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c r="DG1" s="200"/>
      <c r="DH1" s="635" t="s">
        <v>208</v>
      </c>
      <c r="DI1" s="636"/>
      <c r="DJ1" s="636"/>
      <c r="DK1" s="636"/>
      <c r="DL1" s="636"/>
      <c r="DM1" s="636"/>
      <c r="DN1" s="637"/>
      <c r="DO1" s="201"/>
      <c r="DP1" s="635" t="s">
        <v>209</v>
      </c>
      <c r="DQ1" s="636"/>
      <c r="DR1" s="636"/>
      <c r="DS1" s="636"/>
      <c r="DT1" s="636"/>
      <c r="DU1" s="636"/>
      <c r="DV1" s="636"/>
      <c r="DW1" s="636"/>
      <c r="DX1" s="636"/>
      <c r="DY1" s="636"/>
      <c r="DZ1" s="636"/>
      <c r="EA1" s="636"/>
      <c r="EB1" s="636"/>
      <c r="EC1" s="637"/>
      <c r="ED1" s="199"/>
      <c r="EE1" s="199"/>
      <c r="EF1" s="199"/>
      <c r="EG1" s="199"/>
      <c r="EH1" s="199"/>
      <c r="EI1" s="199"/>
      <c r="EJ1" s="199"/>
      <c r="EK1" s="199"/>
      <c r="EL1" s="199"/>
      <c r="EM1" s="199"/>
    </row>
    <row r="2" spans="2:143" ht="22.5" customHeight="1" x14ac:dyDescent="0.15">
      <c r="B2" s="202" t="s">
        <v>210</v>
      </c>
      <c r="R2" s="203"/>
      <c r="S2" s="203"/>
      <c r="T2" s="203"/>
      <c r="U2" s="203"/>
      <c r="V2" s="203"/>
      <c r="W2" s="203"/>
      <c r="X2" s="203"/>
      <c r="Y2" s="203"/>
      <c r="Z2" s="203"/>
      <c r="AA2" s="203"/>
      <c r="AB2" s="203"/>
      <c r="AC2" s="203"/>
      <c r="AE2" s="204"/>
      <c r="AF2" s="204"/>
      <c r="AG2" s="204"/>
      <c r="AH2" s="204"/>
      <c r="AI2" s="204"/>
      <c r="AJ2" s="203"/>
      <c r="AK2" s="203"/>
      <c r="AL2" s="203"/>
      <c r="AM2" s="203"/>
      <c r="AN2" s="203"/>
      <c r="AO2" s="203"/>
      <c r="AP2" s="203"/>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200"/>
      <c r="DK2" s="200"/>
      <c r="DL2" s="200"/>
      <c r="DM2" s="200"/>
      <c r="DN2" s="200"/>
      <c r="DO2" s="200"/>
      <c r="DP2" s="200"/>
      <c r="DQ2" s="200"/>
      <c r="DR2" s="200"/>
      <c r="DS2" s="200"/>
      <c r="DT2" s="200"/>
      <c r="DU2" s="200"/>
      <c r="DV2" s="200"/>
      <c r="DW2" s="200"/>
      <c r="DX2" s="200"/>
      <c r="DY2" s="200"/>
      <c r="DZ2" s="200"/>
      <c r="EA2" s="200"/>
      <c r="EB2" s="200"/>
      <c r="EC2" s="200"/>
    </row>
    <row r="3" spans="2:143" ht="11.25" customHeight="1" x14ac:dyDescent="0.15">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5" customFormat="1" ht="11.25" customHeight="1" x14ac:dyDescent="0.15">
      <c r="B5" s="645" t="s">
        <v>221</v>
      </c>
      <c r="C5" s="646"/>
      <c r="D5" s="646"/>
      <c r="E5" s="646"/>
      <c r="F5" s="646"/>
      <c r="G5" s="646"/>
      <c r="H5" s="646"/>
      <c r="I5" s="646"/>
      <c r="J5" s="646"/>
      <c r="K5" s="646"/>
      <c r="L5" s="646"/>
      <c r="M5" s="646"/>
      <c r="N5" s="646"/>
      <c r="O5" s="646"/>
      <c r="P5" s="646"/>
      <c r="Q5" s="647"/>
      <c r="R5" s="648">
        <v>43631565</v>
      </c>
      <c r="S5" s="649"/>
      <c r="T5" s="649"/>
      <c r="U5" s="649"/>
      <c r="V5" s="649"/>
      <c r="W5" s="649"/>
      <c r="X5" s="649"/>
      <c r="Y5" s="650"/>
      <c r="Z5" s="651">
        <v>32.200000000000003</v>
      </c>
      <c r="AA5" s="651"/>
      <c r="AB5" s="651"/>
      <c r="AC5" s="651"/>
      <c r="AD5" s="652">
        <v>43631565</v>
      </c>
      <c r="AE5" s="652"/>
      <c r="AF5" s="652"/>
      <c r="AG5" s="652"/>
      <c r="AH5" s="652"/>
      <c r="AI5" s="652"/>
      <c r="AJ5" s="652"/>
      <c r="AK5" s="652"/>
      <c r="AL5" s="653">
        <v>61.3</v>
      </c>
      <c r="AM5" s="654"/>
      <c r="AN5" s="654"/>
      <c r="AO5" s="655"/>
      <c r="AP5" s="645" t="s">
        <v>222</v>
      </c>
      <c r="AQ5" s="646"/>
      <c r="AR5" s="646"/>
      <c r="AS5" s="646"/>
      <c r="AT5" s="646"/>
      <c r="AU5" s="646"/>
      <c r="AV5" s="646"/>
      <c r="AW5" s="646"/>
      <c r="AX5" s="646"/>
      <c r="AY5" s="646"/>
      <c r="AZ5" s="646"/>
      <c r="BA5" s="646"/>
      <c r="BB5" s="646"/>
      <c r="BC5" s="646"/>
      <c r="BD5" s="646"/>
      <c r="BE5" s="646"/>
      <c r="BF5" s="647"/>
      <c r="BG5" s="659">
        <v>42102986</v>
      </c>
      <c r="BH5" s="660"/>
      <c r="BI5" s="660"/>
      <c r="BJ5" s="660"/>
      <c r="BK5" s="660"/>
      <c r="BL5" s="660"/>
      <c r="BM5" s="660"/>
      <c r="BN5" s="661"/>
      <c r="BO5" s="662">
        <v>96.5</v>
      </c>
      <c r="BP5" s="662"/>
      <c r="BQ5" s="662"/>
      <c r="BR5" s="662"/>
      <c r="BS5" s="663">
        <v>3088360</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15">
      <c r="B6" s="656" t="s">
        <v>226</v>
      </c>
      <c r="C6" s="657"/>
      <c r="D6" s="657"/>
      <c r="E6" s="657"/>
      <c r="F6" s="657"/>
      <c r="G6" s="657"/>
      <c r="H6" s="657"/>
      <c r="I6" s="657"/>
      <c r="J6" s="657"/>
      <c r="K6" s="657"/>
      <c r="L6" s="657"/>
      <c r="M6" s="657"/>
      <c r="N6" s="657"/>
      <c r="O6" s="657"/>
      <c r="P6" s="657"/>
      <c r="Q6" s="658"/>
      <c r="R6" s="659">
        <v>965941</v>
      </c>
      <c r="S6" s="660"/>
      <c r="T6" s="660"/>
      <c r="U6" s="660"/>
      <c r="V6" s="660"/>
      <c r="W6" s="660"/>
      <c r="X6" s="660"/>
      <c r="Y6" s="661"/>
      <c r="Z6" s="662">
        <v>0.7</v>
      </c>
      <c r="AA6" s="662"/>
      <c r="AB6" s="662"/>
      <c r="AC6" s="662"/>
      <c r="AD6" s="663">
        <v>965941</v>
      </c>
      <c r="AE6" s="663"/>
      <c r="AF6" s="663"/>
      <c r="AG6" s="663"/>
      <c r="AH6" s="663"/>
      <c r="AI6" s="663"/>
      <c r="AJ6" s="663"/>
      <c r="AK6" s="663"/>
      <c r="AL6" s="664">
        <v>1.4</v>
      </c>
      <c r="AM6" s="665"/>
      <c r="AN6" s="665"/>
      <c r="AO6" s="666"/>
      <c r="AP6" s="656" t="s">
        <v>227</v>
      </c>
      <c r="AQ6" s="657"/>
      <c r="AR6" s="657"/>
      <c r="AS6" s="657"/>
      <c r="AT6" s="657"/>
      <c r="AU6" s="657"/>
      <c r="AV6" s="657"/>
      <c r="AW6" s="657"/>
      <c r="AX6" s="657"/>
      <c r="AY6" s="657"/>
      <c r="AZ6" s="657"/>
      <c r="BA6" s="657"/>
      <c r="BB6" s="657"/>
      <c r="BC6" s="657"/>
      <c r="BD6" s="657"/>
      <c r="BE6" s="657"/>
      <c r="BF6" s="658"/>
      <c r="BG6" s="659">
        <v>42102986</v>
      </c>
      <c r="BH6" s="660"/>
      <c r="BI6" s="660"/>
      <c r="BJ6" s="660"/>
      <c r="BK6" s="660"/>
      <c r="BL6" s="660"/>
      <c r="BM6" s="660"/>
      <c r="BN6" s="661"/>
      <c r="BO6" s="662">
        <v>96.5</v>
      </c>
      <c r="BP6" s="662"/>
      <c r="BQ6" s="662"/>
      <c r="BR6" s="662"/>
      <c r="BS6" s="663">
        <v>3088360</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716855</v>
      </c>
      <c r="CS6" s="660"/>
      <c r="CT6" s="660"/>
      <c r="CU6" s="660"/>
      <c r="CV6" s="660"/>
      <c r="CW6" s="660"/>
      <c r="CX6" s="660"/>
      <c r="CY6" s="661"/>
      <c r="CZ6" s="653">
        <v>0.5</v>
      </c>
      <c r="DA6" s="654"/>
      <c r="DB6" s="654"/>
      <c r="DC6" s="673"/>
      <c r="DD6" s="668" t="s">
        <v>229</v>
      </c>
      <c r="DE6" s="660"/>
      <c r="DF6" s="660"/>
      <c r="DG6" s="660"/>
      <c r="DH6" s="660"/>
      <c r="DI6" s="660"/>
      <c r="DJ6" s="660"/>
      <c r="DK6" s="660"/>
      <c r="DL6" s="660"/>
      <c r="DM6" s="660"/>
      <c r="DN6" s="660"/>
      <c r="DO6" s="660"/>
      <c r="DP6" s="661"/>
      <c r="DQ6" s="668">
        <v>716855</v>
      </c>
      <c r="DR6" s="660"/>
      <c r="DS6" s="660"/>
      <c r="DT6" s="660"/>
      <c r="DU6" s="660"/>
      <c r="DV6" s="660"/>
      <c r="DW6" s="660"/>
      <c r="DX6" s="660"/>
      <c r="DY6" s="660"/>
      <c r="DZ6" s="660"/>
      <c r="EA6" s="660"/>
      <c r="EB6" s="660"/>
      <c r="EC6" s="669"/>
    </row>
    <row r="7" spans="2:143" ht="11.25" customHeight="1" x14ac:dyDescent="0.15">
      <c r="B7" s="656" t="s">
        <v>230</v>
      </c>
      <c r="C7" s="657"/>
      <c r="D7" s="657"/>
      <c r="E7" s="657"/>
      <c r="F7" s="657"/>
      <c r="G7" s="657"/>
      <c r="H7" s="657"/>
      <c r="I7" s="657"/>
      <c r="J7" s="657"/>
      <c r="K7" s="657"/>
      <c r="L7" s="657"/>
      <c r="M7" s="657"/>
      <c r="N7" s="657"/>
      <c r="O7" s="657"/>
      <c r="P7" s="657"/>
      <c r="Q7" s="658"/>
      <c r="R7" s="659">
        <v>78390</v>
      </c>
      <c r="S7" s="660"/>
      <c r="T7" s="660"/>
      <c r="U7" s="660"/>
      <c r="V7" s="660"/>
      <c r="W7" s="660"/>
      <c r="X7" s="660"/>
      <c r="Y7" s="661"/>
      <c r="Z7" s="662">
        <v>0.1</v>
      </c>
      <c r="AA7" s="662"/>
      <c r="AB7" s="662"/>
      <c r="AC7" s="662"/>
      <c r="AD7" s="663">
        <v>78390</v>
      </c>
      <c r="AE7" s="663"/>
      <c r="AF7" s="663"/>
      <c r="AG7" s="663"/>
      <c r="AH7" s="663"/>
      <c r="AI7" s="663"/>
      <c r="AJ7" s="663"/>
      <c r="AK7" s="663"/>
      <c r="AL7" s="664">
        <v>0.1</v>
      </c>
      <c r="AM7" s="665"/>
      <c r="AN7" s="665"/>
      <c r="AO7" s="666"/>
      <c r="AP7" s="656" t="s">
        <v>231</v>
      </c>
      <c r="AQ7" s="657"/>
      <c r="AR7" s="657"/>
      <c r="AS7" s="657"/>
      <c r="AT7" s="657"/>
      <c r="AU7" s="657"/>
      <c r="AV7" s="657"/>
      <c r="AW7" s="657"/>
      <c r="AX7" s="657"/>
      <c r="AY7" s="657"/>
      <c r="AZ7" s="657"/>
      <c r="BA7" s="657"/>
      <c r="BB7" s="657"/>
      <c r="BC7" s="657"/>
      <c r="BD7" s="657"/>
      <c r="BE7" s="657"/>
      <c r="BF7" s="658"/>
      <c r="BG7" s="659">
        <v>19551509</v>
      </c>
      <c r="BH7" s="660"/>
      <c r="BI7" s="660"/>
      <c r="BJ7" s="660"/>
      <c r="BK7" s="660"/>
      <c r="BL7" s="660"/>
      <c r="BM7" s="660"/>
      <c r="BN7" s="661"/>
      <c r="BO7" s="662">
        <v>44.8</v>
      </c>
      <c r="BP7" s="662"/>
      <c r="BQ7" s="662"/>
      <c r="BR7" s="662"/>
      <c r="BS7" s="663">
        <v>701584</v>
      </c>
      <c r="BT7" s="663"/>
      <c r="BU7" s="663"/>
      <c r="BV7" s="663"/>
      <c r="BW7" s="663"/>
      <c r="BX7" s="663"/>
      <c r="BY7" s="663"/>
      <c r="BZ7" s="663"/>
      <c r="CA7" s="663"/>
      <c r="CB7" s="667"/>
      <c r="CD7" s="674" t="s">
        <v>232</v>
      </c>
      <c r="CE7" s="675"/>
      <c r="CF7" s="675"/>
      <c r="CG7" s="675"/>
      <c r="CH7" s="675"/>
      <c r="CI7" s="675"/>
      <c r="CJ7" s="675"/>
      <c r="CK7" s="675"/>
      <c r="CL7" s="675"/>
      <c r="CM7" s="675"/>
      <c r="CN7" s="675"/>
      <c r="CO7" s="675"/>
      <c r="CP7" s="675"/>
      <c r="CQ7" s="676"/>
      <c r="CR7" s="659">
        <v>18953025</v>
      </c>
      <c r="CS7" s="660"/>
      <c r="CT7" s="660"/>
      <c r="CU7" s="660"/>
      <c r="CV7" s="660"/>
      <c r="CW7" s="660"/>
      <c r="CX7" s="660"/>
      <c r="CY7" s="661"/>
      <c r="CZ7" s="662">
        <v>14.2</v>
      </c>
      <c r="DA7" s="662"/>
      <c r="DB7" s="662"/>
      <c r="DC7" s="662"/>
      <c r="DD7" s="668">
        <v>3302028</v>
      </c>
      <c r="DE7" s="660"/>
      <c r="DF7" s="660"/>
      <c r="DG7" s="660"/>
      <c r="DH7" s="660"/>
      <c r="DI7" s="660"/>
      <c r="DJ7" s="660"/>
      <c r="DK7" s="660"/>
      <c r="DL7" s="660"/>
      <c r="DM7" s="660"/>
      <c r="DN7" s="660"/>
      <c r="DO7" s="660"/>
      <c r="DP7" s="661"/>
      <c r="DQ7" s="668">
        <v>14799175</v>
      </c>
      <c r="DR7" s="660"/>
      <c r="DS7" s="660"/>
      <c r="DT7" s="660"/>
      <c r="DU7" s="660"/>
      <c r="DV7" s="660"/>
      <c r="DW7" s="660"/>
      <c r="DX7" s="660"/>
      <c r="DY7" s="660"/>
      <c r="DZ7" s="660"/>
      <c r="EA7" s="660"/>
      <c r="EB7" s="660"/>
      <c r="EC7" s="669"/>
    </row>
    <row r="8" spans="2:143" ht="11.25" customHeight="1" x14ac:dyDescent="0.15">
      <c r="B8" s="656" t="s">
        <v>233</v>
      </c>
      <c r="C8" s="657"/>
      <c r="D8" s="657"/>
      <c r="E8" s="657"/>
      <c r="F8" s="657"/>
      <c r="G8" s="657"/>
      <c r="H8" s="657"/>
      <c r="I8" s="657"/>
      <c r="J8" s="657"/>
      <c r="K8" s="657"/>
      <c r="L8" s="657"/>
      <c r="M8" s="657"/>
      <c r="N8" s="657"/>
      <c r="O8" s="657"/>
      <c r="P8" s="657"/>
      <c r="Q8" s="658"/>
      <c r="R8" s="659">
        <v>103865</v>
      </c>
      <c r="S8" s="660"/>
      <c r="T8" s="660"/>
      <c r="U8" s="660"/>
      <c r="V8" s="660"/>
      <c r="W8" s="660"/>
      <c r="X8" s="660"/>
      <c r="Y8" s="661"/>
      <c r="Z8" s="662">
        <v>0.1</v>
      </c>
      <c r="AA8" s="662"/>
      <c r="AB8" s="662"/>
      <c r="AC8" s="662"/>
      <c r="AD8" s="663">
        <v>103865</v>
      </c>
      <c r="AE8" s="663"/>
      <c r="AF8" s="663"/>
      <c r="AG8" s="663"/>
      <c r="AH8" s="663"/>
      <c r="AI8" s="663"/>
      <c r="AJ8" s="663"/>
      <c r="AK8" s="663"/>
      <c r="AL8" s="664">
        <v>0.1</v>
      </c>
      <c r="AM8" s="665"/>
      <c r="AN8" s="665"/>
      <c r="AO8" s="666"/>
      <c r="AP8" s="656" t="s">
        <v>234</v>
      </c>
      <c r="AQ8" s="657"/>
      <c r="AR8" s="657"/>
      <c r="AS8" s="657"/>
      <c r="AT8" s="657"/>
      <c r="AU8" s="657"/>
      <c r="AV8" s="657"/>
      <c r="AW8" s="657"/>
      <c r="AX8" s="657"/>
      <c r="AY8" s="657"/>
      <c r="AZ8" s="657"/>
      <c r="BA8" s="657"/>
      <c r="BB8" s="657"/>
      <c r="BC8" s="657"/>
      <c r="BD8" s="657"/>
      <c r="BE8" s="657"/>
      <c r="BF8" s="658"/>
      <c r="BG8" s="659">
        <v>531245</v>
      </c>
      <c r="BH8" s="660"/>
      <c r="BI8" s="660"/>
      <c r="BJ8" s="660"/>
      <c r="BK8" s="660"/>
      <c r="BL8" s="660"/>
      <c r="BM8" s="660"/>
      <c r="BN8" s="661"/>
      <c r="BO8" s="662">
        <v>1.2</v>
      </c>
      <c r="BP8" s="662"/>
      <c r="BQ8" s="662"/>
      <c r="BR8" s="662"/>
      <c r="BS8" s="668" t="s">
        <v>124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47875379</v>
      </c>
      <c r="CS8" s="660"/>
      <c r="CT8" s="660"/>
      <c r="CU8" s="660"/>
      <c r="CV8" s="660"/>
      <c r="CW8" s="660"/>
      <c r="CX8" s="660"/>
      <c r="CY8" s="661"/>
      <c r="CZ8" s="662">
        <v>36</v>
      </c>
      <c r="DA8" s="662"/>
      <c r="DB8" s="662"/>
      <c r="DC8" s="662"/>
      <c r="DD8" s="668">
        <v>738609</v>
      </c>
      <c r="DE8" s="660"/>
      <c r="DF8" s="660"/>
      <c r="DG8" s="660"/>
      <c r="DH8" s="660"/>
      <c r="DI8" s="660"/>
      <c r="DJ8" s="660"/>
      <c r="DK8" s="660"/>
      <c r="DL8" s="660"/>
      <c r="DM8" s="660"/>
      <c r="DN8" s="660"/>
      <c r="DO8" s="660"/>
      <c r="DP8" s="661"/>
      <c r="DQ8" s="668">
        <v>21650168</v>
      </c>
      <c r="DR8" s="660"/>
      <c r="DS8" s="660"/>
      <c r="DT8" s="660"/>
      <c r="DU8" s="660"/>
      <c r="DV8" s="660"/>
      <c r="DW8" s="660"/>
      <c r="DX8" s="660"/>
      <c r="DY8" s="660"/>
      <c r="DZ8" s="660"/>
      <c r="EA8" s="660"/>
      <c r="EB8" s="660"/>
      <c r="EC8" s="669"/>
    </row>
    <row r="9" spans="2:143" ht="11.25" customHeight="1" x14ac:dyDescent="0.15">
      <c r="B9" s="656" t="s">
        <v>236</v>
      </c>
      <c r="C9" s="657"/>
      <c r="D9" s="657"/>
      <c r="E9" s="657"/>
      <c r="F9" s="657"/>
      <c r="G9" s="657"/>
      <c r="H9" s="657"/>
      <c r="I9" s="657"/>
      <c r="J9" s="657"/>
      <c r="K9" s="657"/>
      <c r="L9" s="657"/>
      <c r="M9" s="657"/>
      <c r="N9" s="657"/>
      <c r="O9" s="657"/>
      <c r="P9" s="657"/>
      <c r="Q9" s="658"/>
      <c r="R9" s="659">
        <v>97293</v>
      </c>
      <c r="S9" s="660"/>
      <c r="T9" s="660"/>
      <c r="U9" s="660"/>
      <c r="V9" s="660"/>
      <c r="W9" s="660"/>
      <c r="X9" s="660"/>
      <c r="Y9" s="661"/>
      <c r="Z9" s="662">
        <v>0.1</v>
      </c>
      <c r="AA9" s="662"/>
      <c r="AB9" s="662"/>
      <c r="AC9" s="662"/>
      <c r="AD9" s="663">
        <v>97293</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14710379</v>
      </c>
      <c r="BH9" s="660"/>
      <c r="BI9" s="660"/>
      <c r="BJ9" s="660"/>
      <c r="BK9" s="660"/>
      <c r="BL9" s="660"/>
      <c r="BM9" s="660"/>
      <c r="BN9" s="661"/>
      <c r="BO9" s="662">
        <v>33.700000000000003</v>
      </c>
      <c r="BP9" s="662"/>
      <c r="BQ9" s="662"/>
      <c r="BR9" s="662"/>
      <c r="BS9" s="668" t="s">
        <v>124</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8345886</v>
      </c>
      <c r="CS9" s="660"/>
      <c r="CT9" s="660"/>
      <c r="CU9" s="660"/>
      <c r="CV9" s="660"/>
      <c r="CW9" s="660"/>
      <c r="CX9" s="660"/>
      <c r="CY9" s="661"/>
      <c r="CZ9" s="662">
        <v>6.3</v>
      </c>
      <c r="DA9" s="662"/>
      <c r="DB9" s="662"/>
      <c r="DC9" s="662"/>
      <c r="DD9" s="668">
        <v>31332</v>
      </c>
      <c r="DE9" s="660"/>
      <c r="DF9" s="660"/>
      <c r="DG9" s="660"/>
      <c r="DH9" s="660"/>
      <c r="DI9" s="660"/>
      <c r="DJ9" s="660"/>
      <c r="DK9" s="660"/>
      <c r="DL9" s="660"/>
      <c r="DM9" s="660"/>
      <c r="DN9" s="660"/>
      <c r="DO9" s="660"/>
      <c r="DP9" s="661"/>
      <c r="DQ9" s="668">
        <v>6559528</v>
      </c>
      <c r="DR9" s="660"/>
      <c r="DS9" s="660"/>
      <c r="DT9" s="660"/>
      <c r="DU9" s="660"/>
      <c r="DV9" s="660"/>
      <c r="DW9" s="660"/>
      <c r="DX9" s="660"/>
      <c r="DY9" s="660"/>
      <c r="DZ9" s="660"/>
      <c r="EA9" s="660"/>
      <c r="EB9" s="660"/>
      <c r="EC9" s="669"/>
    </row>
    <row r="10" spans="2:143" ht="11.25" customHeight="1" x14ac:dyDescent="0.15">
      <c r="B10" s="656" t="s">
        <v>239</v>
      </c>
      <c r="C10" s="657"/>
      <c r="D10" s="657"/>
      <c r="E10" s="657"/>
      <c r="F10" s="657"/>
      <c r="G10" s="657"/>
      <c r="H10" s="657"/>
      <c r="I10" s="657"/>
      <c r="J10" s="657"/>
      <c r="K10" s="657"/>
      <c r="L10" s="657"/>
      <c r="M10" s="657"/>
      <c r="N10" s="657"/>
      <c r="O10" s="657"/>
      <c r="P10" s="657"/>
      <c r="Q10" s="658"/>
      <c r="R10" s="659" t="s">
        <v>229</v>
      </c>
      <c r="S10" s="660"/>
      <c r="T10" s="660"/>
      <c r="U10" s="660"/>
      <c r="V10" s="660"/>
      <c r="W10" s="660"/>
      <c r="X10" s="660"/>
      <c r="Y10" s="661"/>
      <c r="Z10" s="662" t="s">
        <v>229</v>
      </c>
      <c r="AA10" s="662"/>
      <c r="AB10" s="662"/>
      <c r="AC10" s="662"/>
      <c r="AD10" s="663" t="s">
        <v>229</v>
      </c>
      <c r="AE10" s="663"/>
      <c r="AF10" s="663"/>
      <c r="AG10" s="663"/>
      <c r="AH10" s="663"/>
      <c r="AI10" s="663"/>
      <c r="AJ10" s="663"/>
      <c r="AK10" s="663"/>
      <c r="AL10" s="664" t="s">
        <v>229</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1246543</v>
      </c>
      <c r="BH10" s="660"/>
      <c r="BI10" s="660"/>
      <c r="BJ10" s="660"/>
      <c r="BK10" s="660"/>
      <c r="BL10" s="660"/>
      <c r="BM10" s="660"/>
      <c r="BN10" s="661"/>
      <c r="BO10" s="662">
        <v>2.9</v>
      </c>
      <c r="BP10" s="662"/>
      <c r="BQ10" s="662"/>
      <c r="BR10" s="662"/>
      <c r="BS10" s="668">
        <v>201403</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482795</v>
      </c>
      <c r="CS10" s="660"/>
      <c r="CT10" s="660"/>
      <c r="CU10" s="660"/>
      <c r="CV10" s="660"/>
      <c r="CW10" s="660"/>
      <c r="CX10" s="660"/>
      <c r="CY10" s="661"/>
      <c r="CZ10" s="662">
        <v>0.4</v>
      </c>
      <c r="DA10" s="662"/>
      <c r="DB10" s="662"/>
      <c r="DC10" s="662"/>
      <c r="DD10" s="668" t="s">
        <v>229</v>
      </c>
      <c r="DE10" s="660"/>
      <c r="DF10" s="660"/>
      <c r="DG10" s="660"/>
      <c r="DH10" s="660"/>
      <c r="DI10" s="660"/>
      <c r="DJ10" s="660"/>
      <c r="DK10" s="660"/>
      <c r="DL10" s="660"/>
      <c r="DM10" s="660"/>
      <c r="DN10" s="660"/>
      <c r="DO10" s="660"/>
      <c r="DP10" s="661"/>
      <c r="DQ10" s="668">
        <v>297500</v>
      </c>
      <c r="DR10" s="660"/>
      <c r="DS10" s="660"/>
      <c r="DT10" s="660"/>
      <c r="DU10" s="660"/>
      <c r="DV10" s="660"/>
      <c r="DW10" s="660"/>
      <c r="DX10" s="660"/>
      <c r="DY10" s="660"/>
      <c r="DZ10" s="660"/>
      <c r="EA10" s="660"/>
      <c r="EB10" s="660"/>
      <c r="EC10" s="669"/>
    </row>
    <row r="11" spans="2:143" ht="11.25" customHeight="1" x14ac:dyDescent="0.15">
      <c r="B11" s="656" t="s">
        <v>242</v>
      </c>
      <c r="C11" s="657"/>
      <c r="D11" s="657"/>
      <c r="E11" s="657"/>
      <c r="F11" s="657"/>
      <c r="G11" s="657"/>
      <c r="H11" s="657"/>
      <c r="I11" s="657"/>
      <c r="J11" s="657"/>
      <c r="K11" s="657"/>
      <c r="L11" s="657"/>
      <c r="M11" s="657"/>
      <c r="N11" s="657"/>
      <c r="O11" s="657"/>
      <c r="P11" s="657"/>
      <c r="Q11" s="658"/>
      <c r="R11" s="659" t="s">
        <v>229</v>
      </c>
      <c r="S11" s="660"/>
      <c r="T11" s="660"/>
      <c r="U11" s="660"/>
      <c r="V11" s="660"/>
      <c r="W11" s="660"/>
      <c r="X11" s="660"/>
      <c r="Y11" s="661"/>
      <c r="Z11" s="662" t="s">
        <v>229</v>
      </c>
      <c r="AA11" s="662"/>
      <c r="AB11" s="662"/>
      <c r="AC11" s="662"/>
      <c r="AD11" s="663" t="s">
        <v>229</v>
      </c>
      <c r="AE11" s="663"/>
      <c r="AF11" s="663"/>
      <c r="AG11" s="663"/>
      <c r="AH11" s="663"/>
      <c r="AI11" s="663"/>
      <c r="AJ11" s="663"/>
      <c r="AK11" s="663"/>
      <c r="AL11" s="664" t="s">
        <v>124</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3063342</v>
      </c>
      <c r="BH11" s="660"/>
      <c r="BI11" s="660"/>
      <c r="BJ11" s="660"/>
      <c r="BK11" s="660"/>
      <c r="BL11" s="660"/>
      <c r="BM11" s="660"/>
      <c r="BN11" s="661"/>
      <c r="BO11" s="662">
        <v>7</v>
      </c>
      <c r="BP11" s="662"/>
      <c r="BQ11" s="662"/>
      <c r="BR11" s="662"/>
      <c r="BS11" s="668">
        <v>500181</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3087281</v>
      </c>
      <c r="CS11" s="660"/>
      <c r="CT11" s="660"/>
      <c r="CU11" s="660"/>
      <c r="CV11" s="660"/>
      <c r="CW11" s="660"/>
      <c r="CX11" s="660"/>
      <c r="CY11" s="661"/>
      <c r="CZ11" s="662">
        <v>2.2999999999999998</v>
      </c>
      <c r="DA11" s="662"/>
      <c r="DB11" s="662"/>
      <c r="DC11" s="662"/>
      <c r="DD11" s="668">
        <v>1124491</v>
      </c>
      <c r="DE11" s="660"/>
      <c r="DF11" s="660"/>
      <c r="DG11" s="660"/>
      <c r="DH11" s="660"/>
      <c r="DI11" s="660"/>
      <c r="DJ11" s="660"/>
      <c r="DK11" s="660"/>
      <c r="DL11" s="660"/>
      <c r="DM11" s="660"/>
      <c r="DN11" s="660"/>
      <c r="DO11" s="660"/>
      <c r="DP11" s="661"/>
      <c r="DQ11" s="668">
        <v>1332070</v>
      </c>
      <c r="DR11" s="660"/>
      <c r="DS11" s="660"/>
      <c r="DT11" s="660"/>
      <c r="DU11" s="660"/>
      <c r="DV11" s="660"/>
      <c r="DW11" s="660"/>
      <c r="DX11" s="660"/>
      <c r="DY11" s="660"/>
      <c r="DZ11" s="660"/>
      <c r="EA11" s="660"/>
      <c r="EB11" s="660"/>
      <c r="EC11" s="669"/>
    </row>
    <row r="12" spans="2:143" ht="11.25" customHeight="1" x14ac:dyDescent="0.15">
      <c r="B12" s="656" t="s">
        <v>245</v>
      </c>
      <c r="C12" s="657"/>
      <c r="D12" s="657"/>
      <c r="E12" s="657"/>
      <c r="F12" s="657"/>
      <c r="G12" s="657"/>
      <c r="H12" s="657"/>
      <c r="I12" s="657"/>
      <c r="J12" s="657"/>
      <c r="K12" s="657"/>
      <c r="L12" s="657"/>
      <c r="M12" s="657"/>
      <c r="N12" s="657"/>
      <c r="O12" s="657"/>
      <c r="P12" s="657"/>
      <c r="Q12" s="658"/>
      <c r="R12" s="659">
        <v>6247913</v>
      </c>
      <c r="S12" s="660"/>
      <c r="T12" s="660"/>
      <c r="U12" s="660"/>
      <c r="V12" s="660"/>
      <c r="W12" s="660"/>
      <c r="X12" s="660"/>
      <c r="Y12" s="661"/>
      <c r="Z12" s="662">
        <v>4.5999999999999996</v>
      </c>
      <c r="AA12" s="662"/>
      <c r="AB12" s="662"/>
      <c r="AC12" s="662"/>
      <c r="AD12" s="663">
        <v>6247913</v>
      </c>
      <c r="AE12" s="663"/>
      <c r="AF12" s="663"/>
      <c r="AG12" s="663"/>
      <c r="AH12" s="663"/>
      <c r="AI12" s="663"/>
      <c r="AJ12" s="663"/>
      <c r="AK12" s="663"/>
      <c r="AL12" s="664">
        <v>8.8000000000000007</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19765334</v>
      </c>
      <c r="BH12" s="660"/>
      <c r="BI12" s="660"/>
      <c r="BJ12" s="660"/>
      <c r="BK12" s="660"/>
      <c r="BL12" s="660"/>
      <c r="BM12" s="660"/>
      <c r="BN12" s="661"/>
      <c r="BO12" s="662">
        <v>45.3</v>
      </c>
      <c r="BP12" s="662"/>
      <c r="BQ12" s="662"/>
      <c r="BR12" s="662"/>
      <c r="BS12" s="668">
        <v>2386776</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7002382</v>
      </c>
      <c r="CS12" s="660"/>
      <c r="CT12" s="660"/>
      <c r="CU12" s="660"/>
      <c r="CV12" s="660"/>
      <c r="CW12" s="660"/>
      <c r="CX12" s="660"/>
      <c r="CY12" s="661"/>
      <c r="CZ12" s="662">
        <v>5.3</v>
      </c>
      <c r="DA12" s="662"/>
      <c r="DB12" s="662"/>
      <c r="DC12" s="662"/>
      <c r="DD12" s="668">
        <v>32699</v>
      </c>
      <c r="DE12" s="660"/>
      <c r="DF12" s="660"/>
      <c r="DG12" s="660"/>
      <c r="DH12" s="660"/>
      <c r="DI12" s="660"/>
      <c r="DJ12" s="660"/>
      <c r="DK12" s="660"/>
      <c r="DL12" s="660"/>
      <c r="DM12" s="660"/>
      <c r="DN12" s="660"/>
      <c r="DO12" s="660"/>
      <c r="DP12" s="661"/>
      <c r="DQ12" s="668">
        <v>1410635</v>
      </c>
      <c r="DR12" s="660"/>
      <c r="DS12" s="660"/>
      <c r="DT12" s="660"/>
      <c r="DU12" s="660"/>
      <c r="DV12" s="660"/>
      <c r="DW12" s="660"/>
      <c r="DX12" s="660"/>
      <c r="DY12" s="660"/>
      <c r="DZ12" s="660"/>
      <c r="EA12" s="660"/>
      <c r="EB12" s="660"/>
      <c r="EC12" s="669"/>
    </row>
    <row r="13" spans="2:143" ht="11.25" customHeight="1" x14ac:dyDescent="0.15">
      <c r="B13" s="656" t="s">
        <v>248</v>
      </c>
      <c r="C13" s="657"/>
      <c r="D13" s="657"/>
      <c r="E13" s="657"/>
      <c r="F13" s="657"/>
      <c r="G13" s="657"/>
      <c r="H13" s="657"/>
      <c r="I13" s="657"/>
      <c r="J13" s="657"/>
      <c r="K13" s="657"/>
      <c r="L13" s="657"/>
      <c r="M13" s="657"/>
      <c r="N13" s="657"/>
      <c r="O13" s="657"/>
      <c r="P13" s="657"/>
      <c r="Q13" s="658"/>
      <c r="R13" s="659">
        <v>56832</v>
      </c>
      <c r="S13" s="660"/>
      <c r="T13" s="660"/>
      <c r="U13" s="660"/>
      <c r="V13" s="660"/>
      <c r="W13" s="660"/>
      <c r="X13" s="660"/>
      <c r="Y13" s="661"/>
      <c r="Z13" s="662">
        <v>0</v>
      </c>
      <c r="AA13" s="662"/>
      <c r="AB13" s="662"/>
      <c r="AC13" s="662"/>
      <c r="AD13" s="663">
        <v>56832</v>
      </c>
      <c r="AE13" s="663"/>
      <c r="AF13" s="663"/>
      <c r="AG13" s="663"/>
      <c r="AH13" s="663"/>
      <c r="AI13" s="663"/>
      <c r="AJ13" s="663"/>
      <c r="AK13" s="663"/>
      <c r="AL13" s="664">
        <v>0.1</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19552229</v>
      </c>
      <c r="BH13" s="660"/>
      <c r="BI13" s="660"/>
      <c r="BJ13" s="660"/>
      <c r="BK13" s="660"/>
      <c r="BL13" s="660"/>
      <c r="BM13" s="660"/>
      <c r="BN13" s="661"/>
      <c r="BO13" s="662">
        <v>44.8</v>
      </c>
      <c r="BP13" s="662"/>
      <c r="BQ13" s="662"/>
      <c r="BR13" s="662"/>
      <c r="BS13" s="668">
        <v>2386776</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15273855</v>
      </c>
      <c r="CS13" s="660"/>
      <c r="CT13" s="660"/>
      <c r="CU13" s="660"/>
      <c r="CV13" s="660"/>
      <c r="CW13" s="660"/>
      <c r="CX13" s="660"/>
      <c r="CY13" s="661"/>
      <c r="CZ13" s="662">
        <v>11.5</v>
      </c>
      <c r="DA13" s="662"/>
      <c r="DB13" s="662"/>
      <c r="DC13" s="662"/>
      <c r="DD13" s="668">
        <v>6011331</v>
      </c>
      <c r="DE13" s="660"/>
      <c r="DF13" s="660"/>
      <c r="DG13" s="660"/>
      <c r="DH13" s="660"/>
      <c r="DI13" s="660"/>
      <c r="DJ13" s="660"/>
      <c r="DK13" s="660"/>
      <c r="DL13" s="660"/>
      <c r="DM13" s="660"/>
      <c r="DN13" s="660"/>
      <c r="DO13" s="660"/>
      <c r="DP13" s="661"/>
      <c r="DQ13" s="668">
        <v>9077728</v>
      </c>
      <c r="DR13" s="660"/>
      <c r="DS13" s="660"/>
      <c r="DT13" s="660"/>
      <c r="DU13" s="660"/>
      <c r="DV13" s="660"/>
      <c r="DW13" s="660"/>
      <c r="DX13" s="660"/>
      <c r="DY13" s="660"/>
      <c r="DZ13" s="660"/>
      <c r="EA13" s="660"/>
      <c r="EB13" s="660"/>
      <c r="EC13" s="669"/>
    </row>
    <row r="14" spans="2:143" ht="11.25" customHeight="1" x14ac:dyDescent="0.15">
      <c r="B14" s="656" t="s">
        <v>251</v>
      </c>
      <c r="C14" s="657"/>
      <c r="D14" s="657"/>
      <c r="E14" s="657"/>
      <c r="F14" s="657"/>
      <c r="G14" s="657"/>
      <c r="H14" s="657"/>
      <c r="I14" s="657"/>
      <c r="J14" s="657"/>
      <c r="K14" s="657"/>
      <c r="L14" s="657"/>
      <c r="M14" s="657"/>
      <c r="N14" s="657"/>
      <c r="O14" s="657"/>
      <c r="P14" s="657"/>
      <c r="Q14" s="658"/>
      <c r="R14" s="659" t="s">
        <v>124</v>
      </c>
      <c r="S14" s="660"/>
      <c r="T14" s="660"/>
      <c r="U14" s="660"/>
      <c r="V14" s="660"/>
      <c r="W14" s="660"/>
      <c r="X14" s="660"/>
      <c r="Y14" s="661"/>
      <c r="Z14" s="662" t="s">
        <v>124</v>
      </c>
      <c r="AA14" s="662"/>
      <c r="AB14" s="662"/>
      <c r="AC14" s="662"/>
      <c r="AD14" s="663" t="s">
        <v>229</v>
      </c>
      <c r="AE14" s="663"/>
      <c r="AF14" s="663"/>
      <c r="AG14" s="663"/>
      <c r="AH14" s="663"/>
      <c r="AI14" s="663"/>
      <c r="AJ14" s="663"/>
      <c r="AK14" s="663"/>
      <c r="AL14" s="664" t="s">
        <v>124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684571</v>
      </c>
      <c r="BH14" s="660"/>
      <c r="BI14" s="660"/>
      <c r="BJ14" s="660"/>
      <c r="BK14" s="660"/>
      <c r="BL14" s="660"/>
      <c r="BM14" s="660"/>
      <c r="BN14" s="661"/>
      <c r="BO14" s="662">
        <v>1.6</v>
      </c>
      <c r="BP14" s="662"/>
      <c r="BQ14" s="662"/>
      <c r="BR14" s="662"/>
      <c r="BS14" s="668" t="s">
        <v>124</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3610512</v>
      </c>
      <c r="CS14" s="660"/>
      <c r="CT14" s="660"/>
      <c r="CU14" s="660"/>
      <c r="CV14" s="660"/>
      <c r="CW14" s="660"/>
      <c r="CX14" s="660"/>
      <c r="CY14" s="661"/>
      <c r="CZ14" s="662">
        <v>2.7</v>
      </c>
      <c r="DA14" s="662"/>
      <c r="DB14" s="662"/>
      <c r="DC14" s="662"/>
      <c r="DD14" s="668">
        <v>316570</v>
      </c>
      <c r="DE14" s="660"/>
      <c r="DF14" s="660"/>
      <c r="DG14" s="660"/>
      <c r="DH14" s="660"/>
      <c r="DI14" s="660"/>
      <c r="DJ14" s="660"/>
      <c r="DK14" s="660"/>
      <c r="DL14" s="660"/>
      <c r="DM14" s="660"/>
      <c r="DN14" s="660"/>
      <c r="DO14" s="660"/>
      <c r="DP14" s="661"/>
      <c r="DQ14" s="668">
        <v>3286741</v>
      </c>
      <c r="DR14" s="660"/>
      <c r="DS14" s="660"/>
      <c r="DT14" s="660"/>
      <c r="DU14" s="660"/>
      <c r="DV14" s="660"/>
      <c r="DW14" s="660"/>
      <c r="DX14" s="660"/>
      <c r="DY14" s="660"/>
      <c r="DZ14" s="660"/>
      <c r="EA14" s="660"/>
      <c r="EB14" s="660"/>
      <c r="EC14" s="669"/>
    </row>
    <row r="15" spans="2:143" ht="11.25" customHeight="1" x14ac:dyDescent="0.15">
      <c r="B15" s="656" t="s">
        <v>254</v>
      </c>
      <c r="C15" s="657"/>
      <c r="D15" s="657"/>
      <c r="E15" s="657"/>
      <c r="F15" s="657"/>
      <c r="G15" s="657"/>
      <c r="H15" s="657"/>
      <c r="I15" s="657"/>
      <c r="J15" s="657"/>
      <c r="K15" s="657"/>
      <c r="L15" s="657"/>
      <c r="M15" s="657"/>
      <c r="N15" s="657"/>
      <c r="O15" s="657"/>
      <c r="P15" s="657"/>
      <c r="Q15" s="658"/>
      <c r="R15" s="659">
        <v>175615</v>
      </c>
      <c r="S15" s="660"/>
      <c r="T15" s="660"/>
      <c r="U15" s="660"/>
      <c r="V15" s="660"/>
      <c r="W15" s="660"/>
      <c r="X15" s="660"/>
      <c r="Y15" s="661"/>
      <c r="Z15" s="662">
        <v>0.1</v>
      </c>
      <c r="AA15" s="662"/>
      <c r="AB15" s="662"/>
      <c r="AC15" s="662"/>
      <c r="AD15" s="663">
        <v>175615</v>
      </c>
      <c r="AE15" s="663"/>
      <c r="AF15" s="663"/>
      <c r="AG15" s="663"/>
      <c r="AH15" s="663"/>
      <c r="AI15" s="663"/>
      <c r="AJ15" s="663"/>
      <c r="AK15" s="663"/>
      <c r="AL15" s="664">
        <v>0.2</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2095317</v>
      </c>
      <c r="BH15" s="660"/>
      <c r="BI15" s="660"/>
      <c r="BJ15" s="660"/>
      <c r="BK15" s="660"/>
      <c r="BL15" s="660"/>
      <c r="BM15" s="660"/>
      <c r="BN15" s="661"/>
      <c r="BO15" s="662">
        <v>4.8</v>
      </c>
      <c r="BP15" s="662"/>
      <c r="BQ15" s="662"/>
      <c r="BR15" s="662"/>
      <c r="BS15" s="668" t="s">
        <v>124</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13206598</v>
      </c>
      <c r="CS15" s="660"/>
      <c r="CT15" s="660"/>
      <c r="CU15" s="660"/>
      <c r="CV15" s="660"/>
      <c r="CW15" s="660"/>
      <c r="CX15" s="660"/>
      <c r="CY15" s="661"/>
      <c r="CZ15" s="662">
        <v>9.9</v>
      </c>
      <c r="DA15" s="662"/>
      <c r="DB15" s="662"/>
      <c r="DC15" s="662"/>
      <c r="DD15" s="668">
        <v>2226305</v>
      </c>
      <c r="DE15" s="660"/>
      <c r="DF15" s="660"/>
      <c r="DG15" s="660"/>
      <c r="DH15" s="660"/>
      <c r="DI15" s="660"/>
      <c r="DJ15" s="660"/>
      <c r="DK15" s="660"/>
      <c r="DL15" s="660"/>
      <c r="DM15" s="660"/>
      <c r="DN15" s="660"/>
      <c r="DO15" s="660"/>
      <c r="DP15" s="661"/>
      <c r="DQ15" s="668">
        <v>8777194</v>
      </c>
      <c r="DR15" s="660"/>
      <c r="DS15" s="660"/>
      <c r="DT15" s="660"/>
      <c r="DU15" s="660"/>
      <c r="DV15" s="660"/>
      <c r="DW15" s="660"/>
      <c r="DX15" s="660"/>
      <c r="DY15" s="660"/>
      <c r="DZ15" s="660"/>
      <c r="EA15" s="660"/>
      <c r="EB15" s="660"/>
      <c r="EC15" s="669"/>
    </row>
    <row r="16" spans="2:143" ht="11.25" customHeight="1" x14ac:dyDescent="0.15">
      <c r="B16" s="656" t="s">
        <v>257</v>
      </c>
      <c r="C16" s="657"/>
      <c r="D16" s="657"/>
      <c r="E16" s="657"/>
      <c r="F16" s="657"/>
      <c r="G16" s="657"/>
      <c r="H16" s="657"/>
      <c r="I16" s="657"/>
      <c r="J16" s="657"/>
      <c r="K16" s="657"/>
      <c r="L16" s="657"/>
      <c r="M16" s="657"/>
      <c r="N16" s="657"/>
      <c r="O16" s="657"/>
      <c r="P16" s="657"/>
      <c r="Q16" s="658"/>
      <c r="R16" s="659" t="s">
        <v>124</v>
      </c>
      <c r="S16" s="660"/>
      <c r="T16" s="660"/>
      <c r="U16" s="660"/>
      <c r="V16" s="660"/>
      <c r="W16" s="660"/>
      <c r="X16" s="660"/>
      <c r="Y16" s="661"/>
      <c r="Z16" s="662" t="s">
        <v>124</v>
      </c>
      <c r="AA16" s="662"/>
      <c r="AB16" s="662"/>
      <c r="AC16" s="662"/>
      <c r="AD16" s="663" t="s">
        <v>124</v>
      </c>
      <c r="AE16" s="663"/>
      <c r="AF16" s="663"/>
      <c r="AG16" s="663"/>
      <c r="AH16" s="663"/>
      <c r="AI16" s="663"/>
      <c r="AJ16" s="663"/>
      <c r="AK16" s="663"/>
      <c r="AL16" s="664" t="s">
        <v>124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v>6255</v>
      </c>
      <c r="BH16" s="660"/>
      <c r="BI16" s="660"/>
      <c r="BJ16" s="660"/>
      <c r="BK16" s="660"/>
      <c r="BL16" s="660"/>
      <c r="BM16" s="660"/>
      <c r="BN16" s="661"/>
      <c r="BO16" s="662">
        <v>0</v>
      </c>
      <c r="BP16" s="662"/>
      <c r="BQ16" s="662"/>
      <c r="BR16" s="662"/>
      <c r="BS16" s="668" t="s">
        <v>229</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679245</v>
      </c>
      <c r="CS16" s="660"/>
      <c r="CT16" s="660"/>
      <c r="CU16" s="660"/>
      <c r="CV16" s="660"/>
      <c r="CW16" s="660"/>
      <c r="CX16" s="660"/>
      <c r="CY16" s="661"/>
      <c r="CZ16" s="662">
        <v>0.5</v>
      </c>
      <c r="DA16" s="662"/>
      <c r="DB16" s="662"/>
      <c r="DC16" s="662"/>
      <c r="DD16" s="668" t="s">
        <v>229</v>
      </c>
      <c r="DE16" s="660"/>
      <c r="DF16" s="660"/>
      <c r="DG16" s="660"/>
      <c r="DH16" s="660"/>
      <c r="DI16" s="660"/>
      <c r="DJ16" s="660"/>
      <c r="DK16" s="660"/>
      <c r="DL16" s="660"/>
      <c r="DM16" s="660"/>
      <c r="DN16" s="660"/>
      <c r="DO16" s="660"/>
      <c r="DP16" s="661"/>
      <c r="DQ16" s="668">
        <v>602411</v>
      </c>
      <c r="DR16" s="660"/>
      <c r="DS16" s="660"/>
      <c r="DT16" s="660"/>
      <c r="DU16" s="660"/>
      <c r="DV16" s="660"/>
      <c r="DW16" s="660"/>
      <c r="DX16" s="660"/>
      <c r="DY16" s="660"/>
      <c r="DZ16" s="660"/>
      <c r="EA16" s="660"/>
      <c r="EB16" s="660"/>
      <c r="EC16" s="669"/>
    </row>
    <row r="17" spans="2:133" ht="11.25" customHeight="1" x14ac:dyDescent="0.15">
      <c r="B17" s="656" t="s">
        <v>260</v>
      </c>
      <c r="C17" s="657"/>
      <c r="D17" s="657"/>
      <c r="E17" s="657"/>
      <c r="F17" s="657"/>
      <c r="G17" s="657"/>
      <c r="H17" s="657"/>
      <c r="I17" s="657"/>
      <c r="J17" s="657"/>
      <c r="K17" s="657"/>
      <c r="L17" s="657"/>
      <c r="M17" s="657"/>
      <c r="N17" s="657"/>
      <c r="O17" s="657"/>
      <c r="P17" s="657"/>
      <c r="Q17" s="658"/>
      <c r="R17" s="659">
        <v>207745</v>
      </c>
      <c r="S17" s="660"/>
      <c r="T17" s="660"/>
      <c r="U17" s="660"/>
      <c r="V17" s="660"/>
      <c r="W17" s="660"/>
      <c r="X17" s="660"/>
      <c r="Y17" s="661"/>
      <c r="Z17" s="662">
        <v>0.2</v>
      </c>
      <c r="AA17" s="662"/>
      <c r="AB17" s="662"/>
      <c r="AC17" s="662"/>
      <c r="AD17" s="663">
        <v>207745</v>
      </c>
      <c r="AE17" s="663"/>
      <c r="AF17" s="663"/>
      <c r="AG17" s="663"/>
      <c r="AH17" s="663"/>
      <c r="AI17" s="663"/>
      <c r="AJ17" s="663"/>
      <c r="AK17" s="663"/>
      <c r="AL17" s="664">
        <v>0.3</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124</v>
      </c>
      <c r="BH17" s="660"/>
      <c r="BI17" s="660"/>
      <c r="BJ17" s="660"/>
      <c r="BK17" s="660"/>
      <c r="BL17" s="660"/>
      <c r="BM17" s="660"/>
      <c r="BN17" s="661"/>
      <c r="BO17" s="662" t="s">
        <v>124</v>
      </c>
      <c r="BP17" s="662"/>
      <c r="BQ17" s="662"/>
      <c r="BR17" s="662"/>
      <c r="BS17" s="668" t="s">
        <v>124</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13782958</v>
      </c>
      <c r="CS17" s="660"/>
      <c r="CT17" s="660"/>
      <c r="CU17" s="660"/>
      <c r="CV17" s="660"/>
      <c r="CW17" s="660"/>
      <c r="CX17" s="660"/>
      <c r="CY17" s="661"/>
      <c r="CZ17" s="662">
        <v>10.4</v>
      </c>
      <c r="DA17" s="662"/>
      <c r="DB17" s="662"/>
      <c r="DC17" s="662"/>
      <c r="DD17" s="668" t="s">
        <v>124</v>
      </c>
      <c r="DE17" s="660"/>
      <c r="DF17" s="660"/>
      <c r="DG17" s="660"/>
      <c r="DH17" s="660"/>
      <c r="DI17" s="660"/>
      <c r="DJ17" s="660"/>
      <c r="DK17" s="660"/>
      <c r="DL17" s="660"/>
      <c r="DM17" s="660"/>
      <c r="DN17" s="660"/>
      <c r="DO17" s="660"/>
      <c r="DP17" s="661"/>
      <c r="DQ17" s="668">
        <v>13472007</v>
      </c>
      <c r="DR17" s="660"/>
      <c r="DS17" s="660"/>
      <c r="DT17" s="660"/>
      <c r="DU17" s="660"/>
      <c r="DV17" s="660"/>
      <c r="DW17" s="660"/>
      <c r="DX17" s="660"/>
      <c r="DY17" s="660"/>
      <c r="DZ17" s="660"/>
      <c r="EA17" s="660"/>
      <c r="EB17" s="660"/>
      <c r="EC17" s="669"/>
    </row>
    <row r="18" spans="2:133" ht="11.25" customHeight="1" x14ac:dyDescent="0.15">
      <c r="B18" s="656" t="s">
        <v>263</v>
      </c>
      <c r="C18" s="657"/>
      <c r="D18" s="657"/>
      <c r="E18" s="657"/>
      <c r="F18" s="657"/>
      <c r="G18" s="657"/>
      <c r="H18" s="657"/>
      <c r="I18" s="657"/>
      <c r="J18" s="657"/>
      <c r="K18" s="657"/>
      <c r="L18" s="657"/>
      <c r="M18" s="657"/>
      <c r="N18" s="657"/>
      <c r="O18" s="657"/>
      <c r="P18" s="657"/>
      <c r="Q18" s="658"/>
      <c r="R18" s="659">
        <v>20935444</v>
      </c>
      <c r="S18" s="660"/>
      <c r="T18" s="660"/>
      <c r="U18" s="660"/>
      <c r="V18" s="660"/>
      <c r="W18" s="660"/>
      <c r="X18" s="660"/>
      <c r="Y18" s="661"/>
      <c r="Z18" s="662">
        <v>15.5</v>
      </c>
      <c r="AA18" s="662"/>
      <c r="AB18" s="662"/>
      <c r="AC18" s="662"/>
      <c r="AD18" s="663">
        <v>19041730</v>
      </c>
      <c r="AE18" s="663"/>
      <c r="AF18" s="663"/>
      <c r="AG18" s="663"/>
      <c r="AH18" s="663"/>
      <c r="AI18" s="663"/>
      <c r="AJ18" s="663"/>
      <c r="AK18" s="663"/>
      <c r="AL18" s="664">
        <v>26.8</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229</v>
      </c>
      <c r="BH18" s="660"/>
      <c r="BI18" s="660"/>
      <c r="BJ18" s="660"/>
      <c r="BK18" s="660"/>
      <c r="BL18" s="660"/>
      <c r="BM18" s="660"/>
      <c r="BN18" s="661"/>
      <c r="BO18" s="662" t="s">
        <v>124</v>
      </c>
      <c r="BP18" s="662"/>
      <c r="BQ18" s="662"/>
      <c r="BR18" s="662"/>
      <c r="BS18" s="668" t="s">
        <v>124</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v>3392</v>
      </c>
      <c r="CS18" s="660"/>
      <c r="CT18" s="660"/>
      <c r="CU18" s="660"/>
      <c r="CV18" s="660"/>
      <c r="CW18" s="660"/>
      <c r="CX18" s="660"/>
      <c r="CY18" s="661"/>
      <c r="CZ18" s="662">
        <v>0</v>
      </c>
      <c r="DA18" s="662"/>
      <c r="DB18" s="662"/>
      <c r="DC18" s="662"/>
      <c r="DD18" s="668" t="s">
        <v>229</v>
      </c>
      <c r="DE18" s="660"/>
      <c r="DF18" s="660"/>
      <c r="DG18" s="660"/>
      <c r="DH18" s="660"/>
      <c r="DI18" s="660"/>
      <c r="DJ18" s="660"/>
      <c r="DK18" s="660"/>
      <c r="DL18" s="660"/>
      <c r="DM18" s="660"/>
      <c r="DN18" s="660"/>
      <c r="DO18" s="660"/>
      <c r="DP18" s="661"/>
      <c r="DQ18" s="668">
        <v>3392</v>
      </c>
      <c r="DR18" s="660"/>
      <c r="DS18" s="660"/>
      <c r="DT18" s="660"/>
      <c r="DU18" s="660"/>
      <c r="DV18" s="660"/>
      <c r="DW18" s="660"/>
      <c r="DX18" s="660"/>
      <c r="DY18" s="660"/>
      <c r="DZ18" s="660"/>
      <c r="EA18" s="660"/>
      <c r="EB18" s="660"/>
      <c r="EC18" s="669"/>
    </row>
    <row r="19" spans="2:133" ht="11.25" customHeight="1" x14ac:dyDescent="0.15">
      <c r="B19" s="656" t="s">
        <v>266</v>
      </c>
      <c r="C19" s="657"/>
      <c r="D19" s="657"/>
      <c r="E19" s="657"/>
      <c r="F19" s="657"/>
      <c r="G19" s="657"/>
      <c r="H19" s="657"/>
      <c r="I19" s="657"/>
      <c r="J19" s="657"/>
      <c r="K19" s="657"/>
      <c r="L19" s="657"/>
      <c r="M19" s="657"/>
      <c r="N19" s="657"/>
      <c r="O19" s="657"/>
      <c r="P19" s="657"/>
      <c r="Q19" s="658"/>
      <c r="R19" s="659">
        <v>19041730</v>
      </c>
      <c r="S19" s="660"/>
      <c r="T19" s="660"/>
      <c r="U19" s="660"/>
      <c r="V19" s="660"/>
      <c r="W19" s="660"/>
      <c r="X19" s="660"/>
      <c r="Y19" s="661"/>
      <c r="Z19" s="662">
        <v>14.1</v>
      </c>
      <c r="AA19" s="662"/>
      <c r="AB19" s="662"/>
      <c r="AC19" s="662"/>
      <c r="AD19" s="663">
        <v>19041730</v>
      </c>
      <c r="AE19" s="663"/>
      <c r="AF19" s="663"/>
      <c r="AG19" s="663"/>
      <c r="AH19" s="663"/>
      <c r="AI19" s="663"/>
      <c r="AJ19" s="663"/>
      <c r="AK19" s="663"/>
      <c r="AL19" s="664">
        <v>26.8</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1528579</v>
      </c>
      <c r="BH19" s="660"/>
      <c r="BI19" s="660"/>
      <c r="BJ19" s="660"/>
      <c r="BK19" s="660"/>
      <c r="BL19" s="660"/>
      <c r="BM19" s="660"/>
      <c r="BN19" s="661"/>
      <c r="BO19" s="662">
        <v>3.5</v>
      </c>
      <c r="BP19" s="662"/>
      <c r="BQ19" s="662"/>
      <c r="BR19" s="662"/>
      <c r="BS19" s="668" t="s">
        <v>124</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124</v>
      </c>
      <c r="CS19" s="660"/>
      <c r="CT19" s="660"/>
      <c r="CU19" s="660"/>
      <c r="CV19" s="660"/>
      <c r="CW19" s="660"/>
      <c r="CX19" s="660"/>
      <c r="CY19" s="661"/>
      <c r="CZ19" s="662" t="s">
        <v>124</v>
      </c>
      <c r="DA19" s="662"/>
      <c r="DB19" s="662"/>
      <c r="DC19" s="662"/>
      <c r="DD19" s="668" t="s">
        <v>229</v>
      </c>
      <c r="DE19" s="660"/>
      <c r="DF19" s="660"/>
      <c r="DG19" s="660"/>
      <c r="DH19" s="660"/>
      <c r="DI19" s="660"/>
      <c r="DJ19" s="660"/>
      <c r="DK19" s="660"/>
      <c r="DL19" s="660"/>
      <c r="DM19" s="660"/>
      <c r="DN19" s="660"/>
      <c r="DO19" s="660"/>
      <c r="DP19" s="661"/>
      <c r="DQ19" s="668" t="s">
        <v>124</v>
      </c>
      <c r="DR19" s="660"/>
      <c r="DS19" s="660"/>
      <c r="DT19" s="660"/>
      <c r="DU19" s="660"/>
      <c r="DV19" s="660"/>
      <c r="DW19" s="660"/>
      <c r="DX19" s="660"/>
      <c r="DY19" s="660"/>
      <c r="DZ19" s="660"/>
      <c r="EA19" s="660"/>
      <c r="EB19" s="660"/>
      <c r="EC19" s="669"/>
    </row>
    <row r="20" spans="2:133" ht="11.25" customHeight="1" x14ac:dyDescent="0.15">
      <c r="B20" s="656" t="s">
        <v>269</v>
      </c>
      <c r="C20" s="657"/>
      <c r="D20" s="657"/>
      <c r="E20" s="657"/>
      <c r="F20" s="657"/>
      <c r="G20" s="657"/>
      <c r="H20" s="657"/>
      <c r="I20" s="657"/>
      <c r="J20" s="657"/>
      <c r="K20" s="657"/>
      <c r="L20" s="657"/>
      <c r="M20" s="657"/>
      <c r="N20" s="657"/>
      <c r="O20" s="657"/>
      <c r="P20" s="657"/>
      <c r="Q20" s="658"/>
      <c r="R20" s="659">
        <v>1887574</v>
      </c>
      <c r="S20" s="660"/>
      <c r="T20" s="660"/>
      <c r="U20" s="660"/>
      <c r="V20" s="660"/>
      <c r="W20" s="660"/>
      <c r="X20" s="660"/>
      <c r="Y20" s="661"/>
      <c r="Z20" s="662">
        <v>1.4</v>
      </c>
      <c r="AA20" s="662"/>
      <c r="AB20" s="662"/>
      <c r="AC20" s="662"/>
      <c r="AD20" s="663" t="s">
        <v>229</v>
      </c>
      <c r="AE20" s="663"/>
      <c r="AF20" s="663"/>
      <c r="AG20" s="663"/>
      <c r="AH20" s="663"/>
      <c r="AI20" s="663"/>
      <c r="AJ20" s="663"/>
      <c r="AK20" s="663"/>
      <c r="AL20" s="664" t="s">
        <v>124</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1528579</v>
      </c>
      <c r="BH20" s="660"/>
      <c r="BI20" s="660"/>
      <c r="BJ20" s="660"/>
      <c r="BK20" s="660"/>
      <c r="BL20" s="660"/>
      <c r="BM20" s="660"/>
      <c r="BN20" s="661"/>
      <c r="BO20" s="662">
        <v>3.5</v>
      </c>
      <c r="BP20" s="662"/>
      <c r="BQ20" s="662"/>
      <c r="BR20" s="662"/>
      <c r="BS20" s="668" t="s">
        <v>124</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133020163</v>
      </c>
      <c r="CS20" s="660"/>
      <c r="CT20" s="660"/>
      <c r="CU20" s="660"/>
      <c r="CV20" s="660"/>
      <c r="CW20" s="660"/>
      <c r="CX20" s="660"/>
      <c r="CY20" s="661"/>
      <c r="CZ20" s="662">
        <v>100</v>
      </c>
      <c r="DA20" s="662"/>
      <c r="DB20" s="662"/>
      <c r="DC20" s="662"/>
      <c r="DD20" s="668">
        <v>13783365</v>
      </c>
      <c r="DE20" s="660"/>
      <c r="DF20" s="660"/>
      <c r="DG20" s="660"/>
      <c r="DH20" s="660"/>
      <c r="DI20" s="660"/>
      <c r="DJ20" s="660"/>
      <c r="DK20" s="660"/>
      <c r="DL20" s="660"/>
      <c r="DM20" s="660"/>
      <c r="DN20" s="660"/>
      <c r="DO20" s="660"/>
      <c r="DP20" s="661"/>
      <c r="DQ20" s="668">
        <v>81985404</v>
      </c>
      <c r="DR20" s="660"/>
      <c r="DS20" s="660"/>
      <c r="DT20" s="660"/>
      <c r="DU20" s="660"/>
      <c r="DV20" s="660"/>
      <c r="DW20" s="660"/>
      <c r="DX20" s="660"/>
      <c r="DY20" s="660"/>
      <c r="DZ20" s="660"/>
      <c r="EA20" s="660"/>
      <c r="EB20" s="660"/>
      <c r="EC20" s="669"/>
    </row>
    <row r="21" spans="2:133" ht="11.25" customHeight="1" x14ac:dyDescent="0.15">
      <c r="B21" s="656" t="s">
        <v>272</v>
      </c>
      <c r="C21" s="657"/>
      <c r="D21" s="657"/>
      <c r="E21" s="657"/>
      <c r="F21" s="657"/>
      <c r="G21" s="657"/>
      <c r="H21" s="657"/>
      <c r="I21" s="657"/>
      <c r="J21" s="657"/>
      <c r="K21" s="657"/>
      <c r="L21" s="657"/>
      <c r="M21" s="657"/>
      <c r="N21" s="657"/>
      <c r="O21" s="657"/>
      <c r="P21" s="657"/>
      <c r="Q21" s="658"/>
      <c r="R21" s="659">
        <v>6140</v>
      </c>
      <c r="S21" s="660"/>
      <c r="T21" s="660"/>
      <c r="U21" s="660"/>
      <c r="V21" s="660"/>
      <c r="W21" s="660"/>
      <c r="X21" s="660"/>
      <c r="Y21" s="661"/>
      <c r="Z21" s="662">
        <v>0</v>
      </c>
      <c r="AA21" s="662"/>
      <c r="AB21" s="662"/>
      <c r="AC21" s="662"/>
      <c r="AD21" s="663" t="s">
        <v>124</v>
      </c>
      <c r="AE21" s="663"/>
      <c r="AF21" s="663"/>
      <c r="AG21" s="663"/>
      <c r="AH21" s="663"/>
      <c r="AI21" s="663"/>
      <c r="AJ21" s="663"/>
      <c r="AK21" s="663"/>
      <c r="AL21" s="664" t="s">
        <v>124</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32392</v>
      </c>
      <c r="BH21" s="660"/>
      <c r="BI21" s="660"/>
      <c r="BJ21" s="660"/>
      <c r="BK21" s="660"/>
      <c r="BL21" s="660"/>
      <c r="BM21" s="660"/>
      <c r="BN21" s="661"/>
      <c r="BO21" s="662">
        <v>0.1</v>
      </c>
      <c r="BP21" s="662"/>
      <c r="BQ21" s="662"/>
      <c r="BR21" s="662"/>
      <c r="BS21" s="668" t="s">
        <v>229</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274</v>
      </c>
      <c r="C22" s="657"/>
      <c r="D22" s="657"/>
      <c r="E22" s="657"/>
      <c r="F22" s="657"/>
      <c r="G22" s="657"/>
      <c r="H22" s="657"/>
      <c r="I22" s="657"/>
      <c r="J22" s="657"/>
      <c r="K22" s="657"/>
      <c r="L22" s="657"/>
      <c r="M22" s="657"/>
      <c r="N22" s="657"/>
      <c r="O22" s="657"/>
      <c r="P22" s="657"/>
      <c r="Q22" s="658"/>
      <c r="R22" s="659">
        <v>72500603</v>
      </c>
      <c r="S22" s="660"/>
      <c r="T22" s="660"/>
      <c r="U22" s="660"/>
      <c r="V22" s="660"/>
      <c r="W22" s="660"/>
      <c r="X22" s="660"/>
      <c r="Y22" s="661"/>
      <c r="Z22" s="662">
        <v>53.5</v>
      </c>
      <c r="AA22" s="662"/>
      <c r="AB22" s="662"/>
      <c r="AC22" s="662"/>
      <c r="AD22" s="663">
        <v>70606889</v>
      </c>
      <c r="AE22" s="663"/>
      <c r="AF22" s="663"/>
      <c r="AG22" s="663"/>
      <c r="AH22" s="663"/>
      <c r="AI22" s="663"/>
      <c r="AJ22" s="663"/>
      <c r="AK22" s="663"/>
      <c r="AL22" s="664">
        <v>99.3</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v>1496187</v>
      </c>
      <c r="BH22" s="660"/>
      <c r="BI22" s="660"/>
      <c r="BJ22" s="660"/>
      <c r="BK22" s="660"/>
      <c r="BL22" s="660"/>
      <c r="BM22" s="660"/>
      <c r="BN22" s="661"/>
      <c r="BO22" s="662">
        <v>3.4</v>
      </c>
      <c r="BP22" s="662"/>
      <c r="BQ22" s="662"/>
      <c r="BR22" s="662"/>
      <c r="BS22" s="668" t="s">
        <v>124</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277</v>
      </c>
      <c r="C23" s="657"/>
      <c r="D23" s="657"/>
      <c r="E23" s="657"/>
      <c r="F23" s="657"/>
      <c r="G23" s="657"/>
      <c r="H23" s="657"/>
      <c r="I23" s="657"/>
      <c r="J23" s="657"/>
      <c r="K23" s="657"/>
      <c r="L23" s="657"/>
      <c r="M23" s="657"/>
      <c r="N23" s="657"/>
      <c r="O23" s="657"/>
      <c r="P23" s="657"/>
      <c r="Q23" s="658"/>
      <c r="R23" s="659">
        <v>67186</v>
      </c>
      <c r="S23" s="660"/>
      <c r="T23" s="660"/>
      <c r="U23" s="660"/>
      <c r="V23" s="660"/>
      <c r="W23" s="660"/>
      <c r="X23" s="660"/>
      <c r="Y23" s="661"/>
      <c r="Z23" s="662">
        <v>0</v>
      </c>
      <c r="AA23" s="662"/>
      <c r="AB23" s="662"/>
      <c r="AC23" s="662"/>
      <c r="AD23" s="663">
        <v>67186</v>
      </c>
      <c r="AE23" s="663"/>
      <c r="AF23" s="663"/>
      <c r="AG23" s="663"/>
      <c r="AH23" s="663"/>
      <c r="AI23" s="663"/>
      <c r="AJ23" s="663"/>
      <c r="AK23" s="663"/>
      <c r="AL23" s="664">
        <v>0.1</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t="s">
        <v>229</v>
      </c>
      <c r="BH23" s="660"/>
      <c r="BI23" s="660"/>
      <c r="BJ23" s="660"/>
      <c r="BK23" s="660"/>
      <c r="BL23" s="660"/>
      <c r="BM23" s="660"/>
      <c r="BN23" s="661"/>
      <c r="BO23" s="662" t="s">
        <v>229</v>
      </c>
      <c r="BP23" s="662"/>
      <c r="BQ23" s="662"/>
      <c r="BR23" s="662"/>
      <c r="BS23" s="668" t="s">
        <v>124</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89" t="s">
        <v>282</v>
      </c>
      <c r="DM23" s="690"/>
      <c r="DN23" s="690"/>
      <c r="DO23" s="690"/>
      <c r="DP23" s="690"/>
      <c r="DQ23" s="690"/>
      <c r="DR23" s="690"/>
      <c r="DS23" s="690"/>
      <c r="DT23" s="690"/>
      <c r="DU23" s="690"/>
      <c r="DV23" s="691"/>
      <c r="DW23" s="641" t="s">
        <v>283</v>
      </c>
      <c r="DX23" s="642"/>
      <c r="DY23" s="642"/>
      <c r="DZ23" s="642"/>
      <c r="EA23" s="642"/>
      <c r="EB23" s="642"/>
      <c r="EC23" s="643"/>
    </row>
    <row r="24" spans="2:133" ht="11.25" customHeight="1" x14ac:dyDescent="0.15">
      <c r="B24" s="656" t="s">
        <v>284</v>
      </c>
      <c r="C24" s="657"/>
      <c r="D24" s="657"/>
      <c r="E24" s="657"/>
      <c r="F24" s="657"/>
      <c r="G24" s="657"/>
      <c r="H24" s="657"/>
      <c r="I24" s="657"/>
      <c r="J24" s="657"/>
      <c r="K24" s="657"/>
      <c r="L24" s="657"/>
      <c r="M24" s="657"/>
      <c r="N24" s="657"/>
      <c r="O24" s="657"/>
      <c r="P24" s="657"/>
      <c r="Q24" s="658"/>
      <c r="R24" s="659">
        <v>1212351</v>
      </c>
      <c r="S24" s="660"/>
      <c r="T24" s="660"/>
      <c r="U24" s="660"/>
      <c r="V24" s="660"/>
      <c r="W24" s="660"/>
      <c r="X24" s="660"/>
      <c r="Y24" s="661"/>
      <c r="Z24" s="662">
        <v>0.9</v>
      </c>
      <c r="AA24" s="662"/>
      <c r="AB24" s="662"/>
      <c r="AC24" s="662"/>
      <c r="AD24" s="663" t="s">
        <v>229</v>
      </c>
      <c r="AE24" s="663"/>
      <c r="AF24" s="663"/>
      <c r="AG24" s="663"/>
      <c r="AH24" s="663"/>
      <c r="AI24" s="663"/>
      <c r="AJ24" s="663"/>
      <c r="AK24" s="663"/>
      <c r="AL24" s="664" t="s">
        <v>229</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229</v>
      </c>
      <c r="BH24" s="660"/>
      <c r="BI24" s="660"/>
      <c r="BJ24" s="660"/>
      <c r="BK24" s="660"/>
      <c r="BL24" s="660"/>
      <c r="BM24" s="660"/>
      <c r="BN24" s="661"/>
      <c r="BO24" s="662" t="s">
        <v>124</v>
      </c>
      <c r="BP24" s="662"/>
      <c r="BQ24" s="662"/>
      <c r="BR24" s="662"/>
      <c r="BS24" s="668" t="s">
        <v>124</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69004188</v>
      </c>
      <c r="CS24" s="649"/>
      <c r="CT24" s="649"/>
      <c r="CU24" s="649"/>
      <c r="CV24" s="649"/>
      <c r="CW24" s="649"/>
      <c r="CX24" s="649"/>
      <c r="CY24" s="650"/>
      <c r="CZ24" s="653">
        <v>51.9</v>
      </c>
      <c r="DA24" s="654"/>
      <c r="DB24" s="654"/>
      <c r="DC24" s="673"/>
      <c r="DD24" s="692">
        <v>43959920</v>
      </c>
      <c r="DE24" s="649"/>
      <c r="DF24" s="649"/>
      <c r="DG24" s="649"/>
      <c r="DH24" s="649"/>
      <c r="DI24" s="649"/>
      <c r="DJ24" s="649"/>
      <c r="DK24" s="650"/>
      <c r="DL24" s="692">
        <v>43400706</v>
      </c>
      <c r="DM24" s="649"/>
      <c r="DN24" s="649"/>
      <c r="DO24" s="649"/>
      <c r="DP24" s="649"/>
      <c r="DQ24" s="649"/>
      <c r="DR24" s="649"/>
      <c r="DS24" s="649"/>
      <c r="DT24" s="649"/>
      <c r="DU24" s="649"/>
      <c r="DV24" s="650"/>
      <c r="DW24" s="653">
        <v>57</v>
      </c>
      <c r="DX24" s="654"/>
      <c r="DY24" s="654"/>
      <c r="DZ24" s="654"/>
      <c r="EA24" s="654"/>
      <c r="EB24" s="654"/>
      <c r="EC24" s="655"/>
    </row>
    <row r="25" spans="2:133" ht="11.25" customHeight="1" x14ac:dyDescent="0.15">
      <c r="B25" s="656" t="s">
        <v>287</v>
      </c>
      <c r="C25" s="657"/>
      <c r="D25" s="657"/>
      <c r="E25" s="657"/>
      <c r="F25" s="657"/>
      <c r="G25" s="657"/>
      <c r="H25" s="657"/>
      <c r="I25" s="657"/>
      <c r="J25" s="657"/>
      <c r="K25" s="657"/>
      <c r="L25" s="657"/>
      <c r="M25" s="657"/>
      <c r="N25" s="657"/>
      <c r="O25" s="657"/>
      <c r="P25" s="657"/>
      <c r="Q25" s="658"/>
      <c r="R25" s="659">
        <v>1245023</v>
      </c>
      <c r="S25" s="660"/>
      <c r="T25" s="660"/>
      <c r="U25" s="660"/>
      <c r="V25" s="660"/>
      <c r="W25" s="660"/>
      <c r="X25" s="660"/>
      <c r="Y25" s="661"/>
      <c r="Z25" s="662">
        <v>0.9</v>
      </c>
      <c r="AA25" s="662"/>
      <c r="AB25" s="662"/>
      <c r="AC25" s="662"/>
      <c r="AD25" s="663">
        <v>111862</v>
      </c>
      <c r="AE25" s="663"/>
      <c r="AF25" s="663"/>
      <c r="AG25" s="663"/>
      <c r="AH25" s="663"/>
      <c r="AI25" s="663"/>
      <c r="AJ25" s="663"/>
      <c r="AK25" s="663"/>
      <c r="AL25" s="664">
        <v>0.2</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124</v>
      </c>
      <c r="BH25" s="660"/>
      <c r="BI25" s="660"/>
      <c r="BJ25" s="660"/>
      <c r="BK25" s="660"/>
      <c r="BL25" s="660"/>
      <c r="BM25" s="660"/>
      <c r="BN25" s="661"/>
      <c r="BO25" s="662" t="s">
        <v>124</v>
      </c>
      <c r="BP25" s="662"/>
      <c r="BQ25" s="662"/>
      <c r="BR25" s="662"/>
      <c r="BS25" s="668" t="s">
        <v>124</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21639786</v>
      </c>
      <c r="CS25" s="695"/>
      <c r="CT25" s="695"/>
      <c r="CU25" s="695"/>
      <c r="CV25" s="695"/>
      <c r="CW25" s="695"/>
      <c r="CX25" s="695"/>
      <c r="CY25" s="696"/>
      <c r="CZ25" s="664">
        <v>16.3</v>
      </c>
      <c r="DA25" s="693"/>
      <c r="DB25" s="693"/>
      <c r="DC25" s="697"/>
      <c r="DD25" s="668">
        <v>20415454</v>
      </c>
      <c r="DE25" s="695"/>
      <c r="DF25" s="695"/>
      <c r="DG25" s="695"/>
      <c r="DH25" s="695"/>
      <c r="DI25" s="695"/>
      <c r="DJ25" s="695"/>
      <c r="DK25" s="696"/>
      <c r="DL25" s="668">
        <v>19933372</v>
      </c>
      <c r="DM25" s="695"/>
      <c r="DN25" s="695"/>
      <c r="DO25" s="695"/>
      <c r="DP25" s="695"/>
      <c r="DQ25" s="695"/>
      <c r="DR25" s="695"/>
      <c r="DS25" s="695"/>
      <c r="DT25" s="695"/>
      <c r="DU25" s="695"/>
      <c r="DV25" s="696"/>
      <c r="DW25" s="664">
        <v>26.2</v>
      </c>
      <c r="DX25" s="693"/>
      <c r="DY25" s="693"/>
      <c r="DZ25" s="693"/>
      <c r="EA25" s="693"/>
      <c r="EB25" s="693"/>
      <c r="EC25" s="694"/>
    </row>
    <row r="26" spans="2:133" ht="11.25" customHeight="1" x14ac:dyDescent="0.15">
      <c r="B26" s="656" t="s">
        <v>290</v>
      </c>
      <c r="C26" s="657"/>
      <c r="D26" s="657"/>
      <c r="E26" s="657"/>
      <c r="F26" s="657"/>
      <c r="G26" s="657"/>
      <c r="H26" s="657"/>
      <c r="I26" s="657"/>
      <c r="J26" s="657"/>
      <c r="K26" s="657"/>
      <c r="L26" s="657"/>
      <c r="M26" s="657"/>
      <c r="N26" s="657"/>
      <c r="O26" s="657"/>
      <c r="P26" s="657"/>
      <c r="Q26" s="658"/>
      <c r="R26" s="659">
        <v>1265541</v>
      </c>
      <c r="S26" s="660"/>
      <c r="T26" s="660"/>
      <c r="U26" s="660"/>
      <c r="V26" s="660"/>
      <c r="W26" s="660"/>
      <c r="X26" s="660"/>
      <c r="Y26" s="661"/>
      <c r="Z26" s="662">
        <v>0.9</v>
      </c>
      <c r="AA26" s="662"/>
      <c r="AB26" s="662"/>
      <c r="AC26" s="662"/>
      <c r="AD26" s="663" t="s">
        <v>124</v>
      </c>
      <c r="AE26" s="663"/>
      <c r="AF26" s="663"/>
      <c r="AG26" s="663"/>
      <c r="AH26" s="663"/>
      <c r="AI26" s="663"/>
      <c r="AJ26" s="663"/>
      <c r="AK26" s="663"/>
      <c r="AL26" s="664" t="s">
        <v>229</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229</v>
      </c>
      <c r="BH26" s="660"/>
      <c r="BI26" s="660"/>
      <c r="BJ26" s="660"/>
      <c r="BK26" s="660"/>
      <c r="BL26" s="660"/>
      <c r="BM26" s="660"/>
      <c r="BN26" s="661"/>
      <c r="BO26" s="662" t="s">
        <v>124</v>
      </c>
      <c r="BP26" s="662"/>
      <c r="BQ26" s="662"/>
      <c r="BR26" s="662"/>
      <c r="BS26" s="668" t="s">
        <v>229</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14020037</v>
      </c>
      <c r="CS26" s="660"/>
      <c r="CT26" s="660"/>
      <c r="CU26" s="660"/>
      <c r="CV26" s="660"/>
      <c r="CW26" s="660"/>
      <c r="CX26" s="660"/>
      <c r="CY26" s="661"/>
      <c r="CZ26" s="664">
        <v>10.5</v>
      </c>
      <c r="DA26" s="693"/>
      <c r="DB26" s="693"/>
      <c r="DC26" s="697"/>
      <c r="DD26" s="668">
        <v>12990686</v>
      </c>
      <c r="DE26" s="660"/>
      <c r="DF26" s="660"/>
      <c r="DG26" s="660"/>
      <c r="DH26" s="660"/>
      <c r="DI26" s="660"/>
      <c r="DJ26" s="660"/>
      <c r="DK26" s="661"/>
      <c r="DL26" s="668" t="s">
        <v>124</v>
      </c>
      <c r="DM26" s="660"/>
      <c r="DN26" s="660"/>
      <c r="DO26" s="660"/>
      <c r="DP26" s="660"/>
      <c r="DQ26" s="660"/>
      <c r="DR26" s="660"/>
      <c r="DS26" s="660"/>
      <c r="DT26" s="660"/>
      <c r="DU26" s="660"/>
      <c r="DV26" s="661"/>
      <c r="DW26" s="664" t="s">
        <v>229</v>
      </c>
      <c r="DX26" s="693"/>
      <c r="DY26" s="693"/>
      <c r="DZ26" s="693"/>
      <c r="EA26" s="693"/>
      <c r="EB26" s="693"/>
      <c r="EC26" s="694"/>
    </row>
    <row r="27" spans="2:133" ht="11.25" customHeight="1" x14ac:dyDescent="0.15">
      <c r="B27" s="656" t="s">
        <v>293</v>
      </c>
      <c r="C27" s="657"/>
      <c r="D27" s="657"/>
      <c r="E27" s="657"/>
      <c r="F27" s="657"/>
      <c r="G27" s="657"/>
      <c r="H27" s="657"/>
      <c r="I27" s="657"/>
      <c r="J27" s="657"/>
      <c r="K27" s="657"/>
      <c r="L27" s="657"/>
      <c r="M27" s="657"/>
      <c r="N27" s="657"/>
      <c r="O27" s="657"/>
      <c r="P27" s="657"/>
      <c r="Q27" s="658"/>
      <c r="R27" s="659">
        <v>22272609</v>
      </c>
      <c r="S27" s="660"/>
      <c r="T27" s="660"/>
      <c r="U27" s="660"/>
      <c r="V27" s="660"/>
      <c r="W27" s="660"/>
      <c r="X27" s="660"/>
      <c r="Y27" s="661"/>
      <c r="Z27" s="662">
        <v>16.399999999999999</v>
      </c>
      <c r="AA27" s="662"/>
      <c r="AB27" s="662"/>
      <c r="AC27" s="662"/>
      <c r="AD27" s="663" t="s">
        <v>229</v>
      </c>
      <c r="AE27" s="663"/>
      <c r="AF27" s="663"/>
      <c r="AG27" s="663"/>
      <c r="AH27" s="663"/>
      <c r="AI27" s="663"/>
      <c r="AJ27" s="663"/>
      <c r="AK27" s="663"/>
      <c r="AL27" s="664" t="s">
        <v>124</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43631565</v>
      </c>
      <c r="BH27" s="660"/>
      <c r="BI27" s="660"/>
      <c r="BJ27" s="660"/>
      <c r="BK27" s="660"/>
      <c r="BL27" s="660"/>
      <c r="BM27" s="660"/>
      <c r="BN27" s="661"/>
      <c r="BO27" s="662">
        <v>100</v>
      </c>
      <c r="BP27" s="662"/>
      <c r="BQ27" s="662"/>
      <c r="BR27" s="662"/>
      <c r="BS27" s="668">
        <v>3088360</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33581444</v>
      </c>
      <c r="CS27" s="695"/>
      <c r="CT27" s="695"/>
      <c r="CU27" s="695"/>
      <c r="CV27" s="695"/>
      <c r="CW27" s="695"/>
      <c r="CX27" s="695"/>
      <c r="CY27" s="696"/>
      <c r="CZ27" s="664">
        <v>25.2</v>
      </c>
      <c r="DA27" s="693"/>
      <c r="DB27" s="693"/>
      <c r="DC27" s="697"/>
      <c r="DD27" s="668">
        <v>10072459</v>
      </c>
      <c r="DE27" s="695"/>
      <c r="DF27" s="695"/>
      <c r="DG27" s="695"/>
      <c r="DH27" s="695"/>
      <c r="DI27" s="695"/>
      <c r="DJ27" s="695"/>
      <c r="DK27" s="696"/>
      <c r="DL27" s="668">
        <v>10009097</v>
      </c>
      <c r="DM27" s="695"/>
      <c r="DN27" s="695"/>
      <c r="DO27" s="695"/>
      <c r="DP27" s="695"/>
      <c r="DQ27" s="695"/>
      <c r="DR27" s="695"/>
      <c r="DS27" s="695"/>
      <c r="DT27" s="695"/>
      <c r="DU27" s="695"/>
      <c r="DV27" s="696"/>
      <c r="DW27" s="664">
        <v>13.1</v>
      </c>
      <c r="DX27" s="693"/>
      <c r="DY27" s="693"/>
      <c r="DZ27" s="693"/>
      <c r="EA27" s="693"/>
      <c r="EB27" s="693"/>
      <c r="EC27" s="694"/>
    </row>
    <row r="28" spans="2:133" ht="11.25" customHeight="1" x14ac:dyDescent="0.15">
      <c r="B28" s="701" t="s">
        <v>296</v>
      </c>
      <c r="C28" s="702"/>
      <c r="D28" s="702"/>
      <c r="E28" s="702"/>
      <c r="F28" s="702"/>
      <c r="G28" s="702"/>
      <c r="H28" s="702"/>
      <c r="I28" s="702"/>
      <c r="J28" s="702"/>
      <c r="K28" s="702"/>
      <c r="L28" s="702"/>
      <c r="M28" s="702"/>
      <c r="N28" s="702"/>
      <c r="O28" s="702"/>
      <c r="P28" s="702"/>
      <c r="Q28" s="703"/>
      <c r="R28" s="659">
        <v>4615</v>
      </c>
      <c r="S28" s="660"/>
      <c r="T28" s="660"/>
      <c r="U28" s="660"/>
      <c r="V28" s="660"/>
      <c r="W28" s="660"/>
      <c r="X28" s="660"/>
      <c r="Y28" s="661"/>
      <c r="Z28" s="662">
        <v>0</v>
      </c>
      <c r="AA28" s="662"/>
      <c r="AB28" s="662"/>
      <c r="AC28" s="662"/>
      <c r="AD28" s="663">
        <v>4615</v>
      </c>
      <c r="AE28" s="663"/>
      <c r="AF28" s="663"/>
      <c r="AG28" s="663"/>
      <c r="AH28" s="663"/>
      <c r="AI28" s="663"/>
      <c r="AJ28" s="663"/>
      <c r="AK28" s="663"/>
      <c r="AL28" s="664">
        <v>0</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13782958</v>
      </c>
      <c r="CS28" s="660"/>
      <c r="CT28" s="660"/>
      <c r="CU28" s="660"/>
      <c r="CV28" s="660"/>
      <c r="CW28" s="660"/>
      <c r="CX28" s="660"/>
      <c r="CY28" s="661"/>
      <c r="CZ28" s="664">
        <v>10.4</v>
      </c>
      <c r="DA28" s="693"/>
      <c r="DB28" s="693"/>
      <c r="DC28" s="697"/>
      <c r="DD28" s="668">
        <v>13472007</v>
      </c>
      <c r="DE28" s="660"/>
      <c r="DF28" s="660"/>
      <c r="DG28" s="660"/>
      <c r="DH28" s="660"/>
      <c r="DI28" s="660"/>
      <c r="DJ28" s="660"/>
      <c r="DK28" s="661"/>
      <c r="DL28" s="668">
        <v>13458237</v>
      </c>
      <c r="DM28" s="660"/>
      <c r="DN28" s="660"/>
      <c r="DO28" s="660"/>
      <c r="DP28" s="660"/>
      <c r="DQ28" s="660"/>
      <c r="DR28" s="660"/>
      <c r="DS28" s="660"/>
      <c r="DT28" s="660"/>
      <c r="DU28" s="660"/>
      <c r="DV28" s="661"/>
      <c r="DW28" s="664">
        <v>17.7</v>
      </c>
      <c r="DX28" s="693"/>
      <c r="DY28" s="693"/>
      <c r="DZ28" s="693"/>
      <c r="EA28" s="693"/>
      <c r="EB28" s="693"/>
      <c r="EC28" s="694"/>
    </row>
    <row r="29" spans="2:133" ht="11.25" customHeight="1" x14ac:dyDescent="0.15">
      <c r="B29" s="656" t="s">
        <v>298</v>
      </c>
      <c r="C29" s="657"/>
      <c r="D29" s="657"/>
      <c r="E29" s="657"/>
      <c r="F29" s="657"/>
      <c r="G29" s="657"/>
      <c r="H29" s="657"/>
      <c r="I29" s="657"/>
      <c r="J29" s="657"/>
      <c r="K29" s="657"/>
      <c r="L29" s="657"/>
      <c r="M29" s="657"/>
      <c r="N29" s="657"/>
      <c r="O29" s="657"/>
      <c r="P29" s="657"/>
      <c r="Q29" s="658"/>
      <c r="R29" s="659">
        <v>9263628</v>
      </c>
      <c r="S29" s="660"/>
      <c r="T29" s="660"/>
      <c r="U29" s="660"/>
      <c r="V29" s="660"/>
      <c r="W29" s="660"/>
      <c r="X29" s="660"/>
      <c r="Y29" s="661"/>
      <c r="Z29" s="662">
        <v>6.8</v>
      </c>
      <c r="AA29" s="662"/>
      <c r="AB29" s="662"/>
      <c r="AC29" s="662"/>
      <c r="AD29" s="663" t="s">
        <v>124</v>
      </c>
      <c r="AE29" s="663"/>
      <c r="AF29" s="663"/>
      <c r="AG29" s="663"/>
      <c r="AH29" s="663"/>
      <c r="AI29" s="663"/>
      <c r="AJ29" s="663"/>
      <c r="AK29" s="663"/>
      <c r="AL29" s="664" t="s">
        <v>229</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13782603</v>
      </c>
      <c r="CS29" s="695"/>
      <c r="CT29" s="695"/>
      <c r="CU29" s="695"/>
      <c r="CV29" s="695"/>
      <c r="CW29" s="695"/>
      <c r="CX29" s="695"/>
      <c r="CY29" s="696"/>
      <c r="CZ29" s="664">
        <v>10.4</v>
      </c>
      <c r="DA29" s="693"/>
      <c r="DB29" s="693"/>
      <c r="DC29" s="697"/>
      <c r="DD29" s="668">
        <v>13471652</v>
      </c>
      <c r="DE29" s="695"/>
      <c r="DF29" s="695"/>
      <c r="DG29" s="695"/>
      <c r="DH29" s="695"/>
      <c r="DI29" s="695"/>
      <c r="DJ29" s="695"/>
      <c r="DK29" s="696"/>
      <c r="DL29" s="668">
        <v>13457882</v>
      </c>
      <c r="DM29" s="695"/>
      <c r="DN29" s="695"/>
      <c r="DO29" s="695"/>
      <c r="DP29" s="695"/>
      <c r="DQ29" s="695"/>
      <c r="DR29" s="695"/>
      <c r="DS29" s="695"/>
      <c r="DT29" s="695"/>
      <c r="DU29" s="695"/>
      <c r="DV29" s="696"/>
      <c r="DW29" s="664">
        <v>17.7</v>
      </c>
      <c r="DX29" s="693"/>
      <c r="DY29" s="693"/>
      <c r="DZ29" s="693"/>
      <c r="EA29" s="693"/>
      <c r="EB29" s="693"/>
      <c r="EC29" s="694"/>
    </row>
    <row r="30" spans="2:133" ht="11.25" customHeight="1" x14ac:dyDescent="0.15">
      <c r="B30" s="656" t="s">
        <v>303</v>
      </c>
      <c r="C30" s="657"/>
      <c r="D30" s="657"/>
      <c r="E30" s="657"/>
      <c r="F30" s="657"/>
      <c r="G30" s="657"/>
      <c r="H30" s="657"/>
      <c r="I30" s="657"/>
      <c r="J30" s="657"/>
      <c r="K30" s="657"/>
      <c r="L30" s="657"/>
      <c r="M30" s="657"/>
      <c r="N30" s="657"/>
      <c r="O30" s="657"/>
      <c r="P30" s="657"/>
      <c r="Q30" s="658"/>
      <c r="R30" s="659">
        <v>348994</v>
      </c>
      <c r="S30" s="660"/>
      <c r="T30" s="660"/>
      <c r="U30" s="660"/>
      <c r="V30" s="660"/>
      <c r="W30" s="660"/>
      <c r="X30" s="660"/>
      <c r="Y30" s="661"/>
      <c r="Z30" s="662">
        <v>0.3</v>
      </c>
      <c r="AA30" s="662"/>
      <c r="AB30" s="662"/>
      <c r="AC30" s="662"/>
      <c r="AD30" s="663">
        <v>140073</v>
      </c>
      <c r="AE30" s="663"/>
      <c r="AF30" s="663"/>
      <c r="AG30" s="663"/>
      <c r="AH30" s="663"/>
      <c r="AI30" s="663"/>
      <c r="AJ30" s="663"/>
      <c r="AK30" s="663"/>
      <c r="AL30" s="664">
        <v>0.2</v>
      </c>
      <c r="AM30" s="665"/>
      <c r="AN30" s="665"/>
      <c r="AO30" s="666"/>
      <c r="AP30" s="707" t="s">
        <v>304</v>
      </c>
      <c r="AQ30" s="708"/>
      <c r="AR30" s="708"/>
      <c r="AS30" s="708"/>
      <c r="AT30" s="713" t="s">
        <v>305</v>
      </c>
      <c r="AU30" s="206"/>
      <c r="AV30" s="206"/>
      <c r="AW30" s="206"/>
      <c r="AX30" s="645" t="s">
        <v>182</v>
      </c>
      <c r="AY30" s="646"/>
      <c r="AZ30" s="646"/>
      <c r="BA30" s="646"/>
      <c r="BB30" s="646"/>
      <c r="BC30" s="646"/>
      <c r="BD30" s="646"/>
      <c r="BE30" s="646"/>
      <c r="BF30" s="647"/>
      <c r="BG30" s="719">
        <v>98.8</v>
      </c>
      <c r="BH30" s="720"/>
      <c r="BI30" s="720"/>
      <c r="BJ30" s="720"/>
      <c r="BK30" s="720"/>
      <c r="BL30" s="720"/>
      <c r="BM30" s="654">
        <v>95.2</v>
      </c>
      <c r="BN30" s="720"/>
      <c r="BO30" s="720"/>
      <c r="BP30" s="720"/>
      <c r="BQ30" s="721"/>
      <c r="BR30" s="719">
        <v>98.8</v>
      </c>
      <c r="BS30" s="720"/>
      <c r="BT30" s="720"/>
      <c r="BU30" s="720"/>
      <c r="BV30" s="720"/>
      <c r="BW30" s="720"/>
      <c r="BX30" s="654">
        <v>94.5</v>
      </c>
      <c r="BY30" s="720"/>
      <c r="BZ30" s="720"/>
      <c r="CA30" s="720"/>
      <c r="CB30" s="721"/>
      <c r="CD30" s="724"/>
      <c r="CE30" s="725"/>
      <c r="CF30" s="674" t="s">
        <v>306</v>
      </c>
      <c r="CG30" s="675"/>
      <c r="CH30" s="675"/>
      <c r="CI30" s="675"/>
      <c r="CJ30" s="675"/>
      <c r="CK30" s="675"/>
      <c r="CL30" s="675"/>
      <c r="CM30" s="675"/>
      <c r="CN30" s="675"/>
      <c r="CO30" s="675"/>
      <c r="CP30" s="675"/>
      <c r="CQ30" s="676"/>
      <c r="CR30" s="659">
        <v>12718842</v>
      </c>
      <c r="CS30" s="660"/>
      <c r="CT30" s="660"/>
      <c r="CU30" s="660"/>
      <c r="CV30" s="660"/>
      <c r="CW30" s="660"/>
      <c r="CX30" s="660"/>
      <c r="CY30" s="661"/>
      <c r="CZ30" s="664">
        <v>9.6</v>
      </c>
      <c r="DA30" s="693"/>
      <c r="DB30" s="693"/>
      <c r="DC30" s="697"/>
      <c r="DD30" s="668">
        <v>12407921</v>
      </c>
      <c r="DE30" s="660"/>
      <c r="DF30" s="660"/>
      <c r="DG30" s="660"/>
      <c r="DH30" s="660"/>
      <c r="DI30" s="660"/>
      <c r="DJ30" s="660"/>
      <c r="DK30" s="661"/>
      <c r="DL30" s="668">
        <v>12394151</v>
      </c>
      <c r="DM30" s="660"/>
      <c r="DN30" s="660"/>
      <c r="DO30" s="660"/>
      <c r="DP30" s="660"/>
      <c r="DQ30" s="660"/>
      <c r="DR30" s="660"/>
      <c r="DS30" s="660"/>
      <c r="DT30" s="660"/>
      <c r="DU30" s="660"/>
      <c r="DV30" s="661"/>
      <c r="DW30" s="664">
        <v>16.3</v>
      </c>
      <c r="DX30" s="693"/>
      <c r="DY30" s="693"/>
      <c r="DZ30" s="693"/>
      <c r="EA30" s="693"/>
      <c r="EB30" s="693"/>
      <c r="EC30" s="694"/>
    </row>
    <row r="31" spans="2:133" ht="11.25" customHeight="1" x14ac:dyDescent="0.15">
      <c r="B31" s="656" t="s">
        <v>307</v>
      </c>
      <c r="C31" s="657"/>
      <c r="D31" s="657"/>
      <c r="E31" s="657"/>
      <c r="F31" s="657"/>
      <c r="G31" s="657"/>
      <c r="H31" s="657"/>
      <c r="I31" s="657"/>
      <c r="J31" s="657"/>
      <c r="K31" s="657"/>
      <c r="L31" s="657"/>
      <c r="M31" s="657"/>
      <c r="N31" s="657"/>
      <c r="O31" s="657"/>
      <c r="P31" s="657"/>
      <c r="Q31" s="658"/>
      <c r="R31" s="659">
        <v>158835</v>
      </c>
      <c r="S31" s="660"/>
      <c r="T31" s="660"/>
      <c r="U31" s="660"/>
      <c r="V31" s="660"/>
      <c r="W31" s="660"/>
      <c r="X31" s="660"/>
      <c r="Y31" s="661"/>
      <c r="Z31" s="662">
        <v>0.1</v>
      </c>
      <c r="AA31" s="662"/>
      <c r="AB31" s="662"/>
      <c r="AC31" s="662"/>
      <c r="AD31" s="663" t="s">
        <v>124</v>
      </c>
      <c r="AE31" s="663"/>
      <c r="AF31" s="663"/>
      <c r="AG31" s="663"/>
      <c r="AH31" s="663"/>
      <c r="AI31" s="663"/>
      <c r="AJ31" s="663"/>
      <c r="AK31" s="663"/>
      <c r="AL31" s="664" t="s">
        <v>124</v>
      </c>
      <c r="AM31" s="665"/>
      <c r="AN31" s="665"/>
      <c r="AO31" s="666"/>
      <c r="AP31" s="709"/>
      <c r="AQ31" s="710"/>
      <c r="AR31" s="710"/>
      <c r="AS31" s="710"/>
      <c r="AT31" s="714"/>
      <c r="AU31" s="205" t="s">
        <v>308</v>
      </c>
      <c r="AV31" s="205"/>
      <c r="AW31" s="205"/>
      <c r="AX31" s="656" t="s">
        <v>309</v>
      </c>
      <c r="AY31" s="657"/>
      <c r="AZ31" s="657"/>
      <c r="BA31" s="657"/>
      <c r="BB31" s="657"/>
      <c r="BC31" s="657"/>
      <c r="BD31" s="657"/>
      <c r="BE31" s="657"/>
      <c r="BF31" s="658"/>
      <c r="BG31" s="716">
        <v>99.3</v>
      </c>
      <c r="BH31" s="695"/>
      <c r="BI31" s="695"/>
      <c r="BJ31" s="695"/>
      <c r="BK31" s="695"/>
      <c r="BL31" s="695"/>
      <c r="BM31" s="665">
        <v>96.8</v>
      </c>
      <c r="BN31" s="717"/>
      <c r="BO31" s="717"/>
      <c r="BP31" s="717"/>
      <c r="BQ31" s="718"/>
      <c r="BR31" s="716">
        <v>99.3</v>
      </c>
      <c r="BS31" s="695"/>
      <c r="BT31" s="695"/>
      <c r="BU31" s="695"/>
      <c r="BV31" s="695"/>
      <c r="BW31" s="695"/>
      <c r="BX31" s="665">
        <v>96.4</v>
      </c>
      <c r="BY31" s="717"/>
      <c r="BZ31" s="717"/>
      <c r="CA31" s="717"/>
      <c r="CB31" s="718"/>
      <c r="CD31" s="724"/>
      <c r="CE31" s="725"/>
      <c r="CF31" s="674" t="s">
        <v>310</v>
      </c>
      <c r="CG31" s="675"/>
      <c r="CH31" s="675"/>
      <c r="CI31" s="675"/>
      <c r="CJ31" s="675"/>
      <c r="CK31" s="675"/>
      <c r="CL31" s="675"/>
      <c r="CM31" s="675"/>
      <c r="CN31" s="675"/>
      <c r="CO31" s="675"/>
      <c r="CP31" s="675"/>
      <c r="CQ31" s="676"/>
      <c r="CR31" s="659">
        <v>1063761</v>
      </c>
      <c r="CS31" s="695"/>
      <c r="CT31" s="695"/>
      <c r="CU31" s="695"/>
      <c r="CV31" s="695"/>
      <c r="CW31" s="695"/>
      <c r="CX31" s="695"/>
      <c r="CY31" s="696"/>
      <c r="CZ31" s="664">
        <v>0.8</v>
      </c>
      <c r="DA31" s="693"/>
      <c r="DB31" s="693"/>
      <c r="DC31" s="697"/>
      <c r="DD31" s="668">
        <v>1063731</v>
      </c>
      <c r="DE31" s="695"/>
      <c r="DF31" s="695"/>
      <c r="DG31" s="695"/>
      <c r="DH31" s="695"/>
      <c r="DI31" s="695"/>
      <c r="DJ31" s="695"/>
      <c r="DK31" s="696"/>
      <c r="DL31" s="668">
        <v>1063731</v>
      </c>
      <c r="DM31" s="695"/>
      <c r="DN31" s="695"/>
      <c r="DO31" s="695"/>
      <c r="DP31" s="695"/>
      <c r="DQ31" s="695"/>
      <c r="DR31" s="695"/>
      <c r="DS31" s="695"/>
      <c r="DT31" s="695"/>
      <c r="DU31" s="695"/>
      <c r="DV31" s="696"/>
      <c r="DW31" s="664">
        <v>1.4</v>
      </c>
      <c r="DX31" s="693"/>
      <c r="DY31" s="693"/>
      <c r="DZ31" s="693"/>
      <c r="EA31" s="693"/>
      <c r="EB31" s="693"/>
      <c r="EC31" s="694"/>
    </row>
    <row r="32" spans="2:133" ht="11.25" customHeight="1" x14ac:dyDescent="0.15">
      <c r="B32" s="656" t="s">
        <v>311</v>
      </c>
      <c r="C32" s="657"/>
      <c r="D32" s="657"/>
      <c r="E32" s="657"/>
      <c r="F32" s="657"/>
      <c r="G32" s="657"/>
      <c r="H32" s="657"/>
      <c r="I32" s="657"/>
      <c r="J32" s="657"/>
      <c r="K32" s="657"/>
      <c r="L32" s="657"/>
      <c r="M32" s="657"/>
      <c r="N32" s="657"/>
      <c r="O32" s="657"/>
      <c r="P32" s="657"/>
      <c r="Q32" s="658"/>
      <c r="R32" s="659">
        <v>4916794</v>
      </c>
      <c r="S32" s="660"/>
      <c r="T32" s="660"/>
      <c r="U32" s="660"/>
      <c r="V32" s="660"/>
      <c r="W32" s="660"/>
      <c r="X32" s="660"/>
      <c r="Y32" s="661"/>
      <c r="Z32" s="662">
        <v>3.6</v>
      </c>
      <c r="AA32" s="662"/>
      <c r="AB32" s="662"/>
      <c r="AC32" s="662"/>
      <c r="AD32" s="663" t="s">
        <v>124</v>
      </c>
      <c r="AE32" s="663"/>
      <c r="AF32" s="663"/>
      <c r="AG32" s="663"/>
      <c r="AH32" s="663"/>
      <c r="AI32" s="663"/>
      <c r="AJ32" s="663"/>
      <c r="AK32" s="663"/>
      <c r="AL32" s="664" t="s">
        <v>229</v>
      </c>
      <c r="AM32" s="665"/>
      <c r="AN32" s="665"/>
      <c r="AO32" s="666"/>
      <c r="AP32" s="711"/>
      <c r="AQ32" s="712"/>
      <c r="AR32" s="712"/>
      <c r="AS32" s="712"/>
      <c r="AT32" s="715"/>
      <c r="AU32" s="207"/>
      <c r="AV32" s="207"/>
      <c r="AW32" s="207"/>
      <c r="AX32" s="704" t="s">
        <v>312</v>
      </c>
      <c r="AY32" s="705"/>
      <c r="AZ32" s="705"/>
      <c r="BA32" s="705"/>
      <c r="BB32" s="705"/>
      <c r="BC32" s="705"/>
      <c r="BD32" s="705"/>
      <c r="BE32" s="705"/>
      <c r="BF32" s="706"/>
      <c r="BG32" s="728">
        <v>98.3</v>
      </c>
      <c r="BH32" s="729"/>
      <c r="BI32" s="729"/>
      <c r="BJ32" s="729"/>
      <c r="BK32" s="729"/>
      <c r="BL32" s="729"/>
      <c r="BM32" s="730">
        <v>93</v>
      </c>
      <c r="BN32" s="729"/>
      <c r="BO32" s="729"/>
      <c r="BP32" s="729"/>
      <c r="BQ32" s="731"/>
      <c r="BR32" s="728">
        <v>98.2</v>
      </c>
      <c r="BS32" s="729"/>
      <c r="BT32" s="729"/>
      <c r="BU32" s="729"/>
      <c r="BV32" s="729"/>
      <c r="BW32" s="729"/>
      <c r="BX32" s="730">
        <v>91.7</v>
      </c>
      <c r="BY32" s="729"/>
      <c r="BZ32" s="729"/>
      <c r="CA32" s="729"/>
      <c r="CB32" s="731"/>
      <c r="CD32" s="726"/>
      <c r="CE32" s="727"/>
      <c r="CF32" s="674" t="s">
        <v>313</v>
      </c>
      <c r="CG32" s="675"/>
      <c r="CH32" s="675"/>
      <c r="CI32" s="675"/>
      <c r="CJ32" s="675"/>
      <c r="CK32" s="675"/>
      <c r="CL32" s="675"/>
      <c r="CM32" s="675"/>
      <c r="CN32" s="675"/>
      <c r="CO32" s="675"/>
      <c r="CP32" s="675"/>
      <c r="CQ32" s="676"/>
      <c r="CR32" s="659">
        <v>355</v>
      </c>
      <c r="CS32" s="660"/>
      <c r="CT32" s="660"/>
      <c r="CU32" s="660"/>
      <c r="CV32" s="660"/>
      <c r="CW32" s="660"/>
      <c r="CX32" s="660"/>
      <c r="CY32" s="661"/>
      <c r="CZ32" s="664">
        <v>0</v>
      </c>
      <c r="DA32" s="693"/>
      <c r="DB32" s="693"/>
      <c r="DC32" s="697"/>
      <c r="DD32" s="668">
        <v>355</v>
      </c>
      <c r="DE32" s="660"/>
      <c r="DF32" s="660"/>
      <c r="DG32" s="660"/>
      <c r="DH32" s="660"/>
      <c r="DI32" s="660"/>
      <c r="DJ32" s="660"/>
      <c r="DK32" s="661"/>
      <c r="DL32" s="668">
        <v>355</v>
      </c>
      <c r="DM32" s="660"/>
      <c r="DN32" s="660"/>
      <c r="DO32" s="660"/>
      <c r="DP32" s="660"/>
      <c r="DQ32" s="660"/>
      <c r="DR32" s="660"/>
      <c r="DS32" s="660"/>
      <c r="DT32" s="660"/>
      <c r="DU32" s="660"/>
      <c r="DV32" s="661"/>
      <c r="DW32" s="664">
        <v>0</v>
      </c>
      <c r="DX32" s="693"/>
      <c r="DY32" s="693"/>
      <c r="DZ32" s="693"/>
      <c r="EA32" s="693"/>
      <c r="EB32" s="693"/>
      <c r="EC32" s="694"/>
    </row>
    <row r="33" spans="2:133" ht="11.25" customHeight="1" x14ac:dyDescent="0.15">
      <c r="B33" s="656" t="s">
        <v>314</v>
      </c>
      <c r="C33" s="657"/>
      <c r="D33" s="657"/>
      <c r="E33" s="657"/>
      <c r="F33" s="657"/>
      <c r="G33" s="657"/>
      <c r="H33" s="657"/>
      <c r="I33" s="657"/>
      <c r="J33" s="657"/>
      <c r="K33" s="657"/>
      <c r="L33" s="657"/>
      <c r="M33" s="657"/>
      <c r="N33" s="657"/>
      <c r="O33" s="657"/>
      <c r="P33" s="657"/>
      <c r="Q33" s="658"/>
      <c r="R33" s="659">
        <v>1878477</v>
      </c>
      <c r="S33" s="660"/>
      <c r="T33" s="660"/>
      <c r="U33" s="660"/>
      <c r="V33" s="660"/>
      <c r="W33" s="660"/>
      <c r="X33" s="660"/>
      <c r="Y33" s="661"/>
      <c r="Z33" s="662">
        <v>1.4</v>
      </c>
      <c r="AA33" s="662"/>
      <c r="AB33" s="662"/>
      <c r="AC33" s="662"/>
      <c r="AD33" s="663" t="s">
        <v>229</v>
      </c>
      <c r="AE33" s="663"/>
      <c r="AF33" s="663"/>
      <c r="AG33" s="663"/>
      <c r="AH33" s="663"/>
      <c r="AI33" s="663"/>
      <c r="AJ33" s="663"/>
      <c r="AK33" s="663"/>
      <c r="AL33" s="664" t="s">
        <v>124</v>
      </c>
      <c r="AM33" s="665"/>
      <c r="AN33" s="665"/>
      <c r="AO33" s="666"/>
      <c r="AP33" s="208"/>
      <c r="AQ33" s="209"/>
      <c r="AR33" s="205"/>
      <c r="AS33" s="206"/>
      <c r="AT33" s="206"/>
      <c r="AU33" s="206"/>
      <c r="AV33" s="206"/>
      <c r="AW33" s="206"/>
      <c r="AX33" s="206"/>
      <c r="AY33" s="206"/>
      <c r="AZ33" s="206"/>
      <c r="BA33" s="206"/>
      <c r="BB33" s="206"/>
      <c r="BC33" s="206"/>
      <c r="BD33" s="206"/>
      <c r="BE33" s="206"/>
      <c r="BF33" s="206"/>
      <c r="BG33" s="209"/>
      <c r="BH33" s="209"/>
      <c r="BI33" s="209"/>
      <c r="BJ33" s="209"/>
      <c r="BK33" s="209"/>
      <c r="BL33" s="209"/>
      <c r="BM33" s="209"/>
      <c r="BN33" s="209"/>
      <c r="BO33" s="209"/>
      <c r="BP33" s="209"/>
      <c r="BQ33" s="209"/>
      <c r="BR33" s="209"/>
      <c r="BS33" s="209"/>
      <c r="BT33" s="209"/>
      <c r="BU33" s="209"/>
      <c r="BV33" s="209"/>
      <c r="BW33" s="209"/>
      <c r="BX33" s="209"/>
      <c r="BY33" s="209"/>
      <c r="BZ33" s="209"/>
      <c r="CA33" s="209"/>
      <c r="CB33" s="209"/>
      <c r="CD33" s="674" t="s">
        <v>315</v>
      </c>
      <c r="CE33" s="675"/>
      <c r="CF33" s="675"/>
      <c r="CG33" s="675"/>
      <c r="CH33" s="675"/>
      <c r="CI33" s="675"/>
      <c r="CJ33" s="675"/>
      <c r="CK33" s="675"/>
      <c r="CL33" s="675"/>
      <c r="CM33" s="675"/>
      <c r="CN33" s="675"/>
      <c r="CO33" s="675"/>
      <c r="CP33" s="675"/>
      <c r="CQ33" s="676"/>
      <c r="CR33" s="659">
        <v>49553365</v>
      </c>
      <c r="CS33" s="695"/>
      <c r="CT33" s="695"/>
      <c r="CU33" s="695"/>
      <c r="CV33" s="695"/>
      <c r="CW33" s="695"/>
      <c r="CX33" s="695"/>
      <c r="CY33" s="696"/>
      <c r="CZ33" s="664">
        <v>37.299999999999997</v>
      </c>
      <c r="DA33" s="693"/>
      <c r="DB33" s="693"/>
      <c r="DC33" s="697"/>
      <c r="DD33" s="668">
        <v>35595299</v>
      </c>
      <c r="DE33" s="695"/>
      <c r="DF33" s="695"/>
      <c r="DG33" s="695"/>
      <c r="DH33" s="695"/>
      <c r="DI33" s="695"/>
      <c r="DJ33" s="695"/>
      <c r="DK33" s="696"/>
      <c r="DL33" s="668">
        <v>25976671</v>
      </c>
      <c r="DM33" s="695"/>
      <c r="DN33" s="695"/>
      <c r="DO33" s="695"/>
      <c r="DP33" s="695"/>
      <c r="DQ33" s="695"/>
      <c r="DR33" s="695"/>
      <c r="DS33" s="695"/>
      <c r="DT33" s="695"/>
      <c r="DU33" s="695"/>
      <c r="DV33" s="696"/>
      <c r="DW33" s="664">
        <v>34.1</v>
      </c>
      <c r="DX33" s="693"/>
      <c r="DY33" s="693"/>
      <c r="DZ33" s="693"/>
      <c r="EA33" s="693"/>
      <c r="EB33" s="693"/>
      <c r="EC33" s="694"/>
    </row>
    <row r="34" spans="2:133" ht="11.25" customHeight="1" x14ac:dyDescent="0.15">
      <c r="B34" s="656" t="s">
        <v>316</v>
      </c>
      <c r="C34" s="657"/>
      <c r="D34" s="657"/>
      <c r="E34" s="657"/>
      <c r="F34" s="657"/>
      <c r="G34" s="657"/>
      <c r="H34" s="657"/>
      <c r="I34" s="657"/>
      <c r="J34" s="657"/>
      <c r="K34" s="657"/>
      <c r="L34" s="657"/>
      <c r="M34" s="657"/>
      <c r="N34" s="657"/>
      <c r="O34" s="657"/>
      <c r="P34" s="657"/>
      <c r="Q34" s="658"/>
      <c r="R34" s="659">
        <v>8539242</v>
      </c>
      <c r="S34" s="660"/>
      <c r="T34" s="660"/>
      <c r="U34" s="660"/>
      <c r="V34" s="660"/>
      <c r="W34" s="660"/>
      <c r="X34" s="660"/>
      <c r="Y34" s="661"/>
      <c r="Z34" s="662">
        <v>6.3</v>
      </c>
      <c r="AA34" s="662"/>
      <c r="AB34" s="662"/>
      <c r="AC34" s="662"/>
      <c r="AD34" s="663">
        <v>188732</v>
      </c>
      <c r="AE34" s="663"/>
      <c r="AF34" s="663"/>
      <c r="AG34" s="663"/>
      <c r="AH34" s="663"/>
      <c r="AI34" s="663"/>
      <c r="AJ34" s="663"/>
      <c r="AK34" s="663"/>
      <c r="AL34" s="664">
        <v>0.3</v>
      </c>
      <c r="AM34" s="665"/>
      <c r="AN34" s="665"/>
      <c r="AO34" s="666"/>
      <c r="AP34" s="210"/>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15496209</v>
      </c>
      <c r="CS34" s="660"/>
      <c r="CT34" s="660"/>
      <c r="CU34" s="660"/>
      <c r="CV34" s="660"/>
      <c r="CW34" s="660"/>
      <c r="CX34" s="660"/>
      <c r="CY34" s="661"/>
      <c r="CZ34" s="664">
        <v>11.6</v>
      </c>
      <c r="DA34" s="693"/>
      <c r="DB34" s="693"/>
      <c r="DC34" s="697"/>
      <c r="DD34" s="668">
        <v>11320947</v>
      </c>
      <c r="DE34" s="660"/>
      <c r="DF34" s="660"/>
      <c r="DG34" s="660"/>
      <c r="DH34" s="660"/>
      <c r="DI34" s="660"/>
      <c r="DJ34" s="660"/>
      <c r="DK34" s="661"/>
      <c r="DL34" s="668">
        <v>9594409</v>
      </c>
      <c r="DM34" s="660"/>
      <c r="DN34" s="660"/>
      <c r="DO34" s="660"/>
      <c r="DP34" s="660"/>
      <c r="DQ34" s="660"/>
      <c r="DR34" s="660"/>
      <c r="DS34" s="660"/>
      <c r="DT34" s="660"/>
      <c r="DU34" s="660"/>
      <c r="DV34" s="661"/>
      <c r="DW34" s="664">
        <v>12.6</v>
      </c>
      <c r="DX34" s="693"/>
      <c r="DY34" s="693"/>
      <c r="DZ34" s="693"/>
      <c r="EA34" s="693"/>
      <c r="EB34" s="693"/>
      <c r="EC34" s="694"/>
    </row>
    <row r="35" spans="2:133" ht="11.25" customHeight="1" x14ac:dyDescent="0.15">
      <c r="B35" s="656" t="s">
        <v>320</v>
      </c>
      <c r="C35" s="657"/>
      <c r="D35" s="657"/>
      <c r="E35" s="657"/>
      <c r="F35" s="657"/>
      <c r="G35" s="657"/>
      <c r="H35" s="657"/>
      <c r="I35" s="657"/>
      <c r="J35" s="657"/>
      <c r="K35" s="657"/>
      <c r="L35" s="657"/>
      <c r="M35" s="657"/>
      <c r="N35" s="657"/>
      <c r="O35" s="657"/>
      <c r="P35" s="657"/>
      <c r="Q35" s="658"/>
      <c r="R35" s="659">
        <v>11758800</v>
      </c>
      <c r="S35" s="660"/>
      <c r="T35" s="660"/>
      <c r="U35" s="660"/>
      <c r="V35" s="660"/>
      <c r="W35" s="660"/>
      <c r="X35" s="660"/>
      <c r="Y35" s="661"/>
      <c r="Z35" s="662">
        <v>8.6999999999999993</v>
      </c>
      <c r="AA35" s="662"/>
      <c r="AB35" s="662"/>
      <c r="AC35" s="662"/>
      <c r="AD35" s="663" t="s">
        <v>124</v>
      </c>
      <c r="AE35" s="663"/>
      <c r="AF35" s="663"/>
      <c r="AG35" s="663"/>
      <c r="AH35" s="663"/>
      <c r="AI35" s="663"/>
      <c r="AJ35" s="663"/>
      <c r="AK35" s="663"/>
      <c r="AL35" s="664" t="s">
        <v>124</v>
      </c>
      <c r="AM35" s="665"/>
      <c r="AN35" s="665"/>
      <c r="AO35" s="666"/>
      <c r="AP35" s="210"/>
      <c r="AQ35" s="732" t="s">
        <v>321</v>
      </c>
      <c r="AR35" s="733"/>
      <c r="AS35" s="733"/>
      <c r="AT35" s="733"/>
      <c r="AU35" s="733"/>
      <c r="AV35" s="733"/>
      <c r="AW35" s="733"/>
      <c r="AX35" s="733"/>
      <c r="AY35" s="734"/>
      <c r="AZ35" s="648">
        <v>16473474</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1443777</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2397682</v>
      </c>
      <c r="CS35" s="695"/>
      <c r="CT35" s="695"/>
      <c r="CU35" s="695"/>
      <c r="CV35" s="695"/>
      <c r="CW35" s="695"/>
      <c r="CX35" s="695"/>
      <c r="CY35" s="696"/>
      <c r="CZ35" s="664">
        <v>1.8</v>
      </c>
      <c r="DA35" s="693"/>
      <c r="DB35" s="693"/>
      <c r="DC35" s="697"/>
      <c r="DD35" s="668">
        <v>1972679</v>
      </c>
      <c r="DE35" s="695"/>
      <c r="DF35" s="695"/>
      <c r="DG35" s="695"/>
      <c r="DH35" s="695"/>
      <c r="DI35" s="695"/>
      <c r="DJ35" s="695"/>
      <c r="DK35" s="696"/>
      <c r="DL35" s="668">
        <v>1189155</v>
      </c>
      <c r="DM35" s="695"/>
      <c r="DN35" s="695"/>
      <c r="DO35" s="695"/>
      <c r="DP35" s="695"/>
      <c r="DQ35" s="695"/>
      <c r="DR35" s="695"/>
      <c r="DS35" s="695"/>
      <c r="DT35" s="695"/>
      <c r="DU35" s="695"/>
      <c r="DV35" s="696"/>
      <c r="DW35" s="664">
        <v>1.6</v>
      </c>
      <c r="DX35" s="693"/>
      <c r="DY35" s="693"/>
      <c r="DZ35" s="693"/>
      <c r="EA35" s="693"/>
      <c r="EB35" s="693"/>
      <c r="EC35" s="694"/>
    </row>
    <row r="36" spans="2:133" ht="11.25" customHeight="1" x14ac:dyDescent="0.15">
      <c r="B36" s="656" t="s">
        <v>324</v>
      </c>
      <c r="C36" s="657"/>
      <c r="D36" s="657"/>
      <c r="E36" s="657"/>
      <c r="F36" s="657"/>
      <c r="G36" s="657"/>
      <c r="H36" s="657"/>
      <c r="I36" s="657"/>
      <c r="J36" s="657"/>
      <c r="K36" s="657"/>
      <c r="L36" s="657"/>
      <c r="M36" s="657"/>
      <c r="N36" s="657"/>
      <c r="O36" s="657"/>
      <c r="P36" s="657"/>
      <c r="Q36" s="658"/>
      <c r="R36" s="659" t="s">
        <v>229</v>
      </c>
      <c r="S36" s="660"/>
      <c r="T36" s="660"/>
      <c r="U36" s="660"/>
      <c r="V36" s="660"/>
      <c r="W36" s="660"/>
      <c r="X36" s="660"/>
      <c r="Y36" s="661"/>
      <c r="Z36" s="662" t="s">
        <v>124</v>
      </c>
      <c r="AA36" s="662"/>
      <c r="AB36" s="662"/>
      <c r="AC36" s="662"/>
      <c r="AD36" s="663" t="s">
        <v>124</v>
      </c>
      <c r="AE36" s="663"/>
      <c r="AF36" s="663"/>
      <c r="AG36" s="663"/>
      <c r="AH36" s="663"/>
      <c r="AI36" s="663"/>
      <c r="AJ36" s="663"/>
      <c r="AK36" s="663"/>
      <c r="AL36" s="664" t="s">
        <v>124</v>
      </c>
      <c r="AM36" s="665"/>
      <c r="AN36" s="665"/>
      <c r="AO36" s="666"/>
      <c r="AQ36" s="736" t="s">
        <v>325</v>
      </c>
      <c r="AR36" s="737"/>
      <c r="AS36" s="737"/>
      <c r="AT36" s="737"/>
      <c r="AU36" s="737"/>
      <c r="AV36" s="737"/>
      <c r="AW36" s="737"/>
      <c r="AX36" s="737"/>
      <c r="AY36" s="738"/>
      <c r="AZ36" s="659">
        <v>4818100</v>
      </c>
      <c r="BA36" s="660"/>
      <c r="BB36" s="660"/>
      <c r="BC36" s="660"/>
      <c r="BD36" s="695"/>
      <c r="BE36" s="695"/>
      <c r="BF36" s="718"/>
      <c r="BG36" s="674" t="s">
        <v>326</v>
      </c>
      <c r="BH36" s="675"/>
      <c r="BI36" s="675"/>
      <c r="BJ36" s="675"/>
      <c r="BK36" s="675"/>
      <c r="BL36" s="675"/>
      <c r="BM36" s="675"/>
      <c r="BN36" s="675"/>
      <c r="BO36" s="675"/>
      <c r="BP36" s="675"/>
      <c r="BQ36" s="675"/>
      <c r="BR36" s="675"/>
      <c r="BS36" s="675"/>
      <c r="BT36" s="675"/>
      <c r="BU36" s="676"/>
      <c r="BV36" s="659">
        <v>974275</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10865410</v>
      </c>
      <c r="CS36" s="660"/>
      <c r="CT36" s="660"/>
      <c r="CU36" s="660"/>
      <c r="CV36" s="660"/>
      <c r="CW36" s="660"/>
      <c r="CX36" s="660"/>
      <c r="CY36" s="661"/>
      <c r="CZ36" s="664">
        <v>8.1999999999999993</v>
      </c>
      <c r="DA36" s="693"/>
      <c r="DB36" s="693"/>
      <c r="DC36" s="697"/>
      <c r="DD36" s="668">
        <v>9557890</v>
      </c>
      <c r="DE36" s="660"/>
      <c r="DF36" s="660"/>
      <c r="DG36" s="660"/>
      <c r="DH36" s="660"/>
      <c r="DI36" s="660"/>
      <c r="DJ36" s="660"/>
      <c r="DK36" s="661"/>
      <c r="DL36" s="668">
        <v>5683159</v>
      </c>
      <c r="DM36" s="660"/>
      <c r="DN36" s="660"/>
      <c r="DO36" s="660"/>
      <c r="DP36" s="660"/>
      <c r="DQ36" s="660"/>
      <c r="DR36" s="660"/>
      <c r="DS36" s="660"/>
      <c r="DT36" s="660"/>
      <c r="DU36" s="660"/>
      <c r="DV36" s="661"/>
      <c r="DW36" s="664">
        <v>7.5</v>
      </c>
      <c r="DX36" s="693"/>
      <c r="DY36" s="693"/>
      <c r="DZ36" s="693"/>
      <c r="EA36" s="693"/>
      <c r="EB36" s="693"/>
      <c r="EC36" s="694"/>
    </row>
    <row r="37" spans="2:133" ht="11.25" customHeight="1" x14ac:dyDescent="0.15">
      <c r="B37" s="656" t="s">
        <v>328</v>
      </c>
      <c r="C37" s="657"/>
      <c r="D37" s="657"/>
      <c r="E37" s="657"/>
      <c r="F37" s="657"/>
      <c r="G37" s="657"/>
      <c r="H37" s="657"/>
      <c r="I37" s="657"/>
      <c r="J37" s="657"/>
      <c r="K37" s="657"/>
      <c r="L37" s="657"/>
      <c r="M37" s="657"/>
      <c r="N37" s="657"/>
      <c r="O37" s="657"/>
      <c r="P37" s="657"/>
      <c r="Q37" s="658"/>
      <c r="R37" s="659">
        <v>5073400</v>
      </c>
      <c r="S37" s="660"/>
      <c r="T37" s="660"/>
      <c r="U37" s="660"/>
      <c r="V37" s="660"/>
      <c r="W37" s="660"/>
      <c r="X37" s="660"/>
      <c r="Y37" s="661"/>
      <c r="Z37" s="662">
        <v>3.7</v>
      </c>
      <c r="AA37" s="662"/>
      <c r="AB37" s="662"/>
      <c r="AC37" s="662"/>
      <c r="AD37" s="663" t="s">
        <v>229</v>
      </c>
      <c r="AE37" s="663"/>
      <c r="AF37" s="663"/>
      <c r="AG37" s="663"/>
      <c r="AH37" s="663"/>
      <c r="AI37" s="663"/>
      <c r="AJ37" s="663"/>
      <c r="AK37" s="663"/>
      <c r="AL37" s="664" t="s">
        <v>229</v>
      </c>
      <c r="AM37" s="665"/>
      <c r="AN37" s="665"/>
      <c r="AO37" s="666"/>
      <c r="AQ37" s="736" t="s">
        <v>329</v>
      </c>
      <c r="AR37" s="737"/>
      <c r="AS37" s="737"/>
      <c r="AT37" s="737"/>
      <c r="AU37" s="737"/>
      <c r="AV37" s="737"/>
      <c r="AW37" s="737"/>
      <c r="AX37" s="737"/>
      <c r="AY37" s="738"/>
      <c r="AZ37" s="659">
        <v>446151</v>
      </c>
      <c r="BA37" s="660"/>
      <c r="BB37" s="660"/>
      <c r="BC37" s="660"/>
      <c r="BD37" s="695"/>
      <c r="BE37" s="695"/>
      <c r="BF37" s="718"/>
      <c r="BG37" s="674" t="s">
        <v>330</v>
      </c>
      <c r="BH37" s="675"/>
      <c r="BI37" s="675"/>
      <c r="BJ37" s="675"/>
      <c r="BK37" s="675"/>
      <c r="BL37" s="675"/>
      <c r="BM37" s="675"/>
      <c r="BN37" s="675"/>
      <c r="BO37" s="675"/>
      <c r="BP37" s="675"/>
      <c r="BQ37" s="675"/>
      <c r="BR37" s="675"/>
      <c r="BS37" s="675"/>
      <c r="BT37" s="675"/>
      <c r="BU37" s="676"/>
      <c r="BV37" s="659">
        <v>40147</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66388</v>
      </c>
      <c r="CS37" s="695"/>
      <c r="CT37" s="695"/>
      <c r="CU37" s="695"/>
      <c r="CV37" s="695"/>
      <c r="CW37" s="695"/>
      <c r="CX37" s="695"/>
      <c r="CY37" s="696"/>
      <c r="CZ37" s="664">
        <v>0</v>
      </c>
      <c r="DA37" s="693"/>
      <c r="DB37" s="693"/>
      <c r="DC37" s="697"/>
      <c r="DD37" s="668">
        <v>66388</v>
      </c>
      <c r="DE37" s="695"/>
      <c r="DF37" s="695"/>
      <c r="DG37" s="695"/>
      <c r="DH37" s="695"/>
      <c r="DI37" s="695"/>
      <c r="DJ37" s="695"/>
      <c r="DK37" s="696"/>
      <c r="DL37" s="668">
        <v>66388</v>
      </c>
      <c r="DM37" s="695"/>
      <c r="DN37" s="695"/>
      <c r="DO37" s="695"/>
      <c r="DP37" s="695"/>
      <c r="DQ37" s="695"/>
      <c r="DR37" s="695"/>
      <c r="DS37" s="695"/>
      <c r="DT37" s="695"/>
      <c r="DU37" s="695"/>
      <c r="DV37" s="696"/>
      <c r="DW37" s="664">
        <v>0.1</v>
      </c>
      <c r="DX37" s="693"/>
      <c r="DY37" s="693"/>
      <c r="DZ37" s="693"/>
      <c r="EA37" s="693"/>
      <c r="EB37" s="693"/>
      <c r="EC37" s="694"/>
    </row>
    <row r="38" spans="2:133" ht="11.25" customHeight="1" x14ac:dyDescent="0.15">
      <c r="B38" s="704" t="s">
        <v>332</v>
      </c>
      <c r="C38" s="705"/>
      <c r="D38" s="705"/>
      <c r="E38" s="705"/>
      <c r="F38" s="705"/>
      <c r="G38" s="705"/>
      <c r="H38" s="705"/>
      <c r="I38" s="705"/>
      <c r="J38" s="705"/>
      <c r="K38" s="705"/>
      <c r="L38" s="705"/>
      <c r="M38" s="705"/>
      <c r="N38" s="705"/>
      <c r="O38" s="705"/>
      <c r="P38" s="705"/>
      <c r="Q38" s="706"/>
      <c r="R38" s="739">
        <v>135432698</v>
      </c>
      <c r="S38" s="740"/>
      <c r="T38" s="740"/>
      <c r="U38" s="740"/>
      <c r="V38" s="740"/>
      <c r="W38" s="740"/>
      <c r="X38" s="740"/>
      <c r="Y38" s="741"/>
      <c r="Z38" s="742">
        <v>100</v>
      </c>
      <c r="AA38" s="742"/>
      <c r="AB38" s="742"/>
      <c r="AC38" s="742"/>
      <c r="AD38" s="743">
        <v>71119357</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178757</v>
      </c>
      <c r="BA38" s="660"/>
      <c r="BB38" s="660"/>
      <c r="BC38" s="660"/>
      <c r="BD38" s="695"/>
      <c r="BE38" s="695"/>
      <c r="BF38" s="718"/>
      <c r="BG38" s="674" t="s">
        <v>334</v>
      </c>
      <c r="BH38" s="675"/>
      <c r="BI38" s="675"/>
      <c r="BJ38" s="675"/>
      <c r="BK38" s="675"/>
      <c r="BL38" s="675"/>
      <c r="BM38" s="675"/>
      <c r="BN38" s="675"/>
      <c r="BO38" s="675"/>
      <c r="BP38" s="675"/>
      <c r="BQ38" s="675"/>
      <c r="BR38" s="675"/>
      <c r="BS38" s="675"/>
      <c r="BT38" s="675"/>
      <c r="BU38" s="676"/>
      <c r="BV38" s="659">
        <v>61007</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11476617</v>
      </c>
      <c r="CS38" s="660"/>
      <c r="CT38" s="660"/>
      <c r="CU38" s="660"/>
      <c r="CV38" s="660"/>
      <c r="CW38" s="660"/>
      <c r="CX38" s="660"/>
      <c r="CY38" s="661"/>
      <c r="CZ38" s="664">
        <v>8.6</v>
      </c>
      <c r="DA38" s="693"/>
      <c r="DB38" s="693"/>
      <c r="DC38" s="697"/>
      <c r="DD38" s="668">
        <v>9528621</v>
      </c>
      <c r="DE38" s="660"/>
      <c r="DF38" s="660"/>
      <c r="DG38" s="660"/>
      <c r="DH38" s="660"/>
      <c r="DI38" s="660"/>
      <c r="DJ38" s="660"/>
      <c r="DK38" s="661"/>
      <c r="DL38" s="668">
        <v>8394158</v>
      </c>
      <c r="DM38" s="660"/>
      <c r="DN38" s="660"/>
      <c r="DO38" s="660"/>
      <c r="DP38" s="660"/>
      <c r="DQ38" s="660"/>
      <c r="DR38" s="660"/>
      <c r="DS38" s="660"/>
      <c r="DT38" s="660"/>
      <c r="DU38" s="660"/>
      <c r="DV38" s="661"/>
      <c r="DW38" s="664">
        <v>11</v>
      </c>
      <c r="DX38" s="693"/>
      <c r="DY38" s="693"/>
      <c r="DZ38" s="693"/>
      <c r="EA38" s="693"/>
      <c r="EB38" s="693"/>
      <c r="EC38" s="694"/>
    </row>
    <row r="39" spans="2:133" ht="11.25" customHeight="1" x14ac:dyDescent="0.15">
      <c r="AQ39" s="736" t="s">
        <v>336</v>
      </c>
      <c r="AR39" s="737"/>
      <c r="AS39" s="737"/>
      <c r="AT39" s="737"/>
      <c r="AU39" s="737"/>
      <c r="AV39" s="737"/>
      <c r="AW39" s="737"/>
      <c r="AX39" s="737"/>
      <c r="AY39" s="738"/>
      <c r="AZ39" s="659">
        <v>114587</v>
      </c>
      <c r="BA39" s="660"/>
      <c r="BB39" s="660"/>
      <c r="BC39" s="660"/>
      <c r="BD39" s="695"/>
      <c r="BE39" s="695"/>
      <c r="BF39" s="718"/>
      <c r="BG39" s="750" t="s">
        <v>337</v>
      </c>
      <c r="BH39" s="751"/>
      <c r="BI39" s="751"/>
      <c r="BJ39" s="751"/>
      <c r="BK39" s="751"/>
      <c r="BL39" s="211"/>
      <c r="BM39" s="675" t="s">
        <v>338</v>
      </c>
      <c r="BN39" s="675"/>
      <c r="BO39" s="675"/>
      <c r="BP39" s="675"/>
      <c r="BQ39" s="675"/>
      <c r="BR39" s="675"/>
      <c r="BS39" s="675"/>
      <c r="BT39" s="675"/>
      <c r="BU39" s="676"/>
      <c r="BV39" s="659">
        <v>85</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2082422</v>
      </c>
      <c r="CS39" s="695"/>
      <c r="CT39" s="695"/>
      <c r="CU39" s="695"/>
      <c r="CV39" s="695"/>
      <c r="CW39" s="695"/>
      <c r="CX39" s="695"/>
      <c r="CY39" s="696"/>
      <c r="CZ39" s="664">
        <v>1.6</v>
      </c>
      <c r="DA39" s="693"/>
      <c r="DB39" s="693"/>
      <c r="DC39" s="697"/>
      <c r="DD39" s="668">
        <v>2072332</v>
      </c>
      <c r="DE39" s="695"/>
      <c r="DF39" s="695"/>
      <c r="DG39" s="695"/>
      <c r="DH39" s="695"/>
      <c r="DI39" s="695"/>
      <c r="DJ39" s="695"/>
      <c r="DK39" s="696"/>
      <c r="DL39" s="668" t="s">
        <v>124</v>
      </c>
      <c r="DM39" s="695"/>
      <c r="DN39" s="695"/>
      <c r="DO39" s="695"/>
      <c r="DP39" s="695"/>
      <c r="DQ39" s="695"/>
      <c r="DR39" s="695"/>
      <c r="DS39" s="695"/>
      <c r="DT39" s="695"/>
      <c r="DU39" s="695"/>
      <c r="DV39" s="696"/>
      <c r="DW39" s="664" t="s">
        <v>229</v>
      </c>
      <c r="DX39" s="693"/>
      <c r="DY39" s="693"/>
      <c r="DZ39" s="693"/>
      <c r="EA39" s="693"/>
      <c r="EB39" s="693"/>
      <c r="EC39" s="694"/>
    </row>
    <row r="40" spans="2:133" ht="11.25" customHeight="1" x14ac:dyDescent="0.15">
      <c r="AQ40" s="736" t="s">
        <v>340</v>
      </c>
      <c r="AR40" s="737"/>
      <c r="AS40" s="737"/>
      <c r="AT40" s="737"/>
      <c r="AU40" s="737"/>
      <c r="AV40" s="737"/>
      <c r="AW40" s="737"/>
      <c r="AX40" s="737"/>
      <c r="AY40" s="738"/>
      <c r="AZ40" s="659">
        <v>2672411</v>
      </c>
      <c r="BA40" s="660"/>
      <c r="BB40" s="660"/>
      <c r="BC40" s="660"/>
      <c r="BD40" s="695"/>
      <c r="BE40" s="695"/>
      <c r="BF40" s="718"/>
      <c r="BG40" s="750"/>
      <c r="BH40" s="751"/>
      <c r="BI40" s="751"/>
      <c r="BJ40" s="751"/>
      <c r="BK40" s="751"/>
      <c r="BL40" s="211"/>
      <c r="BM40" s="675" t="s">
        <v>341</v>
      </c>
      <c r="BN40" s="675"/>
      <c r="BO40" s="675"/>
      <c r="BP40" s="675"/>
      <c r="BQ40" s="675"/>
      <c r="BR40" s="675"/>
      <c r="BS40" s="675"/>
      <c r="BT40" s="675"/>
      <c r="BU40" s="676"/>
      <c r="BV40" s="659">
        <v>120</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7235025</v>
      </c>
      <c r="CS40" s="660"/>
      <c r="CT40" s="660"/>
      <c r="CU40" s="660"/>
      <c r="CV40" s="660"/>
      <c r="CW40" s="660"/>
      <c r="CX40" s="660"/>
      <c r="CY40" s="661"/>
      <c r="CZ40" s="664">
        <v>5.4</v>
      </c>
      <c r="DA40" s="693"/>
      <c r="DB40" s="693"/>
      <c r="DC40" s="697"/>
      <c r="DD40" s="668">
        <v>1142830</v>
      </c>
      <c r="DE40" s="660"/>
      <c r="DF40" s="660"/>
      <c r="DG40" s="660"/>
      <c r="DH40" s="660"/>
      <c r="DI40" s="660"/>
      <c r="DJ40" s="660"/>
      <c r="DK40" s="661"/>
      <c r="DL40" s="668">
        <v>1115790</v>
      </c>
      <c r="DM40" s="660"/>
      <c r="DN40" s="660"/>
      <c r="DO40" s="660"/>
      <c r="DP40" s="660"/>
      <c r="DQ40" s="660"/>
      <c r="DR40" s="660"/>
      <c r="DS40" s="660"/>
      <c r="DT40" s="660"/>
      <c r="DU40" s="660"/>
      <c r="DV40" s="661"/>
      <c r="DW40" s="664">
        <v>1.5</v>
      </c>
      <c r="DX40" s="693"/>
      <c r="DY40" s="693"/>
      <c r="DZ40" s="693"/>
      <c r="EA40" s="693"/>
      <c r="EB40" s="693"/>
      <c r="EC40" s="694"/>
    </row>
    <row r="41" spans="2:133" ht="11.25" customHeight="1" x14ac:dyDescent="0.15">
      <c r="AQ41" s="746" t="s">
        <v>343</v>
      </c>
      <c r="AR41" s="747"/>
      <c r="AS41" s="747"/>
      <c r="AT41" s="747"/>
      <c r="AU41" s="747"/>
      <c r="AV41" s="747"/>
      <c r="AW41" s="747"/>
      <c r="AX41" s="747"/>
      <c r="AY41" s="748"/>
      <c r="AZ41" s="739">
        <v>8243468</v>
      </c>
      <c r="BA41" s="740"/>
      <c r="BB41" s="740"/>
      <c r="BC41" s="740"/>
      <c r="BD41" s="729"/>
      <c r="BE41" s="729"/>
      <c r="BF41" s="731"/>
      <c r="BG41" s="752"/>
      <c r="BH41" s="753"/>
      <c r="BI41" s="753"/>
      <c r="BJ41" s="753"/>
      <c r="BK41" s="753"/>
      <c r="BL41" s="212"/>
      <c r="BM41" s="684" t="s">
        <v>344</v>
      </c>
      <c r="BN41" s="684"/>
      <c r="BO41" s="684"/>
      <c r="BP41" s="684"/>
      <c r="BQ41" s="684"/>
      <c r="BR41" s="684"/>
      <c r="BS41" s="684"/>
      <c r="BT41" s="684"/>
      <c r="BU41" s="685"/>
      <c r="BV41" s="739">
        <v>360</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124</v>
      </c>
      <c r="CS41" s="695"/>
      <c r="CT41" s="695"/>
      <c r="CU41" s="695"/>
      <c r="CV41" s="695"/>
      <c r="CW41" s="695"/>
      <c r="CX41" s="695"/>
      <c r="CY41" s="696"/>
      <c r="CZ41" s="664" t="s">
        <v>229</v>
      </c>
      <c r="DA41" s="693"/>
      <c r="DB41" s="693"/>
      <c r="DC41" s="697"/>
      <c r="DD41" s="668" t="s">
        <v>229</v>
      </c>
      <c r="DE41" s="695"/>
      <c r="DF41" s="695"/>
      <c r="DG41" s="695"/>
      <c r="DH41" s="695"/>
      <c r="DI41" s="695"/>
      <c r="DJ41" s="695"/>
      <c r="DK41" s="696"/>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15">
      <c r="B42" s="205" t="s">
        <v>346</v>
      </c>
      <c r="C42" s="205"/>
      <c r="D42" s="205"/>
      <c r="E42" s="205"/>
      <c r="F42" s="205"/>
      <c r="G42" s="205"/>
      <c r="H42" s="205"/>
      <c r="I42" s="205"/>
      <c r="J42" s="205"/>
      <c r="K42" s="205"/>
      <c r="L42" s="205"/>
      <c r="M42" s="205"/>
      <c r="N42" s="205"/>
      <c r="O42" s="205"/>
      <c r="P42" s="205"/>
      <c r="Q42" s="205"/>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BV42" s="214"/>
      <c r="BW42" s="214"/>
      <c r="BX42" s="214"/>
      <c r="BY42" s="214"/>
      <c r="BZ42" s="214"/>
      <c r="CA42" s="214"/>
      <c r="CB42" s="214"/>
      <c r="CD42" s="656" t="s">
        <v>347</v>
      </c>
      <c r="CE42" s="657"/>
      <c r="CF42" s="657"/>
      <c r="CG42" s="657"/>
      <c r="CH42" s="657"/>
      <c r="CI42" s="657"/>
      <c r="CJ42" s="657"/>
      <c r="CK42" s="657"/>
      <c r="CL42" s="657"/>
      <c r="CM42" s="657"/>
      <c r="CN42" s="657"/>
      <c r="CO42" s="657"/>
      <c r="CP42" s="657"/>
      <c r="CQ42" s="658"/>
      <c r="CR42" s="659">
        <v>14462610</v>
      </c>
      <c r="CS42" s="660"/>
      <c r="CT42" s="660"/>
      <c r="CU42" s="660"/>
      <c r="CV42" s="660"/>
      <c r="CW42" s="660"/>
      <c r="CX42" s="660"/>
      <c r="CY42" s="661"/>
      <c r="CZ42" s="664">
        <v>10.9</v>
      </c>
      <c r="DA42" s="665"/>
      <c r="DB42" s="665"/>
      <c r="DC42" s="760"/>
      <c r="DD42" s="668">
        <v>2430185</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15">
      <c r="B43" s="215" t="s">
        <v>348</v>
      </c>
      <c r="C43" s="205"/>
      <c r="D43" s="205"/>
      <c r="E43" s="205"/>
      <c r="F43" s="205"/>
      <c r="G43" s="205"/>
      <c r="H43" s="205"/>
      <c r="I43" s="205"/>
      <c r="J43" s="205"/>
      <c r="K43" s="205"/>
      <c r="L43" s="205"/>
      <c r="M43" s="205"/>
      <c r="N43" s="205"/>
      <c r="O43" s="205"/>
      <c r="P43" s="205"/>
      <c r="Q43" s="205"/>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3"/>
      <c r="CD43" s="656" t="s">
        <v>349</v>
      </c>
      <c r="CE43" s="657"/>
      <c r="CF43" s="657"/>
      <c r="CG43" s="657"/>
      <c r="CH43" s="657"/>
      <c r="CI43" s="657"/>
      <c r="CJ43" s="657"/>
      <c r="CK43" s="657"/>
      <c r="CL43" s="657"/>
      <c r="CM43" s="657"/>
      <c r="CN43" s="657"/>
      <c r="CO43" s="657"/>
      <c r="CP43" s="657"/>
      <c r="CQ43" s="658"/>
      <c r="CR43" s="659">
        <v>385951</v>
      </c>
      <c r="CS43" s="695"/>
      <c r="CT43" s="695"/>
      <c r="CU43" s="695"/>
      <c r="CV43" s="695"/>
      <c r="CW43" s="695"/>
      <c r="CX43" s="695"/>
      <c r="CY43" s="696"/>
      <c r="CZ43" s="664">
        <v>0.3</v>
      </c>
      <c r="DA43" s="693"/>
      <c r="DB43" s="693"/>
      <c r="DC43" s="697"/>
      <c r="DD43" s="668">
        <v>385874</v>
      </c>
      <c r="DE43" s="695"/>
      <c r="DF43" s="695"/>
      <c r="DG43" s="695"/>
      <c r="DH43" s="695"/>
      <c r="DI43" s="695"/>
      <c r="DJ43" s="695"/>
      <c r="DK43" s="696"/>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15">
      <c r="B44" s="216" t="s">
        <v>350</v>
      </c>
      <c r="CD44" s="771" t="s">
        <v>301</v>
      </c>
      <c r="CE44" s="772"/>
      <c r="CF44" s="656" t="s">
        <v>351</v>
      </c>
      <c r="CG44" s="657"/>
      <c r="CH44" s="657"/>
      <c r="CI44" s="657"/>
      <c r="CJ44" s="657"/>
      <c r="CK44" s="657"/>
      <c r="CL44" s="657"/>
      <c r="CM44" s="657"/>
      <c r="CN44" s="657"/>
      <c r="CO44" s="657"/>
      <c r="CP44" s="657"/>
      <c r="CQ44" s="658"/>
      <c r="CR44" s="659">
        <v>13783365</v>
      </c>
      <c r="CS44" s="660"/>
      <c r="CT44" s="660"/>
      <c r="CU44" s="660"/>
      <c r="CV44" s="660"/>
      <c r="CW44" s="660"/>
      <c r="CX44" s="660"/>
      <c r="CY44" s="661"/>
      <c r="CZ44" s="664">
        <v>10.4</v>
      </c>
      <c r="DA44" s="665"/>
      <c r="DB44" s="665"/>
      <c r="DC44" s="760"/>
      <c r="DD44" s="668">
        <v>1827774</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15">
      <c r="CD45" s="773"/>
      <c r="CE45" s="774"/>
      <c r="CF45" s="656" t="s">
        <v>352</v>
      </c>
      <c r="CG45" s="657"/>
      <c r="CH45" s="657"/>
      <c r="CI45" s="657"/>
      <c r="CJ45" s="657"/>
      <c r="CK45" s="657"/>
      <c r="CL45" s="657"/>
      <c r="CM45" s="657"/>
      <c r="CN45" s="657"/>
      <c r="CO45" s="657"/>
      <c r="CP45" s="657"/>
      <c r="CQ45" s="658"/>
      <c r="CR45" s="659">
        <v>7586278</v>
      </c>
      <c r="CS45" s="695"/>
      <c r="CT45" s="695"/>
      <c r="CU45" s="695"/>
      <c r="CV45" s="695"/>
      <c r="CW45" s="695"/>
      <c r="CX45" s="695"/>
      <c r="CY45" s="696"/>
      <c r="CZ45" s="664">
        <v>5.7</v>
      </c>
      <c r="DA45" s="693"/>
      <c r="DB45" s="693"/>
      <c r="DC45" s="697"/>
      <c r="DD45" s="668">
        <v>321869</v>
      </c>
      <c r="DE45" s="695"/>
      <c r="DF45" s="695"/>
      <c r="DG45" s="695"/>
      <c r="DH45" s="695"/>
      <c r="DI45" s="695"/>
      <c r="DJ45" s="695"/>
      <c r="DK45" s="696"/>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15">
      <c r="CD46" s="773"/>
      <c r="CE46" s="774"/>
      <c r="CF46" s="656" t="s">
        <v>353</v>
      </c>
      <c r="CG46" s="657"/>
      <c r="CH46" s="657"/>
      <c r="CI46" s="657"/>
      <c r="CJ46" s="657"/>
      <c r="CK46" s="657"/>
      <c r="CL46" s="657"/>
      <c r="CM46" s="657"/>
      <c r="CN46" s="657"/>
      <c r="CO46" s="657"/>
      <c r="CP46" s="657"/>
      <c r="CQ46" s="658"/>
      <c r="CR46" s="659">
        <v>6044161</v>
      </c>
      <c r="CS46" s="660"/>
      <c r="CT46" s="660"/>
      <c r="CU46" s="660"/>
      <c r="CV46" s="660"/>
      <c r="CW46" s="660"/>
      <c r="CX46" s="660"/>
      <c r="CY46" s="661"/>
      <c r="CZ46" s="664">
        <v>4.5</v>
      </c>
      <c r="DA46" s="665"/>
      <c r="DB46" s="665"/>
      <c r="DC46" s="760"/>
      <c r="DD46" s="668">
        <v>1490131</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15">
      <c r="CD47" s="773"/>
      <c r="CE47" s="774"/>
      <c r="CF47" s="656" t="s">
        <v>354</v>
      </c>
      <c r="CG47" s="657"/>
      <c r="CH47" s="657"/>
      <c r="CI47" s="657"/>
      <c r="CJ47" s="657"/>
      <c r="CK47" s="657"/>
      <c r="CL47" s="657"/>
      <c r="CM47" s="657"/>
      <c r="CN47" s="657"/>
      <c r="CO47" s="657"/>
      <c r="CP47" s="657"/>
      <c r="CQ47" s="658"/>
      <c r="CR47" s="659">
        <v>679245</v>
      </c>
      <c r="CS47" s="695"/>
      <c r="CT47" s="695"/>
      <c r="CU47" s="695"/>
      <c r="CV47" s="695"/>
      <c r="CW47" s="695"/>
      <c r="CX47" s="695"/>
      <c r="CY47" s="696"/>
      <c r="CZ47" s="664">
        <v>0.5</v>
      </c>
      <c r="DA47" s="693"/>
      <c r="DB47" s="693"/>
      <c r="DC47" s="697"/>
      <c r="DD47" s="668">
        <v>602411</v>
      </c>
      <c r="DE47" s="695"/>
      <c r="DF47" s="695"/>
      <c r="DG47" s="695"/>
      <c r="DH47" s="695"/>
      <c r="DI47" s="695"/>
      <c r="DJ47" s="695"/>
      <c r="DK47" s="696"/>
      <c r="DL47" s="754"/>
      <c r="DM47" s="755"/>
      <c r="DN47" s="755"/>
      <c r="DO47" s="755"/>
      <c r="DP47" s="755"/>
      <c r="DQ47" s="755"/>
      <c r="DR47" s="755"/>
      <c r="DS47" s="755"/>
      <c r="DT47" s="755"/>
      <c r="DU47" s="755"/>
      <c r="DV47" s="756"/>
      <c r="DW47" s="757"/>
      <c r="DX47" s="758"/>
      <c r="DY47" s="758"/>
      <c r="DZ47" s="758"/>
      <c r="EA47" s="758"/>
      <c r="EB47" s="758"/>
      <c r="EC47" s="759"/>
    </row>
    <row r="48" spans="2:133" x14ac:dyDescent="0.15">
      <c r="CD48" s="775"/>
      <c r="CE48" s="776"/>
      <c r="CF48" s="656" t="s">
        <v>355</v>
      </c>
      <c r="CG48" s="657"/>
      <c r="CH48" s="657"/>
      <c r="CI48" s="657"/>
      <c r="CJ48" s="657"/>
      <c r="CK48" s="657"/>
      <c r="CL48" s="657"/>
      <c r="CM48" s="657"/>
      <c r="CN48" s="657"/>
      <c r="CO48" s="657"/>
      <c r="CP48" s="657"/>
      <c r="CQ48" s="658"/>
      <c r="CR48" s="659" t="s">
        <v>229</v>
      </c>
      <c r="CS48" s="660"/>
      <c r="CT48" s="660"/>
      <c r="CU48" s="660"/>
      <c r="CV48" s="660"/>
      <c r="CW48" s="660"/>
      <c r="CX48" s="660"/>
      <c r="CY48" s="661"/>
      <c r="CZ48" s="664" t="s">
        <v>229</v>
      </c>
      <c r="DA48" s="665"/>
      <c r="DB48" s="665"/>
      <c r="DC48" s="760"/>
      <c r="DD48" s="668" t="s">
        <v>229</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15">
      <c r="CD49" s="704" t="s">
        <v>356</v>
      </c>
      <c r="CE49" s="705"/>
      <c r="CF49" s="705"/>
      <c r="CG49" s="705"/>
      <c r="CH49" s="705"/>
      <c r="CI49" s="705"/>
      <c r="CJ49" s="705"/>
      <c r="CK49" s="705"/>
      <c r="CL49" s="705"/>
      <c r="CM49" s="705"/>
      <c r="CN49" s="705"/>
      <c r="CO49" s="705"/>
      <c r="CP49" s="705"/>
      <c r="CQ49" s="706"/>
      <c r="CR49" s="739">
        <v>133020163</v>
      </c>
      <c r="CS49" s="729"/>
      <c r="CT49" s="729"/>
      <c r="CU49" s="729"/>
      <c r="CV49" s="729"/>
      <c r="CW49" s="729"/>
      <c r="CX49" s="729"/>
      <c r="CY49" s="761"/>
      <c r="CZ49" s="744">
        <v>100</v>
      </c>
      <c r="DA49" s="762"/>
      <c r="DB49" s="762"/>
      <c r="DC49" s="763"/>
      <c r="DD49" s="764">
        <v>81985404</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QA/X3TLr8AMdMEE23Er6+u5+bFfHx04X/jzzKSVT4bd1D2Vq0pOpmkfWB7ROsWjcJ6guMJ/6vM6bAoVtdb2KOg==" saltValue="dRaVqYUetx/A9Gkm4FdEN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5" customWidth="1"/>
    <col min="131" max="131" width="1.625" style="265" customWidth="1"/>
    <col min="132" max="16384" width="9" style="265" hidden="1"/>
  </cols>
  <sheetData>
    <row r="1" spans="1:131" s="223" customFormat="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20"/>
      <c r="DQ1" s="221"/>
      <c r="DR1" s="221"/>
      <c r="DS1" s="221"/>
      <c r="DT1" s="221"/>
      <c r="DU1" s="221"/>
      <c r="DV1" s="221"/>
      <c r="DW1" s="221"/>
      <c r="DX1" s="221"/>
      <c r="DY1" s="221"/>
      <c r="DZ1" s="221"/>
      <c r="EA1" s="222"/>
    </row>
    <row r="2" spans="1:131" s="227" customFormat="1" ht="26.25" customHeight="1" thickBot="1" x14ac:dyDescent="0.2">
      <c r="A2" s="224" t="s">
        <v>357</v>
      </c>
      <c r="B2" s="225"/>
      <c r="C2" s="225"/>
      <c r="D2" s="225"/>
      <c r="E2" s="225"/>
      <c r="F2" s="225"/>
      <c r="G2" s="225"/>
      <c r="H2" s="225"/>
      <c r="I2" s="225"/>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c r="AI2" s="225"/>
      <c r="AJ2" s="225"/>
      <c r="AK2" s="225"/>
      <c r="AL2" s="225"/>
      <c r="AM2" s="225"/>
      <c r="AN2" s="225"/>
      <c r="AO2" s="225"/>
      <c r="AP2" s="225"/>
      <c r="AQ2" s="225"/>
      <c r="AR2" s="225"/>
      <c r="AS2" s="225"/>
      <c r="AT2" s="225"/>
      <c r="AU2" s="225"/>
      <c r="AV2" s="225"/>
      <c r="AW2" s="225"/>
      <c r="AX2" s="225"/>
      <c r="AY2" s="225"/>
      <c r="AZ2" s="225"/>
      <c r="BA2" s="225"/>
      <c r="BB2" s="225"/>
      <c r="BC2" s="225"/>
      <c r="BD2" s="225"/>
      <c r="BE2" s="225"/>
      <c r="BF2" s="225"/>
      <c r="BG2" s="225"/>
      <c r="BH2" s="225"/>
      <c r="BI2" s="225"/>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806" t="s">
        <v>358</v>
      </c>
      <c r="DK2" s="807"/>
      <c r="DL2" s="807"/>
      <c r="DM2" s="807"/>
      <c r="DN2" s="807"/>
      <c r="DO2" s="808"/>
      <c r="DP2" s="225"/>
      <c r="DQ2" s="806" t="s">
        <v>359</v>
      </c>
      <c r="DR2" s="807"/>
      <c r="DS2" s="807"/>
      <c r="DT2" s="807"/>
      <c r="DU2" s="807"/>
      <c r="DV2" s="807"/>
      <c r="DW2" s="807"/>
      <c r="DX2" s="807"/>
      <c r="DY2" s="807"/>
      <c r="DZ2" s="808"/>
      <c r="EA2" s="226"/>
    </row>
    <row r="3" spans="1:131" s="223" customFormat="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2"/>
    </row>
    <row r="4" spans="1:131" s="231" customFormat="1" ht="26.25" customHeight="1" thickBot="1" x14ac:dyDescent="0.2">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28"/>
      <c r="BA4" s="228"/>
      <c r="BB4" s="228"/>
      <c r="BC4" s="228"/>
      <c r="BD4" s="228"/>
      <c r="BE4" s="229"/>
      <c r="BF4" s="229"/>
      <c r="BG4" s="229"/>
      <c r="BH4" s="229"/>
      <c r="BI4" s="229"/>
      <c r="BJ4" s="229"/>
      <c r="BK4" s="229"/>
      <c r="BL4" s="229"/>
      <c r="BM4" s="229"/>
      <c r="BN4" s="229"/>
      <c r="BO4" s="229"/>
      <c r="BP4" s="229"/>
      <c r="BQ4" s="228" t="s">
        <v>361</v>
      </c>
      <c r="BR4" s="228"/>
      <c r="BS4" s="228"/>
      <c r="BT4" s="228"/>
      <c r="BU4" s="228"/>
      <c r="BV4" s="228"/>
      <c r="BW4" s="228"/>
      <c r="BX4" s="228"/>
      <c r="BY4" s="228"/>
      <c r="BZ4" s="228"/>
      <c r="CA4" s="228"/>
      <c r="CB4" s="228"/>
      <c r="CC4" s="228"/>
      <c r="CD4" s="228"/>
      <c r="CE4" s="228"/>
      <c r="CF4" s="228"/>
      <c r="CG4" s="228"/>
      <c r="CH4" s="228"/>
      <c r="CI4" s="228"/>
      <c r="CJ4" s="228"/>
      <c r="CK4" s="228"/>
      <c r="CL4" s="228"/>
      <c r="CM4" s="228"/>
      <c r="CN4" s="228"/>
      <c r="CO4" s="228"/>
      <c r="CP4" s="228"/>
      <c r="CQ4" s="228"/>
      <c r="CR4" s="228"/>
      <c r="CS4" s="228"/>
      <c r="CT4" s="228"/>
      <c r="CU4" s="228"/>
      <c r="CV4" s="228"/>
      <c r="CW4" s="228"/>
      <c r="CX4" s="228"/>
      <c r="CY4" s="228"/>
      <c r="CZ4" s="228"/>
      <c r="DA4" s="228"/>
      <c r="DB4" s="228"/>
      <c r="DC4" s="228"/>
      <c r="DD4" s="228"/>
      <c r="DE4" s="228"/>
      <c r="DF4" s="228"/>
      <c r="DG4" s="228"/>
      <c r="DH4" s="228"/>
      <c r="DI4" s="228"/>
      <c r="DJ4" s="228"/>
      <c r="DK4" s="228"/>
      <c r="DL4" s="228"/>
      <c r="DM4" s="228"/>
      <c r="DN4" s="228"/>
      <c r="DO4" s="228"/>
      <c r="DP4" s="228"/>
      <c r="DQ4" s="228"/>
      <c r="DR4" s="228"/>
      <c r="DS4" s="228"/>
      <c r="DT4" s="228"/>
      <c r="DU4" s="228"/>
      <c r="DV4" s="228"/>
      <c r="DW4" s="228"/>
      <c r="DX4" s="228"/>
      <c r="DY4" s="228"/>
      <c r="DZ4" s="228"/>
      <c r="EA4" s="230"/>
    </row>
    <row r="5" spans="1:131" s="231" customFormat="1" ht="26.25" customHeight="1" x14ac:dyDescent="0.15">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2"/>
      <c r="BA5" s="232"/>
      <c r="BB5" s="232"/>
      <c r="BC5" s="232"/>
      <c r="BD5" s="232"/>
      <c r="BE5" s="233"/>
      <c r="BF5" s="233"/>
      <c r="BG5" s="233"/>
      <c r="BH5" s="233"/>
      <c r="BI5" s="233"/>
      <c r="BJ5" s="233"/>
      <c r="BK5" s="233"/>
      <c r="BL5" s="233"/>
      <c r="BM5" s="233"/>
      <c r="BN5" s="233"/>
      <c r="BO5" s="233"/>
      <c r="BP5" s="233"/>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0"/>
    </row>
    <row r="6" spans="1:131" s="231"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28"/>
      <c r="BA6" s="228"/>
      <c r="BB6" s="228"/>
      <c r="BC6" s="228"/>
      <c r="BD6" s="228"/>
      <c r="BE6" s="229"/>
      <c r="BF6" s="229"/>
      <c r="BG6" s="229"/>
      <c r="BH6" s="229"/>
      <c r="BI6" s="229"/>
      <c r="BJ6" s="229"/>
      <c r="BK6" s="229"/>
      <c r="BL6" s="229"/>
      <c r="BM6" s="229"/>
      <c r="BN6" s="229"/>
      <c r="BO6" s="229"/>
      <c r="BP6" s="229"/>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0"/>
    </row>
    <row r="7" spans="1:131" s="231" customFormat="1" ht="26.25" customHeight="1" thickTop="1" x14ac:dyDescent="0.15">
      <c r="A7" s="234">
        <v>1</v>
      </c>
      <c r="B7" s="791" t="s">
        <v>379</v>
      </c>
      <c r="C7" s="792"/>
      <c r="D7" s="792"/>
      <c r="E7" s="792"/>
      <c r="F7" s="792"/>
      <c r="G7" s="792"/>
      <c r="H7" s="792"/>
      <c r="I7" s="792"/>
      <c r="J7" s="792"/>
      <c r="K7" s="792"/>
      <c r="L7" s="792"/>
      <c r="M7" s="792"/>
      <c r="N7" s="792"/>
      <c r="O7" s="792"/>
      <c r="P7" s="793"/>
      <c r="Q7" s="794">
        <v>133212</v>
      </c>
      <c r="R7" s="795"/>
      <c r="S7" s="795"/>
      <c r="T7" s="795"/>
      <c r="U7" s="795"/>
      <c r="V7" s="795">
        <v>130977</v>
      </c>
      <c r="W7" s="795"/>
      <c r="X7" s="795"/>
      <c r="Y7" s="795"/>
      <c r="Z7" s="795"/>
      <c r="AA7" s="795">
        <v>2235</v>
      </c>
      <c r="AB7" s="795"/>
      <c r="AC7" s="795"/>
      <c r="AD7" s="795"/>
      <c r="AE7" s="796"/>
      <c r="AF7" s="797">
        <v>1506</v>
      </c>
      <c r="AG7" s="798"/>
      <c r="AH7" s="798"/>
      <c r="AI7" s="798"/>
      <c r="AJ7" s="799"/>
      <c r="AK7" s="834">
        <v>4962</v>
      </c>
      <c r="AL7" s="835"/>
      <c r="AM7" s="835"/>
      <c r="AN7" s="835"/>
      <c r="AO7" s="835"/>
      <c r="AP7" s="835">
        <v>138224</v>
      </c>
      <c r="AQ7" s="835"/>
      <c r="AR7" s="835"/>
      <c r="AS7" s="835"/>
      <c r="AT7" s="835"/>
      <c r="AU7" s="836"/>
      <c r="AV7" s="836"/>
      <c r="AW7" s="836"/>
      <c r="AX7" s="836"/>
      <c r="AY7" s="837"/>
      <c r="AZ7" s="228"/>
      <c r="BA7" s="228"/>
      <c r="BB7" s="228"/>
      <c r="BC7" s="228"/>
      <c r="BD7" s="228"/>
      <c r="BE7" s="229"/>
      <c r="BF7" s="229"/>
      <c r="BG7" s="229"/>
      <c r="BH7" s="229"/>
      <c r="BI7" s="229"/>
      <c r="BJ7" s="229"/>
      <c r="BK7" s="229"/>
      <c r="BL7" s="229"/>
      <c r="BM7" s="229"/>
      <c r="BN7" s="229"/>
      <c r="BO7" s="229"/>
      <c r="BP7" s="229"/>
      <c r="BQ7" s="235">
        <v>1</v>
      </c>
      <c r="BR7" s="236"/>
      <c r="BS7" s="838" t="s">
        <v>599</v>
      </c>
      <c r="BT7" s="839"/>
      <c r="BU7" s="839"/>
      <c r="BV7" s="839"/>
      <c r="BW7" s="839"/>
      <c r="BX7" s="839"/>
      <c r="BY7" s="839"/>
      <c r="BZ7" s="839"/>
      <c r="CA7" s="839"/>
      <c r="CB7" s="839"/>
      <c r="CC7" s="839"/>
      <c r="CD7" s="839"/>
      <c r="CE7" s="839"/>
      <c r="CF7" s="839"/>
      <c r="CG7" s="840"/>
      <c r="CH7" s="831">
        <v>-2</v>
      </c>
      <c r="CI7" s="832"/>
      <c r="CJ7" s="832"/>
      <c r="CK7" s="832"/>
      <c r="CL7" s="833"/>
      <c r="CM7" s="831">
        <v>1792</v>
      </c>
      <c r="CN7" s="832"/>
      <c r="CO7" s="832"/>
      <c r="CP7" s="832"/>
      <c r="CQ7" s="833"/>
      <c r="CR7" s="831">
        <v>8</v>
      </c>
      <c r="CS7" s="832"/>
      <c r="CT7" s="832"/>
      <c r="CU7" s="832"/>
      <c r="CV7" s="833"/>
      <c r="CW7" s="831" t="s">
        <v>610</v>
      </c>
      <c r="CX7" s="832"/>
      <c r="CY7" s="832"/>
      <c r="CZ7" s="832"/>
      <c r="DA7" s="833"/>
      <c r="DB7" s="831" t="s">
        <v>614</v>
      </c>
      <c r="DC7" s="832"/>
      <c r="DD7" s="832"/>
      <c r="DE7" s="832"/>
      <c r="DF7" s="833"/>
      <c r="DG7" s="831" t="s">
        <v>616</v>
      </c>
      <c r="DH7" s="832"/>
      <c r="DI7" s="832"/>
      <c r="DJ7" s="832"/>
      <c r="DK7" s="833"/>
      <c r="DL7" s="831" t="s">
        <v>616</v>
      </c>
      <c r="DM7" s="832"/>
      <c r="DN7" s="832"/>
      <c r="DO7" s="832"/>
      <c r="DP7" s="833"/>
      <c r="DQ7" s="831" t="s">
        <v>616</v>
      </c>
      <c r="DR7" s="832"/>
      <c r="DS7" s="832"/>
      <c r="DT7" s="832"/>
      <c r="DU7" s="833"/>
      <c r="DV7" s="812"/>
      <c r="DW7" s="813"/>
      <c r="DX7" s="813"/>
      <c r="DY7" s="813"/>
      <c r="DZ7" s="814"/>
      <c r="EA7" s="230"/>
    </row>
    <row r="8" spans="1:131" s="231" customFormat="1" ht="26.25" customHeight="1" x14ac:dyDescent="0.15">
      <c r="A8" s="237">
        <v>2</v>
      </c>
      <c r="B8" s="815" t="s">
        <v>380</v>
      </c>
      <c r="C8" s="816"/>
      <c r="D8" s="816"/>
      <c r="E8" s="816"/>
      <c r="F8" s="816"/>
      <c r="G8" s="816"/>
      <c r="H8" s="816"/>
      <c r="I8" s="816"/>
      <c r="J8" s="816"/>
      <c r="K8" s="816"/>
      <c r="L8" s="816"/>
      <c r="M8" s="816"/>
      <c r="N8" s="816"/>
      <c r="O8" s="816"/>
      <c r="P8" s="817"/>
      <c r="Q8" s="818">
        <v>1709</v>
      </c>
      <c r="R8" s="819"/>
      <c r="S8" s="819"/>
      <c r="T8" s="819"/>
      <c r="U8" s="819"/>
      <c r="V8" s="819">
        <v>1607</v>
      </c>
      <c r="W8" s="819"/>
      <c r="X8" s="819"/>
      <c r="Y8" s="819"/>
      <c r="Z8" s="819"/>
      <c r="AA8" s="819">
        <v>102</v>
      </c>
      <c r="AB8" s="819"/>
      <c r="AC8" s="819"/>
      <c r="AD8" s="819"/>
      <c r="AE8" s="820"/>
      <c r="AF8" s="821">
        <v>102</v>
      </c>
      <c r="AG8" s="822"/>
      <c r="AH8" s="822"/>
      <c r="AI8" s="822"/>
      <c r="AJ8" s="823"/>
      <c r="AK8" s="824">
        <v>834</v>
      </c>
      <c r="AL8" s="825"/>
      <c r="AM8" s="825"/>
      <c r="AN8" s="825"/>
      <c r="AO8" s="825"/>
      <c r="AP8" s="825" t="s">
        <v>589</v>
      </c>
      <c r="AQ8" s="825"/>
      <c r="AR8" s="825"/>
      <c r="AS8" s="825"/>
      <c r="AT8" s="825"/>
      <c r="AU8" s="826"/>
      <c r="AV8" s="826"/>
      <c r="AW8" s="826"/>
      <c r="AX8" s="826"/>
      <c r="AY8" s="827"/>
      <c r="AZ8" s="228"/>
      <c r="BA8" s="228"/>
      <c r="BB8" s="228"/>
      <c r="BC8" s="228"/>
      <c r="BD8" s="228"/>
      <c r="BE8" s="229"/>
      <c r="BF8" s="229"/>
      <c r="BG8" s="229"/>
      <c r="BH8" s="229"/>
      <c r="BI8" s="229"/>
      <c r="BJ8" s="229"/>
      <c r="BK8" s="229"/>
      <c r="BL8" s="229"/>
      <c r="BM8" s="229"/>
      <c r="BN8" s="229"/>
      <c r="BO8" s="229"/>
      <c r="BP8" s="229"/>
      <c r="BQ8" s="238">
        <v>2</v>
      </c>
      <c r="BR8" s="239"/>
      <c r="BS8" s="828" t="s">
        <v>600</v>
      </c>
      <c r="BT8" s="829"/>
      <c r="BU8" s="829"/>
      <c r="BV8" s="829"/>
      <c r="BW8" s="829"/>
      <c r="BX8" s="829"/>
      <c r="BY8" s="829"/>
      <c r="BZ8" s="829"/>
      <c r="CA8" s="829"/>
      <c r="CB8" s="829"/>
      <c r="CC8" s="829"/>
      <c r="CD8" s="829"/>
      <c r="CE8" s="829"/>
      <c r="CF8" s="829"/>
      <c r="CG8" s="830"/>
      <c r="CH8" s="841">
        <v>-7</v>
      </c>
      <c r="CI8" s="842"/>
      <c r="CJ8" s="842"/>
      <c r="CK8" s="842"/>
      <c r="CL8" s="843"/>
      <c r="CM8" s="841">
        <v>-54</v>
      </c>
      <c r="CN8" s="842"/>
      <c r="CO8" s="842"/>
      <c r="CP8" s="842"/>
      <c r="CQ8" s="843"/>
      <c r="CR8" s="841">
        <v>235</v>
      </c>
      <c r="CS8" s="842"/>
      <c r="CT8" s="842"/>
      <c r="CU8" s="842"/>
      <c r="CV8" s="843"/>
      <c r="CW8" s="841">
        <v>1</v>
      </c>
      <c r="CX8" s="842"/>
      <c r="CY8" s="842"/>
      <c r="CZ8" s="842"/>
      <c r="DA8" s="843"/>
      <c r="DB8" s="841">
        <v>84</v>
      </c>
      <c r="DC8" s="842"/>
      <c r="DD8" s="842"/>
      <c r="DE8" s="842"/>
      <c r="DF8" s="843"/>
      <c r="DG8" s="841" t="s">
        <v>617</v>
      </c>
      <c r="DH8" s="842"/>
      <c r="DI8" s="842"/>
      <c r="DJ8" s="842"/>
      <c r="DK8" s="843"/>
      <c r="DL8" s="841" t="s">
        <v>617</v>
      </c>
      <c r="DM8" s="842"/>
      <c r="DN8" s="842"/>
      <c r="DO8" s="842"/>
      <c r="DP8" s="843"/>
      <c r="DQ8" s="841" t="s">
        <v>617</v>
      </c>
      <c r="DR8" s="842"/>
      <c r="DS8" s="842"/>
      <c r="DT8" s="842"/>
      <c r="DU8" s="843"/>
      <c r="DV8" s="844"/>
      <c r="DW8" s="845"/>
      <c r="DX8" s="845"/>
      <c r="DY8" s="845"/>
      <c r="DZ8" s="846"/>
      <c r="EA8" s="230"/>
    </row>
    <row r="9" spans="1:131" s="231" customFormat="1" ht="26.25" customHeight="1" x14ac:dyDescent="0.15">
      <c r="A9" s="237">
        <v>3</v>
      </c>
      <c r="B9" s="815" t="s">
        <v>381</v>
      </c>
      <c r="C9" s="816"/>
      <c r="D9" s="816"/>
      <c r="E9" s="816"/>
      <c r="F9" s="816"/>
      <c r="G9" s="816"/>
      <c r="H9" s="816"/>
      <c r="I9" s="816"/>
      <c r="J9" s="816"/>
      <c r="K9" s="816"/>
      <c r="L9" s="816"/>
      <c r="M9" s="816"/>
      <c r="N9" s="816"/>
      <c r="O9" s="816"/>
      <c r="P9" s="817"/>
      <c r="Q9" s="818">
        <v>147</v>
      </c>
      <c r="R9" s="819"/>
      <c r="S9" s="819"/>
      <c r="T9" s="819"/>
      <c r="U9" s="819"/>
      <c r="V9" s="819">
        <v>138</v>
      </c>
      <c r="W9" s="819"/>
      <c r="X9" s="819"/>
      <c r="Y9" s="819"/>
      <c r="Z9" s="819"/>
      <c r="AA9" s="819">
        <v>9</v>
      </c>
      <c r="AB9" s="819"/>
      <c r="AC9" s="819"/>
      <c r="AD9" s="819"/>
      <c r="AE9" s="820"/>
      <c r="AF9" s="821">
        <v>9</v>
      </c>
      <c r="AG9" s="822"/>
      <c r="AH9" s="822"/>
      <c r="AI9" s="822"/>
      <c r="AJ9" s="823"/>
      <c r="AK9" s="824">
        <v>123</v>
      </c>
      <c r="AL9" s="825"/>
      <c r="AM9" s="825"/>
      <c r="AN9" s="825"/>
      <c r="AO9" s="825"/>
      <c r="AP9" s="825">
        <v>1487</v>
      </c>
      <c r="AQ9" s="825"/>
      <c r="AR9" s="825"/>
      <c r="AS9" s="825"/>
      <c r="AT9" s="825"/>
      <c r="AU9" s="826"/>
      <c r="AV9" s="826"/>
      <c r="AW9" s="826"/>
      <c r="AX9" s="826"/>
      <c r="AY9" s="827"/>
      <c r="AZ9" s="228"/>
      <c r="BA9" s="228"/>
      <c r="BB9" s="228"/>
      <c r="BC9" s="228"/>
      <c r="BD9" s="228"/>
      <c r="BE9" s="229"/>
      <c r="BF9" s="229"/>
      <c r="BG9" s="229"/>
      <c r="BH9" s="229"/>
      <c r="BI9" s="229"/>
      <c r="BJ9" s="229"/>
      <c r="BK9" s="229"/>
      <c r="BL9" s="229"/>
      <c r="BM9" s="229"/>
      <c r="BN9" s="229"/>
      <c r="BO9" s="229"/>
      <c r="BP9" s="229"/>
      <c r="BQ9" s="238">
        <v>3</v>
      </c>
      <c r="BR9" s="239"/>
      <c r="BS9" s="828" t="s">
        <v>601</v>
      </c>
      <c r="BT9" s="829"/>
      <c r="BU9" s="829"/>
      <c r="BV9" s="829"/>
      <c r="BW9" s="829"/>
      <c r="BX9" s="829"/>
      <c r="BY9" s="829"/>
      <c r="BZ9" s="829"/>
      <c r="CA9" s="829"/>
      <c r="CB9" s="829"/>
      <c r="CC9" s="829"/>
      <c r="CD9" s="829"/>
      <c r="CE9" s="829"/>
      <c r="CF9" s="829"/>
      <c r="CG9" s="830"/>
      <c r="CH9" s="841">
        <v>9</v>
      </c>
      <c r="CI9" s="842"/>
      <c r="CJ9" s="842"/>
      <c r="CK9" s="842"/>
      <c r="CL9" s="843"/>
      <c r="CM9" s="841">
        <v>152</v>
      </c>
      <c r="CN9" s="842"/>
      <c r="CO9" s="842"/>
      <c r="CP9" s="842"/>
      <c r="CQ9" s="843"/>
      <c r="CR9" s="841">
        <v>20</v>
      </c>
      <c r="CS9" s="842"/>
      <c r="CT9" s="842"/>
      <c r="CU9" s="842"/>
      <c r="CV9" s="843"/>
      <c r="CW9" s="841" t="s">
        <v>611</v>
      </c>
      <c r="CX9" s="842"/>
      <c r="CY9" s="842"/>
      <c r="CZ9" s="842"/>
      <c r="DA9" s="843"/>
      <c r="DB9" s="841" t="s">
        <v>615</v>
      </c>
      <c r="DC9" s="842"/>
      <c r="DD9" s="842"/>
      <c r="DE9" s="842"/>
      <c r="DF9" s="843"/>
      <c r="DG9" s="841" t="s">
        <v>617</v>
      </c>
      <c r="DH9" s="842"/>
      <c r="DI9" s="842"/>
      <c r="DJ9" s="842"/>
      <c r="DK9" s="843"/>
      <c r="DL9" s="841" t="s">
        <v>617</v>
      </c>
      <c r="DM9" s="842"/>
      <c r="DN9" s="842"/>
      <c r="DO9" s="842"/>
      <c r="DP9" s="843"/>
      <c r="DQ9" s="841" t="s">
        <v>617</v>
      </c>
      <c r="DR9" s="842"/>
      <c r="DS9" s="842"/>
      <c r="DT9" s="842"/>
      <c r="DU9" s="843"/>
      <c r="DV9" s="844"/>
      <c r="DW9" s="845"/>
      <c r="DX9" s="845"/>
      <c r="DY9" s="845"/>
      <c r="DZ9" s="846"/>
      <c r="EA9" s="230"/>
    </row>
    <row r="10" spans="1:131" s="231" customFormat="1" ht="26.25" customHeight="1" x14ac:dyDescent="0.15">
      <c r="A10" s="237">
        <v>4</v>
      </c>
      <c r="B10" s="815" t="s">
        <v>382</v>
      </c>
      <c r="C10" s="816"/>
      <c r="D10" s="816"/>
      <c r="E10" s="816"/>
      <c r="F10" s="816"/>
      <c r="G10" s="816"/>
      <c r="H10" s="816"/>
      <c r="I10" s="816"/>
      <c r="J10" s="816"/>
      <c r="K10" s="816"/>
      <c r="L10" s="816"/>
      <c r="M10" s="816"/>
      <c r="N10" s="816"/>
      <c r="O10" s="816"/>
      <c r="P10" s="817"/>
      <c r="Q10" s="818">
        <v>104</v>
      </c>
      <c r="R10" s="819"/>
      <c r="S10" s="819"/>
      <c r="T10" s="819"/>
      <c r="U10" s="819"/>
      <c r="V10" s="819">
        <v>99</v>
      </c>
      <c r="W10" s="819"/>
      <c r="X10" s="819"/>
      <c r="Y10" s="819"/>
      <c r="Z10" s="819"/>
      <c r="AA10" s="819">
        <v>5</v>
      </c>
      <c r="AB10" s="819"/>
      <c r="AC10" s="819"/>
      <c r="AD10" s="819"/>
      <c r="AE10" s="820"/>
      <c r="AF10" s="821">
        <v>5</v>
      </c>
      <c r="AG10" s="822"/>
      <c r="AH10" s="822"/>
      <c r="AI10" s="822"/>
      <c r="AJ10" s="823"/>
      <c r="AK10" s="824">
        <v>37</v>
      </c>
      <c r="AL10" s="825"/>
      <c r="AM10" s="825"/>
      <c r="AN10" s="825"/>
      <c r="AO10" s="825"/>
      <c r="AP10" s="825" t="s">
        <v>589</v>
      </c>
      <c r="AQ10" s="825"/>
      <c r="AR10" s="825"/>
      <c r="AS10" s="825"/>
      <c r="AT10" s="825"/>
      <c r="AU10" s="826"/>
      <c r="AV10" s="826"/>
      <c r="AW10" s="826"/>
      <c r="AX10" s="826"/>
      <c r="AY10" s="827"/>
      <c r="AZ10" s="228"/>
      <c r="BA10" s="228"/>
      <c r="BB10" s="228"/>
      <c r="BC10" s="228"/>
      <c r="BD10" s="228"/>
      <c r="BE10" s="229"/>
      <c r="BF10" s="229"/>
      <c r="BG10" s="229"/>
      <c r="BH10" s="229"/>
      <c r="BI10" s="229"/>
      <c r="BJ10" s="229"/>
      <c r="BK10" s="229"/>
      <c r="BL10" s="229"/>
      <c r="BM10" s="229"/>
      <c r="BN10" s="229"/>
      <c r="BO10" s="229"/>
      <c r="BP10" s="229"/>
      <c r="BQ10" s="238">
        <v>4</v>
      </c>
      <c r="BR10" s="239"/>
      <c r="BS10" s="828" t="s">
        <v>602</v>
      </c>
      <c r="BT10" s="829"/>
      <c r="BU10" s="829"/>
      <c r="BV10" s="829"/>
      <c r="BW10" s="829"/>
      <c r="BX10" s="829"/>
      <c r="BY10" s="829"/>
      <c r="BZ10" s="829"/>
      <c r="CA10" s="829"/>
      <c r="CB10" s="829"/>
      <c r="CC10" s="829"/>
      <c r="CD10" s="829"/>
      <c r="CE10" s="829"/>
      <c r="CF10" s="829"/>
      <c r="CG10" s="830"/>
      <c r="CH10" s="841">
        <v>-1</v>
      </c>
      <c r="CI10" s="842"/>
      <c r="CJ10" s="842"/>
      <c r="CK10" s="842"/>
      <c r="CL10" s="843"/>
      <c r="CM10" s="841">
        <v>406</v>
      </c>
      <c r="CN10" s="842"/>
      <c r="CO10" s="842"/>
      <c r="CP10" s="842"/>
      <c r="CQ10" s="843"/>
      <c r="CR10" s="841">
        <v>300</v>
      </c>
      <c r="CS10" s="842"/>
      <c r="CT10" s="842"/>
      <c r="CU10" s="842"/>
      <c r="CV10" s="843"/>
      <c r="CW10" s="841">
        <v>81</v>
      </c>
      <c r="CX10" s="842"/>
      <c r="CY10" s="842"/>
      <c r="CZ10" s="842"/>
      <c r="DA10" s="843"/>
      <c r="DB10" s="841" t="s">
        <v>616</v>
      </c>
      <c r="DC10" s="842"/>
      <c r="DD10" s="842"/>
      <c r="DE10" s="842"/>
      <c r="DF10" s="843"/>
      <c r="DG10" s="841" t="s">
        <v>617</v>
      </c>
      <c r="DH10" s="842"/>
      <c r="DI10" s="842"/>
      <c r="DJ10" s="842"/>
      <c r="DK10" s="843"/>
      <c r="DL10" s="841" t="s">
        <v>617</v>
      </c>
      <c r="DM10" s="842"/>
      <c r="DN10" s="842"/>
      <c r="DO10" s="842"/>
      <c r="DP10" s="843"/>
      <c r="DQ10" s="841" t="s">
        <v>617</v>
      </c>
      <c r="DR10" s="842"/>
      <c r="DS10" s="842"/>
      <c r="DT10" s="842"/>
      <c r="DU10" s="843"/>
      <c r="DV10" s="844"/>
      <c r="DW10" s="845"/>
      <c r="DX10" s="845"/>
      <c r="DY10" s="845"/>
      <c r="DZ10" s="846"/>
      <c r="EA10" s="230"/>
    </row>
    <row r="11" spans="1:131" s="231" customFormat="1" ht="26.25" customHeight="1" x14ac:dyDescent="0.15">
      <c r="A11" s="237">
        <v>5</v>
      </c>
      <c r="B11" s="815" t="s">
        <v>383</v>
      </c>
      <c r="C11" s="816"/>
      <c r="D11" s="816"/>
      <c r="E11" s="816"/>
      <c r="F11" s="816"/>
      <c r="G11" s="816"/>
      <c r="H11" s="816"/>
      <c r="I11" s="816"/>
      <c r="J11" s="816"/>
      <c r="K11" s="816"/>
      <c r="L11" s="816"/>
      <c r="M11" s="816"/>
      <c r="N11" s="816"/>
      <c r="O11" s="816"/>
      <c r="P11" s="817"/>
      <c r="Q11" s="818">
        <v>172</v>
      </c>
      <c r="R11" s="819"/>
      <c r="S11" s="819"/>
      <c r="T11" s="819"/>
      <c r="U11" s="819"/>
      <c r="V11" s="819">
        <v>112</v>
      </c>
      <c r="W11" s="819"/>
      <c r="X11" s="819"/>
      <c r="Y11" s="819"/>
      <c r="Z11" s="819"/>
      <c r="AA11" s="819">
        <v>60</v>
      </c>
      <c r="AB11" s="819"/>
      <c r="AC11" s="819"/>
      <c r="AD11" s="819"/>
      <c r="AE11" s="820"/>
      <c r="AF11" s="821">
        <v>60</v>
      </c>
      <c r="AG11" s="822"/>
      <c r="AH11" s="822"/>
      <c r="AI11" s="822"/>
      <c r="AJ11" s="823"/>
      <c r="AK11" s="824">
        <v>2</v>
      </c>
      <c r="AL11" s="825"/>
      <c r="AM11" s="825"/>
      <c r="AN11" s="825"/>
      <c r="AO11" s="825"/>
      <c r="AP11" s="825" t="s">
        <v>589</v>
      </c>
      <c r="AQ11" s="825"/>
      <c r="AR11" s="825"/>
      <c r="AS11" s="825"/>
      <c r="AT11" s="825"/>
      <c r="AU11" s="826"/>
      <c r="AV11" s="826"/>
      <c r="AW11" s="826"/>
      <c r="AX11" s="826"/>
      <c r="AY11" s="827"/>
      <c r="AZ11" s="228"/>
      <c r="BA11" s="228"/>
      <c r="BB11" s="228"/>
      <c r="BC11" s="228"/>
      <c r="BD11" s="228"/>
      <c r="BE11" s="229"/>
      <c r="BF11" s="229"/>
      <c r="BG11" s="229"/>
      <c r="BH11" s="229"/>
      <c r="BI11" s="229"/>
      <c r="BJ11" s="229"/>
      <c r="BK11" s="229"/>
      <c r="BL11" s="229"/>
      <c r="BM11" s="229"/>
      <c r="BN11" s="229"/>
      <c r="BO11" s="229"/>
      <c r="BP11" s="229"/>
      <c r="BQ11" s="238">
        <v>5</v>
      </c>
      <c r="BR11" s="239"/>
      <c r="BS11" s="828" t="s">
        <v>603</v>
      </c>
      <c r="BT11" s="829"/>
      <c r="BU11" s="829"/>
      <c r="BV11" s="829"/>
      <c r="BW11" s="829"/>
      <c r="BX11" s="829"/>
      <c r="BY11" s="829"/>
      <c r="BZ11" s="829"/>
      <c r="CA11" s="829"/>
      <c r="CB11" s="829"/>
      <c r="CC11" s="829"/>
      <c r="CD11" s="829"/>
      <c r="CE11" s="829"/>
      <c r="CF11" s="829"/>
      <c r="CG11" s="830"/>
      <c r="CH11" s="841" t="s">
        <v>613</v>
      </c>
      <c r="CI11" s="842"/>
      <c r="CJ11" s="842"/>
      <c r="CK11" s="842"/>
      <c r="CL11" s="843"/>
      <c r="CM11" s="841" t="s">
        <v>616</v>
      </c>
      <c r="CN11" s="842"/>
      <c r="CO11" s="842"/>
      <c r="CP11" s="842"/>
      <c r="CQ11" s="843"/>
      <c r="CR11" s="841">
        <v>5</v>
      </c>
      <c r="CS11" s="842"/>
      <c r="CT11" s="842"/>
      <c r="CU11" s="842"/>
      <c r="CV11" s="843"/>
      <c r="CW11" s="841" t="s">
        <v>611</v>
      </c>
      <c r="CX11" s="842"/>
      <c r="CY11" s="842"/>
      <c r="CZ11" s="842"/>
      <c r="DA11" s="843"/>
      <c r="DB11" s="841" t="s">
        <v>614</v>
      </c>
      <c r="DC11" s="842"/>
      <c r="DD11" s="842"/>
      <c r="DE11" s="842"/>
      <c r="DF11" s="843"/>
      <c r="DG11" s="841" t="s">
        <v>617</v>
      </c>
      <c r="DH11" s="842"/>
      <c r="DI11" s="842"/>
      <c r="DJ11" s="842"/>
      <c r="DK11" s="843"/>
      <c r="DL11" s="841" t="s">
        <v>617</v>
      </c>
      <c r="DM11" s="842"/>
      <c r="DN11" s="842"/>
      <c r="DO11" s="842"/>
      <c r="DP11" s="843"/>
      <c r="DQ11" s="841" t="s">
        <v>617</v>
      </c>
      <c r="DR11" s="842"/>
      <c r="DS11" s="842"/>
      <c r="DT11" s="842"/>
      <c r="DU11" s="843"/>
      <c r="DV11" s="844"/>
      <c r="DW11" s="845"/>
      <c r="DX11" s="845"/>
      <c r="DY11" s="845"/>
      <c r="DZ11" s="846"/>
      <c r="EA11" s="230"/>
    </row>
    <row r="12" spans="1:131" s="231" customFormat="1" ht="26.25" customHeight="1" x14ac:dyDescent="0.15">
      <c r="A12" s="237">
        <v>6</v>
      </c>
      <c r="B12" s="815" t="s">
        <v>384</v>
      </c>
      <c r="C12" s="816"/>
      <c r="D12" s="816"/>
      <c r="E12" s="816"/>
      <c r="F12" s="816"/>
      <c r="G12" s="816"/>
      <c r="H12" s="816"/>
      <c r="I12" s="816"/>
      <c r="J12" s="816"/>
      <c r="K12" s="816"/>
      <c r="L12" s="816"/>
      <c r="M12" s="816"/>
      <c r="N12" s="816"/>
      <c r="O12" s="816"/>
      <c r="P12" s="817"/>
      <c r="Q12" s="818">
        <v>846</v>
      </c>
      <c r="R12" s="819"/>
      <c r="S12" s="819"/>
      <c r="T12" s="819"/>
      <c r="U12" s="819"/>
      <c r="V12" s="819">
        <v>846</v>
      </c>
      <c r="W12" s="819"/>
      <c r="X12" s="819"/>
      <c r="Y12" s="819"/>
      <c r="Z12" s="819"/>
      <c r="AA12" s="819" t="s">
        <v>589</v>
      </c>
      <c r="AB12" s="819"/>
      <c r="AC12" s="819"/>
      <c r="AD12" s="819"/>
      <c r="AE12" s="820"/>
      <c r="AF12" s="821" t="s">
        <v>385</v>
      </c>
      <c r="AG12" s="822"/>
      <c r="AH12" s="822"/>
      <c r="AI12" s="822"/>
      <c r="AJ12" s="823"/>
      <c r="AK12" s="824" t="s">
        <v>589</v>
      </c>
      <c r="AL12" s="825"/>
      <c r="AM12" s="825"/>
      <c r="AN12" s="825"/>
      <c r="AO12" s="825"/>
      <c r="AP12" s="825">
        <v>2480</v>
      </c>
      <c r="AQ12" s="825"/>
      <c r="AR12" s="825"/>
      <c r="AS12" s="825"/>
      <c r="AT12" s="825"/>
      <c r="AU12" s="826"/>
      <c r="AV12" s="826"/>
      <c r="AW12" s="826"/>
      <c r="AX12" s="826"/>
      <c r="AY12" s="827"/>
      <c r="AZ12" s="228"/>
      <c r="BA12" s="228"/>
      <c r="BB12" s="228"/>
      <c r="BC12" s="228"/>
      <c r="BD12" s="228"/>
      <c r="BE12" s="229"/>
      <c r="BF12" s="229"/>
      <c r="BG12" s="229"/>
      <c r="BH12" s="229"/>
      <c r="BI12" s="229"/>
      <c r="BJ12" s="229"/>
      <c r="BK12" s="229"/>
      <c r="BL12" s="229"/>
      <c r="BM12" s="229"/>
      <c r="BN12" s="229"/>
      <c r="BO12" s="229"/>
      <c r="BP12" s="229"/>
      <c r="BQ12" s="238">
        <v>6</v>
      </c>
      <c r="BR12" s="239"/>
      <c r="BS12" s="828" t="s">
        <v>604</v>
      </c>
      <c r="BT12" s="829"/>
      <c r="BU12" s="829"/>
      <c r="BV12" s="829"/>
      <c r="BW12" s="829"/>
      <c r="BX12" s="829"/>
      <c r="BY12" s="829"/>
      <c r="BZ12" s="829"/>
      <c r="CA12" s="829"/>
      <c r="CB12" s="829"/>
      <c r="CC12" s="829"/>
      <c r="CD12" s="829"/>
      <c r="CE12" s="829"/>
      <c r="CF12" s="829"/>
      <c r="CG12" s="830"/>
      <c r="CH12" s="841">
        <v>-6</v>
      </c>
      <c r="CI12" s="842"/>
      <c r="CJ12" s="842"/>
      <c r="CK12" s="842"/>
      <c r="CL12" s="843"/>
      <c r="CM12" s="841">
        <v>-14</v>
      </c>
      <c r="CN12" s="842"/>
      <c r="CO12" s="842"/>
      <c r="CP12" s="842"/>
      <c r="CQ12" s="843"/>
      <c r="CR12" s="841">
        <v>52</v>
      </c>
      <c r="CS12" s="842"/>
      <c r="CT12" s="842"/>
      <c r="CU12" s="842"/>
      <c r="CV12" s="843"/>
      <c r="CW12" s="841" t="s">
        <v>612</v>
      </c>
      <c r="CX12" s="842"/>
      <c r="CY12" s="842"/>
      <c r="CZ12" s="842"/>
      <c r="DA12" s="843"/>
      <c r="DB12" s="841" t="s">
        <v>614</v>
      </c>
      <c r="DC12" s="842"/>
      <c r="DD12" s="842"/>
      <c r="DE12" s="842"/>
      <c r="DF12" s="843"/>
      <c r="DG12" s="841" t="s">
        <v>617</v>
      </c>
      <c r="DH12" s="842"/>
      <c r="DI12" s="842"/>
      <c r="DJ12" s="842"/>
      <c r="DK12" s="843"/>
      <c r="DL12" s="841" t="s">
        <v>617</v>
      </c>
      <c r="DM12" s="842"/>
      <c r="DN12" s="842"/>
      <c r="DO12" s="842"/>
      <c r="DP12" s="843"/>
      <c r="DQ12" s="841" t="s">
        <v>617</v>
      </c>
      <c r="DR12" s="842"/>
      <c r="DS12" s="842"/>
      <c r="DT12" s="842"/>
      <c r="DU12" s="843"/>
      <c r="DV12" s="844"/>
      <c r="DW12" s="845"/>
      <c r="DX12" s="845"/>
      <c r="DY12" s="845"/>
      <c r="DZ12" s="846"/>
      <c r="EA12" s="230"/>
    </row>
    <row r="13" spans="1:131" s="231" customFormat="1" ht="26.25" customHeight="1" x14ac:dyDescent="0.15">
      <c r="A13" s="237">
        <v>7</v>
      </c>
      <c r="B13" s="815" t="s">
        <v>386</v>
      </c>
      <c r="C13" s="816"/>
      <c r="D13" s="816"/>
      <c r="E13" s="816"/>
      <c r="F13" s="816"/>
      <c r="G13" s="816"/>
      <c r="H13" s="816"/>
      <c r="I13" s="816"/>
      <c r="J13" s="816"/>
      <c r="K13" s="816"/>
      <c r="L13" s="816"/>
      <c r="M13" s="816"/>
      <c r="N13" s="816"/>
      <c r="O13" s="816"/>
      <c r="P13" s="817"/>
      <c r="Q13" s="818">
        <v>1269</v>
      </c>
      <c r="R13" s="819"/>
      <c r="S13" s="819"/>
      <c r="T13" s="819"/>
      <c r="U13" s="819"/>
      <c r="V13" s="819">
        <v>1269</v>
      </c>
      <c r="W13" s="819"/>
      <c r="X13" s="819"/>
      <c r="Y13" s="819"/>
      <c r="Z13" s="819"/>
      <c r="AA13" s="819">
        <v>0</v>
      </c>
      <c r="AB13" s="819"/>
      <c r="AC13" s="819"/>
      <c r="AD13" s="819"/>
      <c r="AE13" s="820"/>
      <c r="AF13" s="821">
        <v>0</v>
      </c>
      <c r="AG13" s="822"/>
      <c r="AH13" s="822"/>
      <c r="AI13" s="822"/>
      <c r="AJ13" s="823"/>
      <c r="AK13" s="824">
        <v>46</v>
      </c>
      <c r="AL13" s="825"/>
      <c r="AM13" s="825"/>
      <c r="AN13" s="825"/>
      <c r="AO13" s="825"/>
      <c r="AP13" s="825" t="s">
        <v>590</v>
      </c>
      <c r="AQ13" s="825"/>
      <c r="AR13" s="825"/>
      <c r="AS13" s="825"/>
      <c r="AT13" s="825"/>
      <c r="AU13" s="826"/>
      <c r="AV13" s="826"/>
      <c r="AW13" s="826"/>
      <c r="AX13" s="826"/>
      <c r="AY13" s="827"/>
      <c r="AZ13" s="228"/>
      <c r="BA13" s="228"/>
      <c r="BB13" s="228"/>
      <c r="BC13" s="228"/>
      <c r="BD13" s="228"/>
      <c r="BE13" s="229"/>
      <c r="BF13" s="229"/>
      <c r="BG13" s="229"/>
      <c r="BH13" s="229"/>
      <c r="BI13" s="229"/>
      <c r="BJ13" s="229"/>
      <c r="BK13" s="229"/>
      <c r="BL13" s="229"/>
      <c r="BM13" s="229"/>
      <c r="BN13" s="229"/>
      <c r="BO13" s="229"/>
      <c r="BP13" s="229"/>
      <c r="BQ13" s="238">
        <v>7</v>
      </c>
      <c r="BR13" s="239"/>
      <c r="BS13" s="828" t="s">
        <v>605</v>
      </c>
      <c r="BT13" s="829"/>
      <c r="BU13" s="829"/>
      <c r="BV13" s="829"/>
      <c r="BW13" s="829"/>
      <c r="BX13" s="829"/>
      <c r="BY13" s="829"/>
      <c r="BZ13" s="829"/>
      <c r="CA13" s="829"/>
      <c r="CB13" s="829"/>
      <c r="CC13" s="829"/>
      <c r="CD13" s="829"/>
      <c r="CE13" s="829"/>
      <c r="CF13" s="829"/>
      <c r="CG13" s="830"/>
      <c r="CH13" s="841">
        <v>-4</v>
      </c>
      <c r="CI13" s="842"/>
      <c r="CJ13" s="842"/>
      <c r="CK13" s="842"/>
      <c r="CL13" s="843"/>
      <c r="CM13" s="841">
        <v>26</v>
      </c>
      <c r="CN13" s="842"/>
      <c r="CO13" s="842"/>
      <c r="CP13" s="842"/>
      <c r="CQ13" s="843"/>
      <c r="CR13" s="841">
        <v>30</v>
      </c>
      <c r="CS13" s="842"/>
      <c r="CT13" s="842"/>
      <c r="CU13" s="842"/>
      <c r="CV13" s="843"/>
      <c r="CW13" s="841" t="s">
        <v>611</v>
      </c>
      <c r="CX13" s="842"/>
      <c r="CY13" s="842"/>
      <c r="CZ13" s="842"/>
      <c r="DA13" s="843"/>
      <c r="DB13" s="841" t="s">
        <v>616</v>
      </c>
      <c r="DC13" s="842"/>
      <c r="DD13" s="842"/>
      <c r="DE13" s="842"/>
      <c r="DF13" s="843"/>
      <c r="DG13" s="841" t="s">
        <v>617</v>
      </c>
      <c r="DH13" s="842"/>
      <c r="DI13" s="842"/>
      <c r="DJ13" s="842"/>
      <c r="DK13" s="843"/>
      <c r="DL13" s="841" t="s">
        <v>617</v>
      </c>
      <c r="DM13" s="842"/>
      <c r="DN13" s="842"/>
      <c r="DO13" s="842"/>
      <c r="DP13" s="843"/>
      <c r="DQ13" s="841" t="s">
        <v>617</v>
      </c>
      <c r="DR13" s="842"/>
      <c r="DS13" s="842"/>
      <c r="DT13" s="842"/>
      <c r="DU13" s="843"/>
      <c r="DV13" s="844"/>
      <c r="DW13" s="845"/>
      <c r="DX13" s="845"/>
      <c r="DY13" s="845"/>
      <c r="DZ13" s="846"/>
      <c r="EA13" s="230"/>
    </row>
    <row r="14" spans="1:131" s="231" customFormat="1" ht="26.25" customHeight="1" x14ac:dyDescent="0.15">
      <c r="A14" s="237">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28"/>
      <c r="BA14" s="228"/>
      <c r="BB14" s="228"/>
      <c r="BC14" s="228"/>
      <c r="BD14" s="228"/>
      <c r="BE14" s="229"/>
      <c r="BF14" s="229"/>
      <c r="BG14" s="229"/>
      <c r="BH14" s="229"/>
      <c r="BI14" s="229"/>
      <c r="BJ14" s="229"/>
      <c r="BK14" s="229"/>
      <c r="BL14" s="229"/>
      <c r="BM14" s="229"/>
      <c r="BN14" s="229"/>
      <c r="BO14" s="229"/>
      <c r="BP14" s="229"/>
      <c r="BQ14" s="238">
        <v>8</v>
      </c>
      <c r="BR14" s="239"/>
      <c r="BS14" s="828" t="s">
        <v>606</v>
      </c>
      <c r="BT14" s="829"/>
      <c r="BU14" s="829"/>
      <c r="BV14" s="829"/>
      <c r="BW14" s="829"/>
      <c r="BX14" s="829"/>
      <c r="BY14" s="829"/>
      <c r="BZ14" s="829"/>
      <c r="CA14" s="829"/>
      <c r="CB14" s="829"/>
      <c r="CC14" s="829"/>
      <c r="CD14" s="829"/>
      <c r="CE14" s="829"/>
      <c r="CF14" s="829"/>
      <c r="CG14" s="830"/>
      <c r="CH14" s="841">
        <v>17</v>
      </c>
      <c r="CI14" s="842"/>
      <c r="CJ14" s="842"/>
      <c r="CK14" s="842"/>
      <c r="CL14" s="843"/>
      <c r="CM14" s="841">
        <v>118</v>
      </c>
      <c r="CN14" s="842"/>
      <c r="CO14" s="842"/>
      <c r="CP14" s="842"/>
      <c r="CQ14" s="843"/>
      <c r="CR14" s="841">
        <v>30</v>
      </c>
      <c r="CS14" s="842"/>
      <c r="CT14" s="842"/>
      <c r="CU14" s="842"/>
      <c r="CV14" s="843"/>
      <c r="CW14" s="841" t="s">
        <v>611</v>
      </c>
      <c r="CX14" s="842"/>
      <c r="CY14" s="842"/>
      <c r="CZ14" s="842"/>
      <c r="DA14" s="843"/>
      <c r="DB14" s="841" t="s">
        <v>616</v>
      </c>
      <c r="DC14" s="842"/>
      <c r="DD14" s="842"/>
      <c r="DE14" s="842"/>
      <c r="DF14" s="843"/>
      <c r="DG14" s="841" t="s">
        <v>617</v>
      </c>
      <c r="DH14" s="842"/>
      <c r="DI14" s="842"/>
      <c r="DJ14" s="842"/>
      <c r="DK14" s="843"/>
      <c r="DL14" s="841" t="s">
        <v>617</v>
      </c>
      <c r="DM14" s="842"/>
      <c r="DN14" s="842"/>
      <c r="DO14" s="842"/>
      <c r="DP14" s="843"/>
      <c r="DQ14" s="841" t="s">
        <v>617</v>
      </c>
      <c r="DR14" s="842"/>
      <c r="DS14" s="842"/>
      <c r="DT14" s="842"/>
      <c r="DU14" s="843"/>
      <c r="DV14" s="844"/>
      <c r="DW14" s="845"/>
      <c r="DX14" s="845"/>
      <c r="DY14" s="845"/>
      <c r="DZ14" s="846"/>
      <c r="EA14" s="230"/>
    </row>
    <row r="15" spans="1:131" s="231" customFormat="1" ht="26.25" customHeight="1" x14ac:dyDescent="0.15">
      <c r="A15" s="237">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28"/>
      <c r="BA15" s="228"/>
      <c r="BB15" s="228"/>
      <c r="BC15" s="228"/>
      <c r="BD15" s="228"/>
      <c r="BE15" s="229"/>
      <c r="BF15" s="229"/>
      <c r="BG15" s="229"/>
      <c r="BH15" s="229"/>
      <c r="BI15" s="229"/>
      <c r="BJ15" s="229"/>
      <c r="BK15" s="229"/>
      <c r="BL15" s="229"/>
      <c r="BM15" s="229"/>
      <c r="BN15" s="229"/>
      <c r="BO15" s="229"/>
      <c r="BP15" s="229"/>
      <c r="BQ15" s="238">
        <v>9</v>
      </c>
      <c r="BR15" s="239"/>
      <c r="BS15" s="828" t="s">
        <v>607</v>
      </c>
      <c r="BT15" s="829"/>
      <c r="BU15" s="829"/>
      <c r="BV15" s="829"/>
      <c r="BW15" s="829"/>
      <c r="BX15" s="829"/>
      <c r="BY15" s="829"/>
      <c r="BZ15" s="829"/>
      <c r="CA15" s="829"/>
      <c r="CB15" s="829"/>
      <c r="CC15" s="829"/>
      <c r="CD15" s="829"/>
      <c r="CE15" s="829"/>
      <c r="CF15" s="829"/>
      <c r="CG15" s="830"/>
      <c r="CH15" s="841">
        <v>11</v>
      </c>
      <c r="CI15" s="842"/>
      <c r="CJ15" s="842"/>
      <c r="CK15" s="842"/>
      <c r="CL15" s="843"/>
      <c r="CM15" s="841">
        <v>4004</v>
      </c>
      <c r="CN15" s="842"/>
      <c r="CO15" s="842"/>
      <c r="CP15" s="842"/>
      <c r="CQ15" s="843"/>
      <c r="CR15" s="841">
        <v>3608</v>
      </c>
      <c r="CS15" s="842"/>
      <c r="CT15" s="842"/>
      <c r="CU15" s="842"/>
      <c r="CV15" s="843"/>
      <c r="CW15" s="841">
        <v>978</v>
      </c>
      <c r="CX15" s="842"/>
      <c r="CY15" s="842"/>
      <c r="CZ15" s="842"/>
      <c r="DA15" s="843"/>
      <c r="DB15" s="841" t="s">
        <v>614</v>
      </c>
      <c r="DC15" s="842"/>
      <c r="DD15" s="842"/>
      <c r="DE15" s="842"/>
      <c r="DF15" s="843"/>
      <c r="DG15" s="841" t="s">
        <v>617</v>
      </c>
      <c r="DH15" s="842"/>
      <c r="DI15" s="842"/>
      <c r="DJ15" s="842"/>
      <c r="DK15" s="843"/>
      <c r="DL15" s="841" t="s">
        <v>617</v>
      </c>
      <c r="DM15" s="842"/>
      <c r="DN15" s="842"/>
      <c r="DO15" s="842"/>
      <c r="DP15" s="843"/>
      <c r="DQ15" s="841" t="s">
        <v>617</v>
      </c>
      <c r="DR15" s="842"/>
      <c r="DS15" s="842"/>
      <c r="DT15" s="842"/>
      <c r="DU15" s="843"/>
      <c r="DV15" s="844"/>
      <c r="DW15" s="845"/>
      <c r="DX15" s="845"/>
      <c r="DY15" s="845"/>
      <c r="DZ15" s="846"/>
      <c r="EA15" s="230"/>
    </row>
    <row r="16" spans="1:131" s="231" customFormat="1" ht="26.25" customHeight="1" x14ac:dyDescent="0.15">
      <c r="A16" s="237">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28"/>
      <c r="BA16" s="228"/>
      <c r="BB16" s="228"/>
      <c r="BC16" s="228"/>
      <c r="BD16" s="228"/>
      <c r="BE16" s="229"/>
      <c r="BF16" s="229"/>
      <c r="BG16" s="229"/>
      <c r="BH16" s="229"/>
      <c r="BI16" s="229"/>
      <c r="BJ16" s="229"/>
      <c r="BK16" s="229"/>
      <c r="BL16" s="229"/>
      <c r="BM16" s="229"/>
      <c r="BN16" s="229"/>
      <c r="BO16" s="229"/>
      <c r="BP16" s="229"/>
      <c r="BQ16" s="238">
        <v>10</v>
      </c>
      <c r="BR16" s="239"/>
      <c r="BS16" s="828" t="s">
        <v>608</v>
      </c>
      <c r="BT16" s="829"/>
      <c r="BU16" s="829"/>
      <c r="BV16" s="829"/>
      <c r="BW16" s="829"/>
      <c r="BX16" s="829"/>
      <c r="BY16" s="829"/>
      <c r="BZ16" s="829"/>
      <c r="CA16" s="829"/>
      <c r="CB16" s="829"/>
      <c r="CC16" s="829"/>
      <c r="CD16" s="829"/>
      <c r="CE16" s="829"/>
      <c r="CF16" s="829"/>
      <c r="CG16" s="830"/>
      <c r="CH16" s="841">
        <v>81</v>
      </c>
      <c r="CI16" s="842"/>
      <c r="CJ16" s="842"/>
      <c r="CK16" s="842"/>
      <c r="CL16" s="843"/>
      <c r="CM16" s="841">
        <v>4934</v>
      </c>
      <c r="CN16" s="842"/>
      <c r="CO16" s="842"/>
      <c r="CP16" s="842"/>
      <c r="CQ16" s="843"/>
      <c r="CR16" s="841">
        <v>504</v>
      </c>
      <c r="CS16" s="842"/>
      <c r="CT16" s="842"/>
      <c r="CU16" s="842"/>
      <c r="CV16" s="843"/>
      <c r="CW16" s="841" t="s">
        <v>589</v>
      </c>
      <c r="CX16" s="842"/>
      <c r="CY16" s="842"/>
      <c r="CZ16" s="842"/>
      <c r="DA16" s="843"/>
      <c r="DB16" s="841" t="s">
        <v>589</v>
      </c>
      <c r="DC16" s="842"/>
      <c r="DD16" s="842"/>
      <c r="DE16" s="842"/>
      <c r="DF16" s="843"/>
      <c r="DG16" s="841" t="s">
        <v>589</v>
      </c>
      <c r="DH16" s="842"/>
      <c r="DI16" s="842"/>
      <c r="DJ16" s="842"/>
      <c r="DK16" s="843"/>
      <c r="DL16" s="841" t="s">
        <v>589</v>
      </c>
      <c r="DM16" s="842"/>
      <c r="DN16" s="842"/>
      <c r="DO16" s="842"/>
      <c r="DP16" s="843"/>
      <c r="DQ16" s="841" t="s">
        <v>589</v>
      </c>
      <c r="DR16" s="842"/>
      <c r="DS16" s="842"/>
      <c r="DT16" s="842"/>
      <c r="DU16" s="843"/>
      <c r="DV16" s="844"/>
      <c r="DW16" s="845"/>
      <c r="DX16" s="845"/>
      <c r="DY16" s="845"/>
      <c r="DZ16" s="846"/>
      <c r="EA16" s="230"/>
    </row>
    <row r="17" spans="1:131" s="231" customFormat="1" ht="26.25" customHeight="1" x14ac:dyDescent="0.15">
      <c r="A17" s="237">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28"/>
      <c r="BA17" s="228"/>
      <c r="BB17" s="228"/>
      <c r="BC17" s="228"/>
      <c r="BD17" s="228"/>
      <c r="BE17" s="229"/>
      <c r="BF17" s="229"/>
      <c r="BG17" s="229"/>
      <c r="BH17" s="229"/>
      <c r="BI17" s="229"/>
      <c r="BJ17" s="229"/>
      <c r="BK17" s="229"/>
      <c r="BL17" s="229"/>
      <c r="BM17" s="229"/>
      <c r="BN17" s="229"/>
      <c r="BO17" s="229"/>
      <c r="BP17" s="229"/>
      <c r="BQ17" s="238">
        <v>11</v>
      </c>
      <c r="BR17" s="239"/>
      <c r="BS17" s="828" t="s">
        <v>609</v>
      </c>
      <c r="BT17" s="829"/>
      <c r="BU17" s="829"/>
      <c r="BV17" s="829"/>
      <c r="BW17" s="829"/>
      <c r="BX17" s="829"/>
      <c r="BY17" s="829"/>
      <c r="BZ17" s="829"/>
      <c r="CA17" s="829"/>
      <c r="CB17" s="829"/>
      <c r="CC17" s="829"/>
      <c r="CD17" s="829"/>
      <c r="CE17" s="829"/>
      <c r="CF17" s="829"/>
      <c r="CG17" s="830"/>
      <c r="CH17" s="841">
        <v>366</v>
      </c>
      <c r="CI17" s="842"/>
      <c r="CJ17" s="842"/>
      <c r="CK17" s="842"/>
      <c r="CL17" s="843"/>
      <c r="CM17" s="841">
        <v>5846</v>
      </c>
      <c r="CN17" s="842"/>
      <c r="CO17" s="842"/>
      <c r="CP17" s="842"/>
      <c r="CQ17" s="843"/>
      <c r="CR17" s="841">
        <v>3980</v>
      </c>
      <c r="CS17" s="842"/>
      <c r="CT17" s="842"/>
      <c r="CU17" s="842"/>
      <c r="CV17" s="843"/>
      <c r="CW17" s="841">
        <v>1048</v>
      </c>
      <c r="CX17" s="842"/>
      <c r="CY17" s="842"/>
      <c r="CZ17" s="842"/>
      <c r="DA17" s="843"/>
      <c r="DB17" s="841">
        <v>2480</v>
      </c>
      <c r="DC17" s="842"/>
      <c r="DD17" s="842"/>
      <c r="DE17" s="842"/>
      <c r="DF17" s="843"/>
      <c r="DG17" s="841" t="s">
        <v>589</v>
      </c>
      <c r="DH17" s="842"/>
      <c r="DI17" s="842"/>
      <c r="DJ17" s="842"/>
      <c r="DK17" s="843"/>
      <c r="DL17" s="841" t="s">
        <v>589</v>
      </c>
      <c r="DM17" s="842"/>
      <c r="DN17" s="842"/>
      <c r="DO17" s="842"/>
      <c r="DP17" s="843"/>
      <c r="DQ17" s="841" t="s">
        <v>589</v>
      </c>
      <c r="DR17" s="842"/>
      <c r="DS17" s="842"/>
      <c r="DT17" s="842"/>
      <c r="DU17" s="843"/>
      <c r="DV17" s="844"/>
      <c r="DW17" s="845"/>
      <c r="DX17" s="845"/>
      <c r="DY17" s="845"/>
      <c r="DZ17" s="846"/>
      <c r="EA17" s="230"/>
    </row>
    <row r="18" spans="1:131" s="231" customFormat="1" ht="26.25" customHeight="1" x14ac:dyDescent="0.15">
      <c r="A18" s="237">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28"/>
      <c r="BA18" s="228"/>
      <c r="BB18" s="228"/>
      <c r="BC18" s="228"/>
      <c r="BD18" s="228"/>
      <c r="BE18" s="229"/>
      <c r="BF18" s="229"/>
      <c r="BG18" s="229"/>
      <c r="BH18" s="229"/>
      <c r="BI18" s="229"/>
      <c r="BJ18" s="229"/>
      <c r="BK18" s="229"/>
      <c r="BL18" s="229"/>
      <c r="BM18" s="229"/>
      <c r="BN18" s="229"/>
      <c r="BO18" s="229"/>
      <c r="BP18" s="229"/>
      <c r="BQ18" s="238">
        <v>12</v>
      </c>
      <c r="BR18" s="239"/>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0"/>
    </row>
    <row r="19" spans="1:131" s="231" customFormat="1" ht="26.25" customHeight="1" x14ac:dyDescent="0.15">
      <c r="A19" s="237">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28"/>
      <c r="BA19" s="228"/>
      <c r="BB19" s="228"/>
      <c r="BC19" s="228"/>
      <c r="BD19" s="228"/>
      <c r="BE19" s="229"/>
      <c r="BF19" s="229"/>
      <c r="BG19" s="229"/>
      <c r="BH19" s="229"/>
      <c r="BI19" s="229"/>
      <c r="BJ19" s="229"/>
      <c r="BK19" s="229"/>
      <c r="BL19" s="229"/>
      <c r="BM19" s="229"/>
      <c r="BN19" s="229"/>
      <c r="BO19" s="229"/>
      <c r="BP19" s="229"/>
      <c r="BQ19" s="238">
        <v>13</v>
      </c>
      <c r="BR19" s="239"/>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0"/>
    </row>
    <row r="20" spans="1:131" s="231" customFormat="1" ht="26.25" customHeight="1" x14ac:dyDescent="0.15">
      <c r="A20" s="237">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28"/>
      <c r="BA20" s="228"/>
      <c r="BB20" s="228"/>
      <c r="BC20" s="228"/>
      <c r="BD20" s="228"/>
      <c r="BE20" s="229"/>
      <c r="BF20" s="229"/>
      <c r="BG20" s="229"/>
      <c r="BH20" s="229"/>
      <c r="BI20" s="229"/>
      <c r="BJ20" s="229"/>
      <c r="BK20" s="229"/>
      <c r="BL20" s="229"/>
      <c r="BM20" s="229"/>
      <c r="BN20" s="229"/>
      <c r="BO20" s="229"/>
      <c r="BP20" s="229"/>
      <c r="BQ20" s="238">
        <v>14</v>
      </c>
      <c r="BR20" s="239"/>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0"/>
    </row>
    <row r="21" spans="1:131" s="231" customFormat="1" ht="26.25" customHeight="1" thickBot="1" x14ac:dyDescent="0.2">
      <c r="A21" s="237">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28"/>
      <c r="BA21" s="228"/>
      <c r="BB21" s="228"/>
      <c r="BC21" s="228"/>
      <c r="BD21" s="228"/>
      <c r="BE21" s="229"/>
      <c r="BF21" s="229"/>
      <c r="BG21" s="229"/>
      <c r="BH21" s="229"/>
      <c r="BI21" s="229"/>
      <c r="BJ21" s="229"/>
      <c r="BK21" s="229"/>
      <c r="BL21" s="229"/>
      <c r="BM21" s="229"/>
      <c r="BN21" s="229"/>
      <c r="BO21" s="229"/>
      <c r="BP21" s="229"/>
      <c r="BQ21" s="238">
        <v>15</v>
      </c>
      <c r="BR21" s="239"/>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0"/>
    </row>
    <row r="22" spans="1:131" s="231" customFormat="1" ht="26.25" customHeight="1" x14ac:dyDescent="0.15">
      <c r="A22" s="237">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387</v>
      </c>
      <c r="BA22" s="866"/>
      <c r="BB22" s="866"/>
      <c r="BC22" s="866"/>
      <c r="BD22" s="867"/>
      <c r="BE22" s="229"/>
      <c r="BF22" s="229"/>
      <c r="BG22" s="229"/>
      <c r="BH22" s="229"/>
      <c r="BI22" s="229"/>
      <c r="BJ22" s="229"/>
      <c r="BK22" s="229"/>
      <c r="BL22" s="229"/>
      <c r="BM22" s="229"/>
      <c r="BN22" s="229"/>
      <c r="BO22" s="229"/>
      <c r="BP22" s="229"/>
      <c r="BQ22" s="238">
        <v>16</v>
      </c>
      <c r="BR22" s="239"/>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0"/>
    </row>
    <row r="23" spans="1:131" s="231" customFormat="1" ht="26.25" customHeight="1" thickBot="1" x14ac:dyDescent="0.2">
      <c r="A23" s="240" t="s">
        <v>388</v>
      </c>
      <c r="B23" s="850" t="s">
        <v>389</v>
      </c>
      <c r="C23" s="851"/>
      <c r="D23" s="851"/>
      <c r="E23" s="851"/>
      <c r="F23" s="851"/>
      <c r="G23" s="851"/>
      <c r="H23" s="851"/>
      <c r="I23" s="851"/>
      <c r="J23" s="851"/>
      <c r="K23" s="851"/>
      <c r="L23" s="851"/>
      <c r="M23" s="851"/>
      <c r="N23" s="851"/>
      <c r="O23" s="851"/>
      <c r="P23" s="852"/>
      <c r="Q23" s="853">
        <v>136279</v>
      </c>
      <c r="R23" s="854"/>
      <c r="S23" s="854"/>
      <c r="T23" s="854"/>
      <c r="U23" s="854"/>
      <c r="V23" s="854">
        <v>133866</v>
      </c>
      <c r="W23" s="854"/>
      <c r="X23" s="854"/>
      <c r="Y23" s="854"/>
      <c r="Z23" s="854"/>
      <c r="AA23" s="854">
        <v>2413</v>
      </c>
      <c r="AB23" s="854"/>
      <c r="AC23" s="854"/>
      <c r="AD23" s="854"/>
      <c r="AE23" s="855"/>
      <c r="AF23" s="856">
        <v>1683</v>
      </c>
      <c r="AG23" s="854"/>
      <c r="AH23" s="854"/>
      <c r="AI23" s="854"/>
      <c r="AJ23" s="857"/>
      <c r="AK23" s="858"/>
      <c r="AL23" s="859"/>
      <c r="AM23" s="859"/>
      <c r="AN23" s="859"/>
      <c r="AO23" s="859"/>
      <c r="AP23" s="854">
        <v>142191</v>
      </c>
      <c r="AQ23" s="854"/>
      <c r="AR23" s="854"/>
      <c r="AS23" s="854"/>
      <c r="AT23" s="854"/>
      <c r="AU23" s="860"/>
      <c r="AV23" s="860"/>
      <c r="AW23" s="860"/>
      <c r="AX23" s="860"/>
      <c r="AY23" s="861"/>
      <c r="AZ23" s="869" t="s">
        <v>390</v>
      </c>
      <c r="BA23" s="870"/>
      <c r="BB23" s="870"/>
      <c r="BC23" s="870"/>
      <c r="BD23" s="871"/>
      <c r="BE23" s="229"/>
      <c r="BF23" s="229"/>
      <c r="BG23" s="229"/>
      <c r="BH23" s="229"/>
      <c r="BI23" s="229"/>
      <c r="BJ23" s="229"/>
      <c r="BK23" s="229"/>
      <c r="BL23" s="229"/>
      <c r="BM23" s="229"/>
      <c r="BN23" s="229"/>
      <c r="BO23" s="229"/>
      <c r="BP23" s="229"/>
      <c r="BQ23" s="238">
        <v>17</v>
      </c>
      <c r="BR23" s="239"/>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0"/>
    </row>
    <row r="24" spans="1:131" s="231" customFormat="1" ht="26.25" customHeight="1" x14ac:dyDescent="0.15">
      <c r="A24" s="868" t="s">
        <v>391</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28"/>
      <c r="BA24" s="228"/>
      <c r="BB24" s="228"/>
      <c r="BC24" s="228"/>
      <c r="BD24" s="228"/>
      <c r="BE24" s="229"/>
      <c r="BF24" s="229"/>
      <c r="BG24" s="229"/>
      <c r="BH24" s="229"/>
      <c r="BI24" s="229"/>
      <c r="BJ24" s="229"/>
      <c r="BK24" s="229"/>
      <c r="BL24" s="229"/>
      <c r="BM24" s="229"/>
      <c r="BN24" s="229"/>
      <c r="BO24" s="229"/>
      <c r="BP24" s="229"/>
      <c r="BQ24" s="238">
        <v>18</v>
      </c>
      <c r="BR24" s="239"/>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0"/>
    </row>
    <row r="25" spans="1:131" s="223" customFormat="1" ht="26.25" customHeight="1" thickBot="1" x14ac:dyDescent="0.2">
      <c r="A25" s="809" t="s">
        <v>392</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28"/>
      <c r="BK25" s="228"/>
      <c r="BL25" s="228"/>
      <c r="BM25" s="228"/>
      <c r="BN25" s="228"/>
      <c r="BO25" s="241"/>
      <c r="BP25" s="241"/>
      <c r="BQ25" s="238">
        <v>19</v>
      </c>
      <c r="BR25" s="239"/>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2"/>
    </row>
    <row r="26" spans="1:131" s="223" customFormat="1" ht="26.25" customHeight="1" x14ac:dyDescent="0.15">
      <c r="A26" s="800" t="s">
        <v>362</v>
      </c>
      <c r="B26" s="801"/>
      <c r="C26" s="801"/>
      <c r="D26" s="801"/>
      <c r="E26" s="801"/>
      <c r="F26" s="801"/>
      <c r="G26" s="801"/>
      <c r="H26" s="801"/>
      <c r="I26" s="801"/>
      <c r="J26" s="801"/>
      <c r="K26" s="801"/>
      <c r="L26" s="801"/>
      <c r="M26" s="801"/>
      <c r="N26" s="801"/>
      <c r="O26" s="801"/>
      <c r="P26" s="802"/>
      <c r="Q26" s="777" t="s">
        <v>393</v>
      </c>
      <c r="R26" s="778"/>
      <c r="S26" s="778"/>
      <c r="T26" s="778"/>
      <c r="U26" s="779"/>
      <c r="V26" s="777" t="s">
        <v>394</v>
      </c>
      <c r="W26" s="778"/>
      <c r="X26" s="778"/>
      <c r="Y26" s="778"/>
      <c r="Z26" s="779"/>
      <c r="AA26" s="777" t="s">
        <v>593</v>
      </c>
      <c r="AB26" s="778"/>
      <c r="AC26" s="778"/>
      <c r="AD26" s="778"/>
      <c r="AE26" s="778"/>
      <c r="AF26" s="872" t="s">
        <v>395</v>
      </c>
      <c r="AG26" s="873"/>
      <c r="AH26" s="873"/>
      <c r="AI26" s="873"/>
      <c r="AJ26" s="874"/>
      <c r="AK26" s="778" t="s">
        <v>396</v>
      </c>
      <c r="AL26" s="778"/>
      <c r="AM26" s="778"/>
      <c r="AN26" s="778"/>
      <c r="AO26" s="779"/>
      <c r="AP26" s="777" t="s">
        <v>397</v>
      </c>
      <c r="AQ26" s="778"/>
      <c r="AR26" s="778"/>
      <c r="AS26" s="778"/>
      <c r="AT26" s="779"/>
      <c r="AU26" s="777" t="s">
        <v>398</v>
      </c>
      <c r="AV26" s="778"/>
      <c r="AW26" s="778"/>
      <c r="AX26" s="778"/>
      <c r="AY26" s="779"/>
      <c r="AZ26" s="777" t="s">
        <v>399</v>
      </c>
      <c r="BA26" s="778"/>
      <c r="BB26" s="778"/>
      <c r="BC26" s="778"/>
      <c r="BD26" s="779"/>
      <c r="BE26" s="777" t="s">
        <v>369</v>
      </c>
      <c r="BF26" s="778"/>
      <c r="BG26" s="778"/>
      <c r="BH26" s="778"/>
      <c r="BI26" s="789"/>
      <c r="BJ26" s="228"/>
      <c r="BK26" s="228"/>
      <c r="BL26" s="228"/>
      <c r="BM26" s="228"/>
      <c r="BN26" s="228"/>
      <c r="BO26" s="241"/>
      <c r="BP26" s="241"/>
      <c r="BQ26" s="238">
        <v>20</v>
      </c>
      <c r="BR26" s="239"/>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2"/>
    </row>
    <row r="27" spans="1:131" s="223"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28"/>
      <c r="BK27" s="228"/>
      <c r="BL27" s="228"/>
      <c r="BM27" s="228"/>
      <c r="BN27" s="228"/>
      <c r="BO27" s="241"/>
      <c r="BP27" s="241"/>
      <c r="BQ27" s="238">
        <v>21</v>
      </c>
      <c r="BR27" s="239"/>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2"/>
    </row>
    <row r="28" spans="1:131" s="223" customFormat="1" ht="26.25" customHeight="1" thickTop="1" x14ac:dyDescent="0.15">
      <c r="A28" s="242">
        <v>1</v>
      </c>
      <c r="B28" s="791" t="s">
        <v>400</v>
      </c>
      <c r="C28" s="792"/>
      <c r="D28" s="792"/>
      <c r="E28" s="792"/>
      <c r="F28" s="792"/>
      <c r="G28" s="792"/>
      <c r="H28" s="792"/>
      <c r="I28" s="792"/>
      <c r="J28" s="792"/>
      <c r="K28" s="792"/>
      <c r="L28" s="792"/>
      <c r="M28" s="792"/>
      <c r="N28" s="792"/>
      <c r="O28" s="792"/>
      <c r="P28" s="793"/>
      <c r="Q28" s="882">
        <v>36780</v>
      </c>
      <c r="R28" s="883"/>
      <c r="S28" s="883"/>
      <c r="T28" s="883"/>
      <c r="U28" s="883"/>
      <c r="V28" s="883">
        <v>35336</v>
      </c>
      <c r="W28" s="883"/>
      <c r="X28" s="883"/>
      <c r="Y28" s="883"/>
      <c r="Z28" s="883"/>
      <c r="AA28" s="883">
        <v>1444</v>
      </c>
      <c r="AB28" s="883"/>
      <c r="AC28" s="883"/>
      <c r="AD28" s="883"/>
      <c r="AE28" s="884"/>
      <c r="AF28" s="885">
        <v>1444</v>
      </c>
      <c r="AG28" s="883"/>
      <c r="AH28" s="883"/>
      <c r="AI28" s="883"/>
      <c r="AJ28" s="886"/>
      <c r="AK28" s="887">
        <v>2466</v>
      </c>
      <c r="AL28" s="878"/>
      <c r="AM28" s="878"/>
      <c r="AN28" s="878"/>
      <c r="AO28" s="878"/>
      <c r="AP28" s="878" t="s">
        <v>589</v>
      </c>
      <c r="AQ28" s="878"/>
      <c r="AR28" s="878"/>
      <c r="AS28" s="878"/>
      <c r="AT28" s="878"/>
      <c r="AU28" s="878" t="s">
        <v>589</v>
      </c>
      <c r="AV28" s="878"/>
      <c r="AW28" s="878"/>
      <c r="AX28" s="878"/>
      <c r="AY28" s="878"/>
      <c r="AZ28" s="879" t="s">
        <v>591</v>
      </c>
      <c r="BA28" s="879"/>
      <c r="BB28" s="879"/>
      <c r="BC28" s="879"/>
      <c r="BD28" s="879"/>
      <c r="BE28" s="880"/>
      <c r="BF28" s="880"/>
      <c r="BG28" s="880"/>
      <c r="BH28" s="880"/>
      <c r="BI28" s="881"/>
      <c r="BJ28" s="228"/>
      <c r="BK28" s="228"/>
      <c r="BL28" s="228"/>
      <c r="BM28" s="228"/>
      <c r="BN28" s="228"/>
      <c r="BO28" s="241"/>
      <c r="BP28" s="241"/>
      <c r="BQ28" s="238">
        <v>22</v>
      </c>
      <c r="BR28" s="239"/>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2"/>
    </row>
    <row r="29" spans="1:131" s="223" customFormat="1" ht="26.25" customHeight="1" x14ac:dyDescent="0.15">
      <c r="A29" s="242">
        <v>2</v>
      </c>
      <c r="B29" s="815" t="s">
        <v>401</v>
      </c>
      <c r="C29" s="816"/>
      <c r="D29" s="816"/>
      <c r="E29" s="816"/>
      <c r="F29" s="816"/>
      <c r="G29" s="816"/>
      <c r="H29" s="816"/>
      <c r="I29" s="816"/>
      <c r="J29" s="816"/>
      <c r="K29" s="816"/>
      <c r="L29" s="816"/>
      <c r="M29" s="816"/>
      <c r="N29" s="816"/>
      <c r="O29" s="816"/>
      <c r="P29" s="817"/>
      <c r="Q29" s="818">
        <v>30640</v>
      </c>
      <c r="R29" s="819"/>
      <c r="S29" s="819"/>
      <c r="T29" s="819"/>
      <c r="U29" s="819"/>
      <c r="V29" s="819">
        <v>30013</v>
      </c>
      <c r="W29" s="819"/>
      <c r="X29" s="819"/>
      <c r="Y29" s="819"/>
      <c r="Z29" s="819"/>
      <c r="AA29" s="819">
        <v>627</v>
      </c>
      <c r="AB29" s="819"/>
      <c r="AC29" s="819"/>
      <c r="AD29" s="819"/>
      <c r="AE29" s="820"/>
      <c r="AF29" s="821">
        <v>627</v>
      </c>
      <c r="AG29" s="822"/>
      <c r="AH29" s="822"/>
      <c r="AI29" s="822"/>
      <c r="AJ29" s="823"/>
      <c r="AK29" s="890">
        <v>3968</v>
      </c>
      <c r="AL29" s="891"/>
      <c r="AM29" s="891"/>
      <c r="AN29" s="891"/>
      <c r="AO29" s="891"/>
      <c r="AP29" s="891" t="s">
        <v>589</v>
      </c>
      <c r="AQ29" s="891"/>
      <c r="AR29" s="891"/>
      <c r="AS29" s="891"/>
      <c r="AT29" s="891"/>
      <c r="AU29" s="891" t="s">
        <v>589</v>
      </c>
      <c r="AV29" s="891"/>
      <c r="AW29" s="891"/>
      <c r="AX29" s="891"/>
      <c r="AY29" s="891"/>
      <c r="AZ29" s="892" t="s">
        <v>589</v>
      </c>
      <c r="BA29" s="892"/>
      <c r="BB29" s="892"/>
      <c r="BC29" s="892"/>
      <c r="BD29" s="892"/>
      <c r="BE29" s="888"/>
      <c r="BF29" s="888"/>
      <c r="BG29" s="888"/>
      <c r="BH29" s="888"/>
      <c r="BI29" s="889"/>
      <c r="BJ29" s="228"/>
      <c r="BK29" s="228"/>
      <c r="BL29" s="228"/>
      <c r="BM29" s="228"/>
      <c r="BN29" s="228"/>
      <c r="BO29" s="241"/>
      <c r="BP29" s="241"/>
      <c r="BQ29" s="238">
        <v>23</v>
      </c>
      <c r="BR29" s="239"/>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2"/>
    </row>
    <row r="30" spans="1:131" s="223" customFormat="1" ht="26.25" customHeight="1" x14ac:dyDescent="0.15">
      <c r="A30" s="242">
        <v>3</v>
      </c>
      <c r="B30" s="815" t="s">
        <v>402</v>
      </c>
      <c r="C30" s="816"/>
      <c r="D30" s="816"/>
      <c r="E30" s="816"/>
      <c r="F30" s="816"/>
      <c r="G30" s="816"/>
      <c r="H30" s="816"/>
      <c r="I30" s="816"/>
      <c r="J30" s="816"/>
      <c r="K30" s="816"/>
      <c r="L30" s="816"/>
      <c r="M30" s="816"/>
      <c r="N30" s="816"/>
      <c r="O30" s="816"/>
      <c r="P30" s="817"/>
      <c r="Q30" s="818">
        <v>3362</v>
      </c>
      <c r="R30" s="819"/>
      <c r="S30" s="819"/>
      <c r="T30" s="819"/>
      <c r="U30" s="819"/>
      <c r="V30" s="819">
        <v>3332</v>
      </c>
      <c r="W30" s="819"/>
      <c r="X30" s="819"/>
      <c r="Y30" s="819"/>
      <c r="Z30" s="819"/>
      <c r="AA30" s="819">
        <v>29</v>
      </c>
      <c r="AB30" s="819"/>
      <c r="AC30" s="819"/>
      <c r="AD30" s="819"/>
      <c r="AE30" s="820"/>
      <c r="AF30" s="821">
        <v>29</v>
      </c>
      <c r="AG30" s="822"/>
      <c r="AH30" s="822"/>
      <c r="AI30" s="822"/>
      <c r="AJ30" s="823"/>
      <c r="AK30" s="890">
        <v>765</v>
      </c>
      <c r="AL30" s="891"/>
      <c r="AM30" s="891"/>
      <c r="AN30" s="891"/>
      <c r="AO30" s="891"/>
      <c r="AP30" s="891" t="s">
        <v>589</v>
      </c>
      <c r="AQ30" s="891"/>
      <c r="AR30" s="891"/>
      <c r="AS30" s="891"/>
      <c r="AT30" s="891"/>
      <c r="AU30" s="891" t="s">
        <v>589</v>
      </c>
      <c r="AV30" s="891"/>
      <c r="AW30" s="891"/>
      <c r="AX30" s="891"/>
      <c r="AY30" s="891"/>
      <c r="AZ30" s="892" t="s">
        <v>589</v>
      </c>
      <c r="BA30" s="892"/>
      <c r="BB30" s="892"/>
      <c r="BC30" s="892"/>
      <c r="BD30" s="892"/>
      <c r="BE30" s="888"/>
      <c r="BF30" s="888"/>
      <c r="BG30" s="888"/>
      <c r="BH30" s="888"/>
      <c r="BI30" s="889"/>
      <c r="BJ30" s="228"/>
      <c r="BK30" s="228"/>
      <c r="BL30" s="228"/>
      <c r="BM30" s="228"/>
      <c r="BN30" s="228"/>
      <c r="BO30" s="241"/>
      <c r="BP30" s="241"/>
      <c r="BQ30" s="238">
        <v>24</v>
      </c>
      <c r="BR30" s="239"/>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2"/>
    </row>
    <row r="31" spans="1:131" s="223" customFormat="1" ht="26.25" customHeight="1" x14ac:dyDescent="0.15">
      <c r="A31" s="242">
        <v>4</v>
      </c>
      <c r="B31" s="815" t="s">
        <v>403</v>
      </c>
      <c r="C31" s="816"/>
      <c r="D31" s="816"/>
      <c r="E31" s="816"/>
      <c r="F31" s="816"/>
      <c r="G31" s="816"/>
      <c r="H31" s="816"/>
      <c r="I31" s="816"/>
      <c r="J31" s="816"/>
      <c r="K31" s="816"/>
      <c r="L31" s="816"/>
      <c r="M31" s="816"/>
      <c r="N31" s="816"/>
      <c r="O31" s="816"/>
      <c r="P31" s="817"/>
      <c r="Q31" s="818">
        <v>7146</v>
      </c>
      <c r="R31" s="819"/>
      <c r="S31" s="819"/>
      <c r="T31" s="819"/>
      <c r="U31" s="819"/>
      <c r="V31" s="819">
        <v>5855</v>
      </c>
      <c r="W31" s="819"/>
      <c r="X31" s="819"/>
      <c r="Y31" s="819"/>
      <c r="Z31" s="819"/>
      <c r="AA31" s="819">
        <v>1291</v>
      </c>
      <c r="AB31" s="819"/>
      <c r="AC31" s="819"/>
      <c r="AD31" s="819"/>
      <c r="AE31" s="820"/>
      <c r="AF31" s="821">
        <v>10765</v>
      </c>
      <c r="AG31" s="822"/>
      <c r="AH31" s="822"/>
      <c r="AI31" s="822"/>
      <c r="AJ31" s="823"/>
      <c r="AK31" s="890">
        <v>179</v>
      </c>
      <c r="AL31" s="891"/>
      <c r="AM31" s="891"/>
      <c r="AN31" s="891"/>
      <c r="AO31" s="891"/>
      <c r="AP31" s="891">
        <v>24303</v>
      </c>
      <c r="AQ31" s="891"/>
      <c r="AR31" s="891"/>
      <c r="AS31" s="891"/>
      <c r="AT31" s="891"/>
      <c r="AU31" s="891">
        <v>2017</v>
      </c>
      <c r="AV31" s="891"/>
      <c r="AW31" s="891"/>
      <c r="AX31" s="891"/>
      <c r="AY31" s="891"/>
      <c r="AZ31" s="892" t="s">
        <v>592</v>
      </c>
      <c r="BA31" s="892"/>
      <c r="BB31" s="892"/>
      <c r="BC31" s="892"/>
      <c r="BD31" s="892"/>
      <c r="BE31" s="888" t="s">
        <v>404</v>
      </c>
      <c r="BF31" s="888"/>
      <c r="BG31" s="888"/>
      <c r="BH31" s="888"/>
      <c r="BI31" s="889"/>
      <c r="BJ31" s="228"/>
      <c r="BK31" s="228"/>
      <c r="BL31" s="228"/>
      <c r="BM31" s="228"/>
      <c r="BN31" s="228"/>
      <c r="BO31" s="241"/>
      <c r="BP31" s="241"/>
      <c r="BQ31" s="238">
        <v>25</v>
      </c>
      <c r="BR31" s="239"/>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2"/>
    </row>
    <row r="32" spans="1:131" s="223" customFormat="1" ht="26.25" customHeight="1" x14ac:dyDescent="0.15">
      <c r="A32" s="242">
        <v>5</v>
      </c>
      <c r="B32" s="815" t="s">
        <v>405</v>
      </c>
      <c r="C32" s="816"/>
      <c r="D32" s="816"/>
      <c r="E32" s="816"/>
      <c r="F32" s="816"/>
      <c r="G32" s="816"/>
      <c r="H32" s="816"/>
      <c r="I32" s="816"/>
      <c r="J32" s="816"/>
      <c r="K32" s="816"/>
      <c r="L32" s="816"/>
      <c r="M32" s="816"/>
      <c r="N32" s="816"/>
      <c r="O32" s="816"/>
      <c r="P32" s="817"/>
      <c r="Q32" s="818">
        <v>10436</v>
      </c>
      <c r="R32" s="819"/>
      <c r="S32" s="819"/>
      <c r="T32" s="819"/>
      <c r="U32" s="819"/>
      <c r="V32" s="819">
        <v>9313</v>
      </c>
      <c r="W32" s="819"/>
      <c r="X32" s="819"/>
      <c r="Y32" s="819"/>
      <c r="Z32" s="819"/>
      <c r="AA32" s="819">
        <v>1123</v>
      </c>
      <c r="AB32" s="819"/>
      <c r="AC32" s="819"/>
      <c r="AD32" s="819"/>
      <c r="AE32" s="820"/>
      <c r="AF32" s="821">
        <v>3786</v>
      </c>
      <c r="AG32" s="822"/>
      <c r="AH32" s="822"/>
      <c r="AI32" s="822"/>
      <c r="AJ32" s="823"/>
      <c r="AK32" s="890">
        <v>4338</v>
      </c>
      <c r="AL32" s="891"/>
      <c r="AM32" s="891"/>
      <c r="AN32" s="891"/>
      <c r="AO32" s="891"/>
      <c r="AP32" s="891">
        <v>70527</v>
      </c>
      <c r="AQ32" s="891"/>
      <c r="AR32" s="891"/>
      <c r="AS32" s="891"/>
      <c r="AT32" s="891"/>
      <c r="AU32" s="891">
        <v>40906</v>
      </c>
      <c r="AV32" s="891"/>
      <c r="AW32" s="891"/>
      <c r="AX32" s="891"/>
      <c r="AY32" s="891"/>
      <c r="AZ32" s="892" t="s">
        <v>592</v>
      </c>
      <c r="BA32" s="892"/>
      <c r="BB32" s="892"/>
      <c r="BC32" s="892"/>
      <c r="BD32" s="892"/>
      <c r="BE32" s="888" t="s">
        <v>406</v>
      </c>
      <c r="BF32" s="888"/>
      <c r="BG32" s="888"/>
      <c r="BH32" s="888"/>
      <c r="BI32" s="889"/>
      <c r="BJ32" s="228"/>
      <c r="BK32" s="228"/>
      <c r="BL32" s="228"/>
      <c r="BM32" s="228"/>
      <c r="BN32" s="228"/>
      <c r="BO32" s="241"/>
      <c r="BP32" s="241"/>
      <c r="BQ32" s="238">
        <v>26</v>
      </c>
      <c r="BR32" s="239"/>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2"/>
    </row>
    <row r="33" spans="1:131" s="223" customFormat="1" ht="26.25" customHeight="1" x14ac:dyDescent="0.15">
      <c r="A33" s="242">
        <v>6</v>
      </c>
      <c r="B33" s="815" t="s">
        <v>407</v>
      </c>
      <c r="C33" s="816"/>
      <c r="D33" s="816"/>
      <c r="E33" s="816"/>
      <c r="F33" s="816"/>
      <c r="G33" s="816"/>
      <c r="H33" s="816"/>
      <c r="I33" s="816"/>
      <c r="J33" s="816"/>
      <c r="K33" s="816"/>
      <c r="L33" s="816"/>
      <c r="M33" s="816"/>
      <c r="N33" s="816"/>
      <c r="O33" s="816"/>
      <c r="P33" s="817"/>
      <c r="Q33" s="818">
        <v>754</v>
      </c>
      <c r="R33" s="819"/>
      <c r="S33" s="819"/>
      <c r="T33" s="819"/>
      <c r="U33" s="819"/>
      <c r="V33" s="819">
        <v>732</v>
      </c>
      <c r="W33" s="819"/>
      <c r="X33" s="819"/>
      <c r="Y33" s="819"/>
      <c r="Z33" s="819"/>
      <c r="AA33" s="819">
        <v>23</v>
      </c>
      <c r="AB33" s="819"/>
      <c r="AC33" s="819"/>
      <c r="AD33" s="819"/>
      <c r="AE33" s="820"/>
      <c r="AF33" s="821">
        <v>621</v>
      </c>
      <c r="AG33" s="822"/>
      <c r="AH33" s="822"/>
      <c r="AI33" s="822"/>
      <c r="AJ33" s="823"/>
      <c r="AK33" s="890">
        <v>480</v>
      </c>
      <c r="AL33" s="891"/>
      <c r="AM33" s="891"/>
      <c r="AN33" s="891"/>
      <c r="AO33" s="891"/>
      <c r="AP33" s="891">
        <v>3741</v>
      </c>
      <c r="AQ33" s="891"/>
      <c r="AR33" s="891"/>
      <c r="AS33" s="891"/>
      <c r="AT33" s="891"/>
      <c r="AU33" s="891">
        <v>3375</v>
      </c>
      <c r="AV33" s="891"/>
      <c r="AW33" s="891"/>
      <c r="AX33" s="891"/>
      <c r="AY33" s="891"/>
      <c r="AZ33" s="892" t="s">
        <v>592</v>
      </c>
      <c r="BA33" s="892"/>
      <c r="BB33" s="892"/>
      <c r="BC33" s="892"/>
      <c r="BD33" s="892"/>
      <c r="BE33" s="888" t="s">
        <v>408</v>
      </c>
      <c r="BF33" s="888"/>
      <c r="BG33" s="888"/>
      <c r="BH33" s="888"/>
      <c r="BI33" s="889"/>
      <c r="BJ33" s="228"/>
      <c r="BK33" s="228"/>
      <c r="BL33" s="228"/>
      <c r="BM33" s="228"/>
      <c r="BN33" s="228"/>
      <c r="BO33" s="241"/>
      <c r="BP33" s="241"/>
      <c r="BQ33" s="238">
        <v>27</v>
      </c>
      <c r="BR33" s="239"/>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2"/>
    </row>
    <row r="34" spans="1:131" s="223" customFormat="1" ht="26.25" customHeight="1" x14ac:dyDescent="0.15">
      <c r="A34" s="242">
        <v>7</v>
      </c>
      <c r="B34" s="815" t="s">
        <v>409</v>
      </c>
      <c r="C34" s="816"/>
      <c r="D34" s="816"/>
      <c r="E34" s="816"/>
      <c r="F34" s="816"/>
      <c r="G34" s="816"/>
      <c r="H34" s="816"/>
      <c r="I34" s="816"/>
      <c r="J34" s="816"/>
      <c r="K34" s="816"/>
      <c r="L34" s="816"/>
      <c r="M34" s="816"/>
      <c r="N34" s="816"/>
      <c r="O34" s="816"/>
      <c r="P34" s="817"/>
      <c r="Q34" s="818">
        <v>67</v>
      </c>
      <c r="R34" s="819"/>
      <c r="S34" s="819"/>
      <c r="T34" s="819"/>
      <c r="U34" s="819"/>
      <c r="V34" s="819">
        <v>66</v>
      </c>
      <c r="W34" s="819"/>
      <c r="X34" s="819"/>
      <c r="Y34" s="819"/>
      <c r="Z34" s="819"/>
      <c r="AA34" s="819">
        <v>1</v>
      </c>
      <c r="AB34" s="819"/>
      <c r="AC34" s="819"/>
      <c r="AD34" s="819"/>
      <c r="AE34" s="820"/>
      <c r="AF34" s="821">
        <v>1</v>
      </c>
      <c r="AG34" s="822"/>
      <c r="AH34" s="822"/>
      <c r="AI34" s="822"/>
      <c r="AJ34" s="823"/>
      <c r="AK34" s="890">
        <v>27</v>
      </c>
      <c r="AL34" s="891"/>
      <c r="AM34" s="891"/>
      <c r="AN34" s="891"/>
      <c r="AO34" s="891"/>
      <c r="AP34" s="891">
        <v>40</v>
      </c>
      <c r="AQ34" s="891"/>
      <c r="AR34" s="891"/>
      <c r="AS34" s="891"/>
      <c r="AT34" s="891"/>
      <c r="AU34" s="891">
        <v>28</v>
      </c>
      <c r="AV34" s="891"/>
      <c r="AW34" s="891"/>
      <c r="AX34" s="891"/>
      <c r="AY34" s="891"/>
      <c r="AZ34" s="892" t="s">
        <v>592</v>
      </c>
      <c r="BA34" s="892"/>
      <c r="BB34" s="892"/>
      <c r="BC34" s="892"/>
      <c r="BD34" s="892"/>
      <c r="BE34" s="888" t="s">
        <v>410</v>
      </c>
      <c r="BF34" s="888"/>
      <c r="BG34" s="888"/>
      <c r="BH34" s="888"/>
      <c r="BI34" s="889"/>
      <c r="BJ34" s="228"/>
      <c r="BK34" s="228"/>
      <c r="BL34" s="228"/>
      <c r="BM34" s="228"/>
      <c r="BN34" s="228"/>
      <c r="BO34" s="241"/>
      <c r="BP34" s="241"/>
      <c r="BQ34" s="238">
        <v>28</v>
      </c>
      <c r="BR34" s="239"/>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2"/>
    </row>
    <row r="35" spans="1:131" s="223" customFormat="1" ht="26.25" customHeight="1" x14ac:dyDescent="0.15">
      <c r="A35" s="242">
        <v>8</v>
      </c>
      <c r="B35" s="815" t="s">
        <v>411</v>
      </c>
      <c r="C35" s="816"/>
      <c r="D35" s="816"/>
      <c r="E35" s="816"/>
      <c r="F35" s="816"/>
      <c r="G35" s="816"/>
      <c r="H35" s="816"/>
      <c r="I35" s="816"/>
      <c r="J35" s="816"/>
      <c r="K35" s="816"/>
      <c r="L35" s="816"/>
      <c r="M35" s="816"/>
      <c r="N35" s="816"/>
      <c r="O35" s="816"/>
      <c r="P35" s="817"/>
      <c r="Q35" s="818">
        <v>403</v>
      </c>
      <c r="R35" s="819"/>
      <c r="S35" s="819"/>
      <c r="T35" s="819"/>
      <c r="U35" s="819"/>
      <c r="V35" s="819">
        <v>401</v>
      </c>
      <c r="W35" s="819"/>
      <c r="X35" s="819"/>
      <c r="Y35" s="819"/>
      <c r="Z35" s="819"/>
      <c r="AA35" s="819">
        <v>2</v>
      </c>
      <c r="AB35" s="819"/>
      <c r="AC35" s="819"/>
      <c r="AD35" s="819"/>
      <c r="AE35" s="820"/>
      <c r="AF35" s="821">
        <v>2</v>
      </c>
      <c r="AG35" s="822"/>
      <c r="AH35" s="822"/>
      <c r="AI35" s="822"/>
      <c r="AJ35" s="823"/>
      <c r="AK35" s="890">
        <v>88</v>
      </c>
      <c r="AL35" s="891"/>
      <c r="AM35" s="891"/>
      <c r="AN35" s="891"/>
      <c r="AO35" s="891"/>
      <c r="AP35" s="891">
        <v>620</v>
      </c>
      <c r="AQ35" s="891"/>
      <c r="AR35" s="891"/>
      <c r="AS35" s="891"/>
      <c r="AT35" s="891"/>
      <c r="AU35" s="891">
        <v>356</v>
      </c>
      <c r="AV35" s="891"/>
      <c r="AW35" s="891"/>
      <c r="AX35" s="891"/>
      <c r="AY35" s="891"/>
      <c r="AZ35" s="892" t="s">
        <v>592</v>
      </c>
      <c r="BA35" s="892"/>
      <c r="BB35" s="892"/>
      <c r="BC35" s="892"/>
      <c r="BD35" s="892"/>
      <c r="BE35" s="888" t="s">
        <v>412</v>
      </c>
      <c r="BF35" s="888"/>
      <c r="BG35" s="888"/>
      <c r="BH35" s="888"/>
      <c r="BI35" s="889"/>
      <c r="BJ35" s="228"/>
      <c r="BK35" s="228"/>
      <c r="BL35" s="228"/>
      <c r="BM35" s="228"/>
      <c r="BN35" s="228"/>
      <c r="BO35" s="241"/>
      <c r="BP35" s="241"/>
      <c r="BQ35" s="238">
        <v>29</v>
      </c>
      <c r="BR35" s="239"/>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2"/>
    </row>
    <row r="36" spans="1:131" s="223" customFormat="1" ht="26.25" customHeight="1" x14ac:dyDescent="0.15">
      <c r="A36" s="242">
        <v>9</v>
      </c>
      <c r="B36" s="815" t="s">
        <v>413</v>
      </c>
      <c r="C36" s="816"/>
      <c r="D36" s="816"/>
      <c r="E36" s="816"/>
      <c r="F36" s="816"/>
      <c r="G36" s="816"/>
      <c r="H36" s="816"/>
      <c r="I36" s="816"/>
      <c r="J36" s="816"/>
      <c r="K36" s="816"/>
      <c r="L36" s="816"/>
      <c r="M36" s="816"/>
      <c r="N36" s="816"/>
      <c r="O36" s="816"/>
      <c r="P36" s="817"/>
      <c r="Q36" s="818">
        <v>553</v>
      </c>
      <c r="R36" s="819"/>
      <c r="S36" s="819"/>
      <c r="T36" s="819"/>
      <c r="U36" s="819"/>
      <c r="V36" s="819">
        <v>553</v>
      </c>
      <c r="W36" s="819"/>
      <c r="X36" s="819"/>
      <c r="Y36" s="819"/>
      <c r="Z36" s="819"/>
      <c r="AA36" s="819">
        <v>0</v>
      </c>
      <c r="AB36" s="819"/>
      <c r="AC36" s="819"/>
      <c r="AD36" s="819"/>
      <c r="AE36" s="820"/>
      <c r="AF36" s="821">
        <v>0</v>
      </c>
      <c r="AG36" s="822"/>
      <c r="AH36" s="822"/>
      <c r="AI36" s="822"/>
      <c r="AJ36" s="823"/>
      <c r="AK36" s="890">
        <v>446</v>
      </c>
      <c r="AL36" s="891"/>
      <c r="AM36" s="891"/>
      <c r="AN36" s="891"/>
      <c r="AO36" s="891"/>
      <c r="AP36" s="891">
        <v>172</v>
      </c>
      <c r="AQ36" s="891"/>
      <c r="AR36" s="891"/>
      <c r="AS36" s="891"/>
      <c r="AT36" s="891"/>
      <c r="AU36" s="891">
        <v>153</v>
      </c>
      <c r="AV36" s="891"/>
      <c r="AW36" s="891"/>
      <c r="AX36" s="891"/>
      <c r="AY36" s="891"/>
      <c r="AZ36" s="892" t="s">
        <v>589</v>
      </c>
      <c r="BA36" s="892"/>
      <c r="BB36" s="892"/>
      <c r="BC36" s="892"/>
      <c r="BD36" s="892"/>
      <c r="BE36" s="888" t="s">
        <v>410</v>
      </c>
      <c r="BF36" s="888"/>
      <c r="BG36" s="888"/>
      <c r="BH36" s="888"/>
      <c r="BI36" s="889"/>
      <c r="BJ36" s="228"/>
      <c r="BK36" s="228"/>
      <c r="BL36" s="228"/>
      <c r="BM36" s="228"/>
      <c r="BN36" s="228"/>
      <c r="BO36" s="241"/>
      <c r="BP36" s="241"/>
      <c r="BQ36" s="238">
        <v>30</v>
      </c>
      <c r="BR36" s="239"/>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2"/>
    </row>
    <row r="37" spans="1:131" s="223" customFormat="1" ht="26.25" customHeight="1" x14ac:dyDescent="0.15">
      <c r="A37" s="242">
        <v>10</v>
      </c>
      <c r="B37" s="815" t="s">
        <v>414</v>
      </c>
      <c r="C37" s="816"/>
      <c r="D37" s="816"/>
      <c r="E37" s="816"/>
      <c r="F37" s="816"/>
      <c r="G37" s="816"/>
      <c r="H37" s="816"/>
      <c r="I37" s="816"/>
      <c r="J37" s="816"/>
      <c r="K37" s="816"/>
      <c r="L37" s="816"/>
      <c r="M37" s="816"/>
      <c r="N37" s="816"/>
      <c r="O37" s="816"/>
      <c r="P37" s="817"/>
      <c r="Q37" s="818">
        <v>271</v>
      </c>
      <c r="R37" s="819"/>
      <c r="S37" s="819"/>
      <c r="T37" s="819"/>
      <c r="U37" s="819"/>
      <c r="V37" s="819">
        <v>271</v>
      </c>
      <c r="W37" s="819"/>
      <c r="X37" s="819"/>
      <c r="Y37" s="819"/>
      <c r="Z37" s="819"/>
      <c r="AA37" s="819">
        <v>0</v>
      </c>
      <c r="AB37" s="819"/>
      <c r="AC37" s="819"/>
      <c r="AD37" s="819"/>
      <c r="AE37" s="820"/>
      <c r="AF37" s="821">
        <v>0</v>
      </c>
      <c r="AG37" s="822"/>
      <c r="AH37" s="822"/>
      <c r="AI37" s="822"/>
      <c r="AJ37" s="823"/>
      <c r="AK37" s="890">
        <v>3</v>
      </c>
      <c r="AL37" s="891"/>
      <c r="AM37" s="891"/>
      <c r="AN37" s="891"/>
      <c r="AO37" s="891"/>
      <c r="AP37" s="891" t="s">
        <v>589</v>
      </c>
      <c r="AQ37" s="891"/>
      <c r="AR37" s="891"/>
      <c r="AS37" s="891"/>
      <c r="AT37" s="891"/>
      <c r="AU37" s="891" t="s">
        <v>589</v>
      </c>
      <c r="AV37" s="891"/>
      <c r="AW37" s="891"/>
      <c r="AX37" s="891"/>
      <c r="AY37" s="891"/>
      <c r="AZ37" s="892" t="s">
        <v>589</v>
      </c>
      <c r="BA37" s="892"/>
      <c r="BB37" s="892"/>
      <c r="BC37" s="892"/>
      <c r="BD37" s="892"/>
      <c r="BE37" s="888" t="s">
        <v>415</v>
      </c>
      <c r="BF37" s="888"/>
      <c r="BG37" s="888"/>
      <c r="BH37" s="888"/>
      <c r="BI37" s="889"/>
      <c r="BJ37" s="228"/>
      <c r="BK37" s="228"/>
      <c r="BL37" s="228"/>
      <c r="BM37" s="228"/>
      <c r="BN37" s="228"/>
      <c r="BO37" s="241"/>
      <c r="BP37" s="241"/>
      <c r="BQ37" s="238">
        <v>31</v>
      </c>
      <c r="BR37" s="239"/>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2"/>
    </row>
    <row r="38" spans="1:131" s="223" customFormat="1" ht="26.25" customHeight="1" x14ac:dyDescent="0.15">
      <c r="A38" s="242">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228"/>
      <c r="BK38" s="228"/>
      <c r="BL38" s="228"/>
      <c r="BM38" s="228"/>
      <c r="BN38" s="228"/>
      <c r="BO38" s="241"/>
      <c r="BP38" s="241"/>
      <c r="BQ38" s="238">
        <v>32</v>
      </c>
      <c r="BR38" s="239"/>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2"/>
    </row>
    <row r="39" spans="1:131" s="223" customFormat="1" ht="26.25" customHeight="1" x14ac:dyDescent="0.15">
      <c r="A39" s="242">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28"/>
      <c r="BK39" s="228"/>
      <c r="BL39" s="228"/>
      <c r="BM39" s="228"/>
      <c r="BN39" s="228"/>
      <c r="BO39" s="241"/>
      <c r="BP39" s="241"/>
      <c r="BQ39" s="238">
        <v>33</v>
      </c>
      <c r="BR39" s="239"/>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2"/>
    </row>
    <row r="40" spans="1:131" s="223" customFormat="1" ht="26.25" customHeight="1" x14ac:dyDescent="0.15">
      <c r="A40" s="237">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28"/>
      <c r="BK40" s="228"/>
      <c r="BL40" s="228"/>
      <c r="BM40" s="228"/>
      <c r="BN40" s="228"/>
      <c r="BO40" s="241"/>
      <c r="BP40" s="241"/>
      <c r="BQ40" s="238">
        <v>34</v>
      </c>
      <c r="BR40" s="239"/>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2"/>
    </row>
    <row r="41" spans="1:131" s="223" customFormat="1" ht="26.25" customHeight="1" x14ac:dyDescent="0.15">
      <c r="A41" s="237">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28"/>
      <c r="BK41" s="228"/>
      <c r="BL41" s="228"/>
      <c r="BM41" s="228"/>
      <c r="BN41" s="228"/>
      <c r="BO41" s="241"/>
      <c r="BP41" s="241"/>
      <c r="BQ41" s="238">
        <v>35</v>
      </c>
      <c r="BR41" s="239"/>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2"/>
    </row>
    <row r="42" spans="1:131" s="223" customFormat="1" ht="26.25" customHeight="1" x14ac:dyDescent="0.15">
      <c r="A42" s="237">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28"/>
      <c r="BK42" s="228"/>
      <c r="BL42" s="228"/>
      <c r="BM42" s="228"/>
      <c r="BN42" s="228"/>
      <c r="BO42" s="241"/>
      <c r="BP42" s="241"/>
      <c r="BQ42" s="238">
        <v>36</v>
      </c>
      <c r="BR42" s="239"/>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2"/>
    </row>
    <row r="43" spans="1:131" s="223" customFormat="1" ht="26.25" customHeight="1" x14ac:dyDescent="0.15">
      <c r="A43" s="237">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28"/>
      <c r="BK43" s="228"/>
      <c r="BL43" s="228"/>
      <c r="BM43" s="228"/>
      <c r="BN43" s="228"/>
      <c r="BO43" s="241"/>
      <c r="BP43" s="241"/>
      <c r="BQ43" s="238">
        <v>37</v>
      </c>
      <c r="BR43" s="239"/>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2"/>
    </row>
    <row r="44" spans="1:131" s="223" customFormat="1" ht="26.25" customHeight="1" x14ac:dyDescent="0.15">
      <c r="A44" s="237">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28"/>
      <c r="BK44" s="228"/>
      <c r="BL44" s="228"/>
      <c r="BM44" s="228"/>
      <c r="BN44" s="228"/>
      <c r="BO44" s="241"/>
      <c r="BP44" s="241"/>
      <c r="BQ44" s="238">
        <v>38</v>
      </c>
      <c r="BR44" s="239"/>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2"/>
    </row>
    <row r="45" spans="1:131" s="223" customFormat="1" ht="26.25" customHeight="1" x14ac:dyDescent="0.15">
      <c r="A45" s="237">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28"/>
      <c r="BK45" s="228"/>
      <c r="BL45" s="228"/>
      <c r="BM45" s="228"/>
      <c r="BN45" s="228"/>
      <c r="BO45" s="241"/>
      <c r="BP45" s="241"/>
      <c r="BQ45" s="238">
        <v>39</v>
      </c>
      <c r="BR45" s="239"/>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2"/>
    </row>
    <row r="46" spans="1:131" s="223" customFormat="1" ht="26.25" customHeight="1" x14ac:dyDescent="0.15">
      <c r="A46" s="237">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28"/>
      <c r="BK46" s="228"/>
      <c r="BL46" s="228"/>
      <c r="BM46" s="228"/>
      <c r="BN46" s="228"/>
      <c r="BO46" s="241"/>
      <c r="BP46" s="241"/>
      <c r="BQ46" s="238">
        <v>40</v>
      </c>
      <c r="BR46" s="239"/>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2"/>
    </row>
    <row r="47" spans="1:131" s="223" customFormat="1" ht="26.25" customHeight="1" x14ac:dyDescent="0.15">
      <c r="A47" s="237">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28"/>
      <c r="BK47" s="228"/>
      <c r="BL47" s="228"/>
      <c r="BM47" s="228"/>
      <c r="BN47" s="228"/>
      <c r="BO47" s="241"/>
      <c r="BP47" s="241"/>
      <c r="BQ47" s="238">
        <v>41</v>
      </c>
      <c r="BR47" s="239"/>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2"/>
    </row>
    <row r="48" spans="1:131" s="223" customFormat="1" ht="26.25" customHeight="1" x14ac:dyDescent="0.15">
      <c r="A48" s="237">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28"/>
      <c r="BK48" s="228"/>
      <c r="BL48" s="228"/>
      <c r="BM48" s="228"/>
      <c r="BN48" s="228"/>
      <c r="BO48" s="241"/>
      <c r="BP48" s="241"/>
      <c r="BQ48" s="238">
        <v>42</v>
      </c>
      <c r="BR48" s="239"/>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2"/>
    </row>
    <row r="49" spans="1:131" s="223" customFormat="1" ht="26.25" customHeight="1" x14ac:dyDescent="0.15">
      <c r="A49" s="237">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28"/>
      <c r="BK49" s="228"/>
      <c r="BL49" s="228"/>
      <c r="BM49" s="228"/>
      <c r="BN49" s="228"/>
      <c r="BO49" s="241"/>
      <c r="BP49" s="241"/>
      <c r="BQ49" s="238">
        <v>43</v>
      </c>
      <c r="BR49" s="239"/>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2"/>
    </row>
    <row r="50" spans="1:131" s="223" customFormat="1" ht="26.25" customHeight="1" x14ac:dyDescent="0.15">
      <c r="A50" s="237">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28"/>
      <c r="BK50" s="228"/>
      <c r="BL50" s="228"/>
      <c r="BM50" s="228"/>
      <c r="BN50" s="228"/>
      <c r="BO50" s="241"/>
      <c r="BP50" s="241"/>
      <c r="BQ50" s="238">
        <v>44</v>
      </c>
      <c r="BR50" s="239"/>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2"/>
    </row>
    <row r="51" spans="1:131" s="223" customFormat="1" ht="26.25" customHeight="1" x14ac:dyDescent="0.15">
      <c r="A51" s="237">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28"/>
      <c r="BK51" s="228"/>
      <c r="BL51" s="228"/>
      <c r="BM51" s="228"/>
      <c r="BN51" s="228"/>
      <c r="BO51" s="241"/>
      <c r="BP51" s="241"/>
      <c r="BQ51" s="238">
        <v>45</v>
      </c>
      <c r="BR51" s="239"/>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2"/>
    </row>
    <row r="52" spans="1:131" s="223" customFormat="1" ht="26.25" customHeight="1" x14ac:dyDescent="0.15">
      <c r="A52" s="237">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28"/>
      <c r="BK52" s="228"/>
      <c r="BL52" s="228"/>
      <c r="BM52" s="228"/>
      <c r="BN52" s="228"/>
      <c r="BO52" s="241"/>
      <c r="BP52" s="241"/>
      <c r="BQ52" s="238">
        <v>46</v>
      </c>
      <c r="BR52" s="239"/>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2"/>
    </row>
    <row r="53" spans="1:131" s="223" customFormat="1" ht="26.25" customHeight="1" x14ac:dyDescent="0.15">
      <c r="A53" s="237">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28"/>
      <c r="BK53" s="228"/>
      <c r="BL53" s="228"/>
      <c r="BM53" s="228"/>
      <c r="BN53" s="228"/>
      <c r="BO53" s="241"/>
      <c r="BP53" s="241"/>
      <c r="BQ53" s="238">
        <v>47</v>
      </c>
      <c r="BR53" s="239"/>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2"/>
    </row>
    <row r="54" spans="1:131" s="223" customFormat="1" ht="26.25" customHeight="1" x14ac:dyDescent="0.15">
      <c r="A54" s="237">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28"/>
      <c r="BK54" s="228"/>
      <c r="BL54" s="228"/>
      <c r="BM54" s="228"/>
      <c r="BN54" s="228"/>
      <c r="BO54" s="241"/>
      <c r="BP54" s="241"/>
      <c r="BQ54" s="238">
        <v>48</v>
      </c>
      <c r="BR54" s="239"/>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2"/>
    </row>
    <row r="55" spans="1:131" s="223" customFormat="1" ht="26.25" customHeight="1" x14ac:dyDescent="0.15">
      <c r="A55" s="237">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28"/>
      <c r="BK55" s="228"/>
      <c r="BL55" s="228"/>
      <c r="BM55" s="228"/>
      <c r="BN55" s="228"/>
      <c r="BO55" s="241"/>
      <c r="BP55" s="241"/>
      <c r="BQ55" s="238">
        <v>49</v>
      </c>
      <c r="BR55" s="239"/>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2"/>
    </row>
    <row r="56" spans="1:131" s="223" customFormat="1" ht="26.25" customHeight="1" x14ac:dyDescent="0.15">
      <c r="A56" s="237">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28"/>
      <c r="BK56" s="228"/>
      <c r="BL56" s="228"/>
      <c r="BM56" s="228"/>
      <c r="BN56" s="228"/>
      <c r="BO56" s="241"/>
      <c r="BP56" s="241"/>
      <c r="BQ56" s="238">
        <v>50</v>
      </c>
      <c r="BR56" s="239"/>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2"/>
    </row>
    <row r="57" spans="1:131" s="223" customFormat="1" ht="26.25" customHeight="1" x14ac:dyDescent="0.15">
      <c r="A57" s="237">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28"/>
      <c r="BK57" s="228"/>
      <c r="BL57" s="228"/>
      <c r="BM57" s="228"/>
      <c r="BN57" s="228"/>
      <c r="BO57" s="241"/>
      <c r="BP57" s="241"/>
      <c r="BQ57" s="238">
        <v>51</v>
      </c>
      <c r="BR57" s="239"/>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2"/>
    </row>
    <row r="58" spans="1:131" s="223" customFormat="1" ht="26.25" customHeight="1" x14ac:dyDescent="0.15">
      <c r="A58" s="237">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28"/>
      <c r="BK58" s="228"/>
      <c r="BL58" s="228"/>
      <c r="BM58" s="228"/>
      <c r="BN58" s="228"/>
      <c r="BO58" s="241"/>
      <c r="BP58" s="241"/>
      <c r="BQ58" s="238">
        <v>52</v>
      </c>
      <c r="BR58" s="239"/>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2"/>
    </row>
    <row r="59" spans="1:131" s="223" customFormat="1" ht="26.25" customHeight="1" x14ac:dyDescent="0.15">
      <c r="A59" s="237">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28"/>
      <c r="BK59" s="228"/>
      <c r="BL59" s="228"/>
      <c r="BM59" s="228"/>
      <c r="BN59" s="228"/>
      <c r="BO59" s="241"/>
      <c r="BP59" s="241"/>
      <c r="BQ59" s="238">
        <v>53</v>
      </c>
      <c r="BR59" s="239"/>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2"/>
    </row>
    <row r="60" spans="1:131" s="223" customFormat="1" ht="26.25" customHeight="1" x14ac:dyDescent="0.15">
      <c r="A60" s="237">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28"/>
      <c r="BK60" s="228"/>
      <c r="BL60" s="228"/>
      <c r="BM60" s="228"/>
      <c r="BN60" s="228"/>
      <c r="BO60" s="241"/>
      <c r="BP60" s="241"/>
      <c r="BQ60" s="238">
        <v>54</v>
      </c>
      <c r="BR60" s="239"/>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2"/>
    </row>
    <row r="61" spans="1:131" s="223" customFormat="1" ht="26.25" customHeight="1" thickBot="1" x14ac:dyDescent="0.2">
      <c r="A61" s="237">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28"/>
      <c r="BK61" s="228"/>
      <c r="BL61" s="228"/>
      <c r="BM61" s="228"/>
      <c r="BN61" s="228"/>
      <c r="BO61" s="241"/>
      <c r="BP61" s="241"/>
      <c r="BQ61" s="238">
        <v>55</v>
      </c>
      <c r="BR61" s="239"/>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2"/>
    </row>
    <row r="62" spans="1:131" s="223" customFormat="1" ht="26.25" customHeight="1" x14ac:dyDescent="0.15">
      <c r="A62" s="237">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416</v>
      </c>
      <c r="BK62" s="866"/>
      <c r="BL62" s="866"/>
      <c r="BM62" s="866"/>
      <c r="BN62" s="867"/>
      <c r="BO62" s="241"/>
      <c r="BP62" s="241"/>
      <c r="BQ62" s="238">
        <v>56</v>
      </c>
      <c r="BR62" s="239"/>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2"/>
    </row>
    <row r="63" spans="1:131" s="223" customFormat="1" ht="26.25" customHeight="1" thickBot="1" x14ac:dyDescent="0.2">
      <c r="A63" s="240" t="s">
        <v>388</v>
      </c>
      <c r="B63" s="850" t="s">
        <v>417</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17275</v>
      </c>
      <c r="AG63" s="902"/>
      <c r="AH63" s="902"/>
      <c r="AI63" s="902"/>
      <c r="AJ63" s="903"/>
      <c r="AK63" s="904"/>
      <c r="AL63" s="899"/>
      <c r="AM63" s="899"/>
      <c r="AN63" s="899"/>
      <c r="AO63" s="899"/>
      <c r="AP63" s="902">
        <v>99403</v>
      </c>
      <c r="AQ63" s="902"/>
      <c r="AR63" s="902"/>
      <c r="AS63" s="902"/>
      <c r="AT63" s="902"/>
      <c r="AU63" s="902">
        <v>46835</v>
      </c>
      <c r="AV63" s="902"/>
      <c r="AW63" s="902"/>
      <c r="AX63" s="902"/>
      <c r="AY63" s="902"/>
      <c r="AZ63" s="906"/>
      <c r="BA63" s="906"/>
      <c r="BB63" s="906"/>
      <c r="BC63" s="906"/>
      <c r="BD63" s="906"/>
      <c r="BE63" s="907"/>
      <c r="BF63" s="907"/>
      <c r="BG63" s="907"/>
      <c r="BH63" s="907"/>
      <c r="BI63" s="908"/>
      <c r="BJ63" s="909" t="s">
        <v>390</v>
      </c>
      <c r="BK63" s="910"/>
      <c r="BL63" s="910"/>
      <c r="BM63" s="910"/>
      <c r="BN63" s="911"/>
      <c r="BO63" s="241"/>
      <c r="BP63" s="241"/>
      <c r="BQ63" s="238">
        <v>57</v>
      </c>
      <c r="BR63" s="239"/>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2"/>
    </row>
    <row r="64" spans="1:131" s="223" customFormat="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2"/>
    </row>
    <row r="65" spans="1:131" s="223" customFormat="1" ht="26.25" customHeight="1" thickBot="1" x14ac:dyDescent="0.2">
      <c r="A65" s="228" t="s">
        <v>418</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41"/>
      <c r="BF65" s="241"/>
      <c r="BG65" s="241"/>
      <c r="BH65" s="241"/>
      <c r="BI65" s="241"/>
      <c r="BJ65" s="241"/>
      <c r="BK65" s="241"/>
      <c r="BL65" s="241"/>
      <c r="BM65" s="241"/>
      <c r="BN65" s="241"/>
      <c r="BO65" s="241"/>
      <c r="BP65" s="241"/>
      <c r="BQ65" s="238">
        <v>59</v>
      </c>
      <c r="BR65" s="239"/>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2"/>
    </row>
    <row r="66" spans="1:131" s="223" customFormat="1" ht="26.25" customHeight="1" x14ac:dyDescent="0.15">
      <c r="A66" s="800" t="s">
        <v>419</v>
      </c>
      <c r="B66" s="801"/>
      <c r="C66" s="801"/>
      <c r="D66" s="801"/>
      <c r="E66" s="801"/>
      <c r="F66" s="801"/>
      <c r="G66" s="801"/>
      <c r="H66" s="801"/>
      <c r="I66" s="801"/>
      <c r="J66" s="801"/>
      <c r="K66" s="801"/>
      <c r="L66" s="801"/>
      <c r="M66" s="801"/>
      <c r="N66" s="801"/>
      <c r="O66" s="801"/>
      <c r="P66" s="802"/>
      <c r="Q66" s="777" t="s">
        <v>393</v>
      </c>
      <c r="R66" s="778"/>
      <c r="S66" s="778"/>
      <c r="T66" s="778"/>
      <c r="U66" s="779"/>
      <c r="V66" s="777" t="s">
        <v>420</v>
      </c>
      <c r="W66" s="778"/>
      <c r="X66" s="778"/>
      <c r="Y66" s="778"/>
      <c r="Z66" s="779"/>
      <c r="AA66" s="777" t="s">
        <v>421</v>
      </c>
      <c r="AB66" s="778"/>
      <c r="AC66" s="778"/>
      <c r="AD66" s="778"/>
      <c r="AE66" s="779"/>
      <c r="AF66" s="912" t="s">
        <v>422</v>
      </c>
      <c r="AG66" s="873"/>
      <c r="AH66" s="873"/>
      <c r="AI66" s="873"/>
      <c r="AJ66" s="913"/>
      <c r="AK66" s="777" t="s">
        <v>423</v>
      </c>
      <c r="AL66" s="801"/>
      <c r="AM66" s="801"/>
      <c r="AN66" s="801"/>
      <c r="AO66" s="802"/>
      <c r="AP66" s="777" t="s">
        <v>424</v>
      </c>
      <c r="AQ66" s="778"/>
      <c r="AR66" s="778"/>
      <c r="AS66" s="778"/>
      <c r="AT66" s="779"/>
      <c r="AU66" s="777" t="s">
        <v>425</v>
      </c>
      <c r="AV66" s="778"/>
      <c r="AW66" s="778"/>
      <c r="AX66" s="778"/>
      <c r="AY66" s="779"/>
      <c r="AZ66" s="777" t="s">
        <v>369</v>
      </c>
      <c r="BA66" s="778"/>
      <c r="BB66" s="778"/>
      <c r="BC66" s="778"/>
      <c r="BD66" s="789"/>
      <c r="BE66" s="241"/>
      <c r="BF66" s="241"/>
      <c r="BG66" s="241"/>
      <c r="BH66" s="241"/>
      <c r="BI66" s="241"/>
      <c r="BJ66" s="241"/>
      <c r="BK66" s="241"/>
      <c r="BL66" s="241"/>
      <c r="BM66" s="241"/>
      <c r="BN66" s="241"/>
      <c r="BO66" s="241"/>
      <c r="BP66" s="241"/>
      <c r="BQ66" s="238">
        <v>60</v>
      </c>
      <c r="BR66" s="243"/>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2"/>
    </row>
    <row r="67" spans="1:131" s="223"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1"/>
      <c r="BF67" s="241"/>
      <c r="BG67" s="241"/>
      <c r="BH67" s="241"/>
      <c r="BI67" s="241"/>
      <c r="BJ67" s="241"/>
      <c r="BK67" s="241"/>
      <c r="BL67" s="241"/>
      <c r="BM67" s="241"/>
      <c r="BN67" s="241"/>
      <c r="BO67" s="241"/>
      <c r="BP67" s="241"/>
      <c r="BQ67" s="238">
        <v>61</v>
      </c>
      <c r="BR67" s="243"/>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2"/>
    </row>
    <row r="68" spans="1:131" s="223" customFormat="1" ht="26.25" customHeight="1" thickTop="1" x14ac:dyDescent="0.15">
      <c r="A68" s="234">
        <v>1</v>
      </c>
      <c r="B68" s="929" t="s">
        <v>594</v>
      </c>
      <c r="C68" s="930"/>
      <c r="D68" s="930"/>
      <c r="E68" s="930"/>
      <c r="F68" s="930"/>
      <c r="G68" s="930"/>
      <c r="H68" s="930"/>
      <c r="I68" s="930"/>
      <c r="J68" s="930"/>
      <c r="K68" s="930"/>
      <c r="L68" s="930"/>
      <c r="M68" s="930"/>
      <c r="N68" s="930"/>
      <c r="O68" s="930"/>
      <c r="P68" s="931"/>
      <c r="Q68" s="932">
        <v>10130</v>
      </c>
      <c r="R68" s="926"/>
      <c r="S68" s="926"/>
      <c r="T68" s="926"/>
      <c r="U68" s="926"/>
      <c r="V68" s="926">
        <v>9908</v>
      </c>
      <c r="W68" s="926"/>
      <c r="X68" s="926"/>
      <c r="Y68" s="926"/>
      <c r="Z68" s="926"/>
      <c r="AA68" s="926">
        <v>222</v>
      </c>
      <c r="AB68" s="926"/>
      <c r="AC68" s="926"/>
      <c r="AD68" s="926"/>
      <c r="AE68" s="926"/>
      <c r="AF68" s="926">
        <v>222</v>
      </c>
      <c r="AG68" s="926"/>
      <c r="AH68" s="926"/>
      <c r="AI68" s="926"/>
      <c r="AJ68" s="926"/>
      <c r="AK68" s="926">
        <v>640</v>
      </c>
      <c r="AL68" s="926"/>
      <c r="AM68" s="926"/>
      <c r="AN68" s="926"/>
      <c r="AO68" s="926"/>
      <c r="AP68" s="926" t="s">
        <v>598</v>
      </c>
      <c r="AQ68" s="926"/>
      <c r="AR68" s="926"/>
      <c r="AS68" s="926"/>
      <c r="AT68" s="926"/>
      <c r="AU68" s="926" t="s">
        <v>589</v>
      </c>
      <c r="AV68" s="926"/>
      <c r="AW68" s="926"/>
      <c r="AX68" s="926"/>
      <c r="AY68" s="926"/>
      <c r="AZ68" s="927"/>
      <c r="BA68" s="927"/>
      <c r="BB68" s="927"/>
      <c r="BC68" s="927"/>
      <c r="BD68" s="928"/>
      <c r="BE68" s="241"/>
      <c r="BF68" s="241"/>
      <c r="BG68" s="241"/>
      <c r="BH68" s="241"/>
      <c r="BI68" s="241"/>
      <c r="BJ68" s="241"/>
      <c r="BK68" s="241"/>
      <c r="BL68" s="241"/>
      <c r="BM68" s="241"/>
      <c r="BN68" s="241"/>
      <c r="BO68" s="241"/>
      <c r="BP68" s="241"/>
      <c r="BQ68" s="238">
        <v>62</v>
      </c>
      <c r="BR68" s="243"/>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2"/>
    </row>
    <row r="69" spans="1:131" s="223" customFormat="1" ht="26.25" customHeight="1" x14ac:dyDescent="0.15">
      <c r="A69" s="237">
        <v>2</v>
      </c>
      <c r="B69" s="933" t="s">
        <v>595</v>
      </c>
      <c r="C69" s="934"/>
      <c r="D69" s="934"/>
      <c r="E69" s="934"/>
      <c r="F69" s="934"/>
      <c r="G69" s="934"/>
      <c r="H69" s="934"/>
      <c r="I69" s="934"/>
      <c r="J69" s="934"/>
      <c r="K69" s="934"/>
      <c r="L69" s="934"/>
      <c r="M69" s="934"/>
      <c r="N69" s="934"/>
      <c r="O69" s="934"/>
      <c r="P69" s="935"/>
      <c r="Q69" s="936">
        <v>119</v>
      </c>
      <c r="R69" s="891"/>
      <c r="S69" s="891"/>
      <c r="T69" s="891"/>
      <c r="U69" s="891"/>
      <c r="V69" s="891">
        <v>110</v>
      </c>
      <c r="W69" s="891"/>
      <c r="X69" s="891"/>
      <c r="Y69" s="891"/>
      <c r="Z69" s="891"/>
      <c r="AA69" s="891">
        <v>9</v>
      </c>
      <c r="AB69" s="891"/>
      <c r="AC69" s="891"/>
      <c r="AD69" s="891"/>
      <c r="AE69" s="891"/>
      <c r="AF69" s="891">
        <v>9</v>
      </c>
      <c r="AG69" s="891"/>
      <c r="AH69" s="891"/>
      <c r="AI69" s="891"/>
      <c r="AJ69" s="891"/>
      <c r="AK69" s="891" t="s">
        <v>589</v>
      </c>
      <c r="AL69" s="891"/>
      <c r="AM69" s="891"/>
      <c r="AN69" s="891"/>
      <c r="AO69" s="891"/>
      <c r="AP69" s="891" t="s">
        <v>589</v>
      </c>
      <c r="AQ69" s="891"/>
      <c r="AR69" s="891"/>
      <c r="AS69" s="891"/>
      <c r="AT69" s="891"/>
      <c r="AU69" s="891" t="s">
        <v>592</v>
      </c>
      <c r="AV69" s="891"/>
      <c r="AW69" s="891"/>
      <c r="AX69" s="891"/>
      <c r="AY69" s="891"/>
      <c r="AZ69" s="937"/>
      <c r="BA69" s="937"/>
      <c r="BB69" s="937"/>
      <c r="BC69" s="937"/>
      <c r="BD69" s="938"/>
      <c r="BE69" s="241"/>
      <c r="BF69" s="241"/>
      <c r="BG69" s="241"/>
      <c r="BH69" s="241"/>
      <c r="BI69" s="241"/>
      <c r="BJ69" s="241"/>
      <c r="BK69" s="241"/>
      <c r="BL69" s="241"/>
      <c r="BM69" s="241"/>
      <c r="BN69" s="241"/>
      <c r="BO69" s="241"/>
      <c r="BP69" s="241"/>
      <c r="BQ69" s="238">
        <v>63</v>
      </c>
      <c r="BR69" s="243"/>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2"/>
    </row>
    <row r="70" spans="1:131" s="223" customFormat="1" ht="26.25" customHeight="1" x14ac:dyDescent="0.15">
      <c r="A70" s="237">
        <v>3</v>
      </c>
      <c r="B70" s="933" t="s">
        <v>596</v>
      </c>
      <c r="C70" s="934"/>
      <c r="D70" s="934"/>
      <c r="E70" s="934"/>
      <c r="F70" s="934"/>
      <c r="G70" s="934"/>
      <c r="H70" s="934"/>
      <c r="I70" s="934"/>
      <c r="J70" s="934"/>
      <c r="K70" s="934"/>
      <c r="L70" s="934"/>
      <c r="M70" s="934"/>
      <c r="N70" s="934"/>
      <c r="O70" s="934"/>
      <c r="P70" s="935"/>
      <c r="Q70" s="936">
        <v>467</v>
      </c>
      <c r="R70" s="891"/>
      <c r="S70" s="891"/>
      <c r="T70" s="891"/>
      <c r="U70" s="891"/>
      <c r="V70" s="891">
        <v>440</v>
      </c>
      <c r="W70" s="891"/>
      <c r="X70" s="891"/>
      <c r="Y70" s="891"/>
      <c r="Z70" s="891"/>
      <c r="AA70" s="891">
        <v>27</v>
      </c>
      <c r="AB70" s="891"/>
      <c r="AC70" s="891"/>
      <c r="AD70" s="891"/>
      <c r="AE70" s="891"/>
      <c r="AF70" s="891">
        <v>27</v>
      </c>
      <c r="AG70" s="891"/>
      <c r="AH70" s="891"/>
      <c r="AI70" s="891"/>
      <c r="AJ70" s="891"/>
      <c r="AK70" s="891" t="s">
        <v>589</v>
      </c>
      <c r="AL70" s="891"/>
      <c r="AM70" s="891"/>
      <c r="AN70" s="891"/>
      <c r="AO70" s="891"/>
      <c r="AP70" s="891" t="s">
        <v>592</v>
      </c>
      <c r="AQ70" s="891"/>
      <c r="AR70" s="891"/>
      <c r="AS70" s="891"/>
      <c r="AT70" s="891"/>
      <c r="AU70" s="891" t="s">
        <v>589</v>
      </c>
      <c r="AV70" s="891"/>
      <c r="AW70" s="891"/>
      <c r="AX70" s="891"/>
      <c r="AY70" s="891"/>
      <c r="AZ70" s="937"/>
      <c r="BA70" s="937"/>
      <c r="BB70" s="937"/>
      <c r="BC70" s="937"/>
      <c r="BD70" s="938"/>
      <c r="BE70" s="241"/>
      <c r="BF70" s="241"/>
      <c r="BG70" s="241"/>
      <c r="BH70" s="241"/>
      <c r="BI70" s="241"/>
      <c r="BJ70" s="241"/>
      <c r="BK70" s="241"/>
      <c r="BL70" s="241"/>
      <c r="BM70" s="241"/>
      <c r="BN70" s="241"/>
      <c r="BO70" s="241"/>
      <c r="BP70" s="241"/>
      <c r="BQ70" s="238">
        <v>64</v>
      </c>
      <c r="BR70" s="243"/>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2"/>
    </row>
    <row r="71" spans="1:131" s="223" customFormat="1" ht="26.25" customHeight="1" x14ac:dyDescent="0.15">
      <c r="A71" s="237">
        <v>4</v>
      </c>
      <c r="B71" s="933" t="s">
        <v>597</v>
      </c>
      <c r="C71" s="934"/>
      <c r="D71" s="934"/>
      <c r="E71" s="934"/>
      <c r="F71" s="934"/>
      <c r="G71" s="934"/>
      <c r="H71" s="934"/>
      <c r="I71" s="934"/>
      <c r="J71" s="934"/>
      <c r="K71" s="934"/>
      <c r="L71" s="934"/>
      <c r="M71" s="934"/>
      <c r="N71" s="934"/>
      <c r="O71" s="934"/>
      <c r="P71" s="935"/>
      <c r="Q71" s="936">
        <v>154711</v>
      </c>
      <c r="R71" s="891"/>
      <c r="S71" s="891"/>
      <c r="T71" s="891"/>
      <c r="U71" s="891"/>
      <c r="V71" s="891">
        <v>149499</v>
      </c>
      <c r="W71" s="891"/>
      <c r="X71" s="891"/>
      <c r="Y71" s="891"/>
      <c r="Z71" s="891"/>
      <c r="AA71" s="891">
        <v>5212</v>
      </c>
      <c r="AB71" s="891"/>
      <c r="AC71" s="891"/>
      <c r="AD71" s="891"/>
      <c r="AE71" s="891"/>
      <c r="AF71" s="891">
        <v>5212</v>
      </c>
      <c r="AG71" s="891"/>
      <c r="AH71" s="891"/>
      <c r="AI71" s="891"/>
      <c r="AJ71" s="891"/>
      <c r="AK71" s="891">
        <v>1449</v>
      </c>
      <c r="AL71" s="891"/>
      <c r="AM71" s="891"/>
      <c r="AN71" s="891"/>
      <c r="AO71" s="891"/>
      <c r="AP71" s="891" t="s">
        <v>589</v>
      </c>
      <c r="AQ71" s="891"/>
      <c r="AR71" s="891"/>
      <c r="AS71" s="891"/>
      <c r="AT71" s="891"/>
      <c r="AU71" s="891" t="s">
        <v>589</v>
      </c>
      <c r="AV71" s="891"/>
      <c r="AW71" s="891"/>
      <c r="AX71" s="891"/>
      <c r="AY71" s="891"/>
      <c r="AZ71" s="937"/>
      <c r="BA71" s="937"/>
      <c r="BB71" s="937"/>
      <c r="BC71" s="937"/>
      <c r="BD71" s="938"/>
      <c r="BE71" s="241"/>
      <c r="BF71" s="241"/>
      <c r="BG71" s="241"/>
      <c r="BH71" s="241"/>
      <c r="BI71" s="241"/>
      <c r="BJ71" s="241"/>
      <c r="BK71" s="241"/>
      <c r="BL71" s="241"/>
      <c r="BM71" s="241"/>
      <c r="BN71" s="241"/>
      <c r="BO71" s="241"/>
      <c r="BP71" s="241"/>
      <c r="BQ71" s="238">
        <v>65</v>
      </c>
      <c r="BR71" s="243"/>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2"/>
    </row>
    <row r="72" spans="1:131" s="223" customFormat="1" ht="26.25" customHeight="1" x14ac:dyDescent="0.15">
      <c r="A72" s="237">
        <v>5</v>
      </c>
      <c r="B72" s="933"/>
      <c r="C72" s="934"/>
      <c r="D72" s="934"/>
      <c r="E72" s="934"/>
      <c r="F72" s="934"/>
      <c r="G72" s="934"/>
      <c r="H72" s="934"/>
      <c r="I72" s="934"/>
      <c r="J72" s="934"/>
      <c r="K72" s="934"/>
      <c r="L72" s="934"/>
      <c r="M72" s="934"/>
      <c r="N72" s="934"/>
      <c r="O72" s="934"/>
      <c r="P72" s="935"/>
      <c r="Q72" s="936"/>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937"/>
      <c r="BA72" s="937"/>
      <c r="BB72" s="937"/>
      <c r="BC72" s="937"/>
      <c r="BD72" s="938"/>
      <c r="BE72" s="241"/>
      <c r="BF72" s="241"/>
      <c r="BG72" s="241"/>
      <c r="BH72" s="241"/>
      <c r="BI72" s="241"/>
      <c r="BJ72" s="241"/>
      <c r="BK72" s="241"/>
      <c r="BL72" s="241"/>
      <c r="BM72" s="241"/>
      <c r="BN72" s="241"/>
      <c r="BO72" s="241"/>
      <c r="BP72" s="241"/>
      <c r="BQ72" s="238">
        <v>66</v>
      </c>
      <c r="BR72" s="243"/>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2"/>
    </row>
    <row r="73" spans="1:131" s="223" customFormat="1" ht="26.25" customHeight="1" x14ac:dyDescent="0.15">
      <c r="A73" s="237">
        <v>6</v>
      </c>
      <c r="B73" s="933"/>
      <c r="C73" s="934"/>
      <c r="D73" s="934"/>
      <c r="E73" s="934"/>
      <c r="F73" s="934"/>
      <c r="G73" s="934"/>
      <c r="H73" s="934"/>
      <c r="I73" s="934"/>
      <c r="J73" s="934"/>
      <c r="K73" s="934"/>
      <c r="L73" s="934"/>
      <c r="M73" s="934"/>
      <c r="N73" s="934"/>
      <c r="O73" s="934"/>
      <c r="P73" s="935"/>
      <c r="Q73" s="936"/>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937"/>
      <c r="BA73" s="937"/>
      <c r="BB73" s="937"/>
      <c r="BC73" s="937"/>
      <c r="BD73" s="938"/>
      <c r="BE73" s="241"/>
      <c r="BF73" s="241"/>
      <c r="BG73" s="241"/>
      <c r="BH73" s="241"/>
      <c r="BI73" s="241"/>
      <c r="BJ73" s="241"/>
      <c r="BK73" s="241"/>
      <c r="BL73" s="241"/>
      <c r="BM73" s="241"/>
      <c r="BN73" s="241"/>
      <c r="BO73" s="241"/>
      <c r="BP73" s="241"/>
      <c r="BQ73" s="238">
        <v>67</v>
      </c>
      <c r="BR73" s="243"/>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2"/>
    </row>
    <row r="74" spans="1:131" s="223" customFormat="1" ht="26.25" customHeight="1" x14ac:dyDescent="0.15">
      <c r="A74" s="237">
        <v>7</v>
      </c>
      <c r="B74" s="933"/>
      <c r="C74" s="934"/>
      <c r="D74" s="934"/>
      <c r="E74" s="934"/>
      <c r="F74" s="934"/>
      <c r="G74" s="934"/>
      <c r="H74" s="934"/>
      <c r="I74" s="934"/>
      <c r="J74" s="934"/>
      <c r="K74" s="934"/>
      <c r="L74" s="934"/>
      <c r="M74" s="934"/>
      <c r="N74" s="934"/>
      <c r="O74" s="934"/>
      <c r="P74" s="935"/>
      <c r="Q74" s="936"/>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937"/>
      <c r="BA74" s="937"/>
      <c r="BB74" s="937"/>
      <c r="BC74" s="937"/>
      <c r="BD74" s="938"/>
      <c r="BE74" s="241"/>
      <c r="BF74" s="241"/>
      <c r="BG74" s="241"/>
      <c r="BH74" s="241"/>
      <c r="BI74" s="241"/>
      <c r="BJ74" s="241"/>
      <c r="BK74" s="241"/>
      <c r="BL74" s="241"/>
      <c r="BM74" s="241"/>
      <c r="BN74" s="241"/>
      <c r="BO74" s="241"/>
      <c r="BP74" s="241"/>
      <c r="BQ74" s="238">
        <v>68</v>
      </c>
      <c r="BR74" s="243"/>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2"/>
    </row>
    <row r="75" spans="1:131" s="223" customFormat="1" ht="26.25" customHeight="1" x14ac:dyDescent="0.15">
      <c r="A75" s="237">
        <v>8</v>
      </c>
      <c r="B75" s="933"/>
      <c r="C75" s="934"/>
      <c r="D75" s="934"/>
      <c r="E75" s="934"/>
      <c r="F75" s="934"/>
      <c r="G75" s="934"/>
      <c r="H75" s="934"/>
      <c r="I75" s="934"/>
      <c r="J75" s="934"/>
      <c r="K75" s="934"/>
      <c r="L75" s="934"/>
      <c r="M75" s="934"/>
      <c r="N75" s="934"/>
      <c r="O75" s="934"/>
      <c r="P75" s="935"/>
      <c r="Q75" s="939"/>
      <c r="R75" s="940"/>
      <c r="S75" s="940"/>
      <c r="T75" s="940"/>
      <c r="U75" s="890"/>
      <c r="V75" s="941"/>
      <c r="W75" s="940"/>
      <c r="X75" s="940"/>
      <c r="Y75" s="940"/>
      <c r="Z75" s="890"/>
      <c r="AA75" s="941"/>
      <c r="AB75" s="940"/>
      <c r="AC75" s="940"/>
      <c r="AD75" s="940"/>
      <c r="AE75" s="890"/>
      <c r="AF75" s="941"/>
      <c r="AG75" s="940"/>
      <c r="AH75" s="940"/>
      <c r="AI75" s="940"/>
      <c r="AJ75" s="890"/>
      <c r="AK75" s="941"/>
      <c r="AL75" s="940"/>
      <c r="AM75" s="940"/>
      <c r="AN75" s="940"/>
      <c r="AO75" s="890"/>
      <c r="AP75" s="941"/>
      <c r="AQ75" s="940"/>
      <c r="AR75" s="940"/>
      <c r="AS75" s="940"/>
      <c r="AT75" s="890"/>
      <c r="AU75" s="941"/>
      <c r="AV75" s="940"/>
      <c r="AW75" s="940"/>
      <c r="AX75" s="940"/>
      <c r="AY75" s="890"/>
      <c r="AZ75" s="937"/>
      <c r="BA75" s="937"/>
      <c r="BB75" s="937"/>
      <c r="BC75" s="937"/>
      <c r="BD75" s="938"/>
      <c r="BE75" s="241"/>
      <c r="BF75" s="241"/>
      <c r="BG75" s="241"/>
      <c r="BH75" s="241"/>
      <c r="BI75" s="241"/>
      <c r="BJ75" s="241"/>
      <c r="BK75" s="241"/>
      <c r="BL75" s="241"/>
      <c r="BM75" s="241"/>
      <c r="BN75" s="241"/>
      <c r="BO75" s="241"/>
      <c r="BP75" s="241"/>
      <c r="BQ75" s="238">
        <v>69</v>
      </c>
      <c r="BR75" s="243"/>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2"/>
    </row>
    <row r="76" spans="1:131" s="223" customFormat="1" ht="26.25" customHeight="1" x14ac:dyDescent="0.15">
      <c r="A76" s="237">
        <v>9</v>
      </c>
      <c r="B76" s="933"/>
      <c r="C76" s="934"/>
      <c r="D76" s="934"/>
      <c r="E76" s="934"/>
      <c r="F76" s="934"/>
      <c r="G76" s="934"/>
      <c r="H76" s="934"/>
      <c r="I76" s="934"/>
      <c r="J76" s="934"/>
      <c r="K76" s="934"/>
      <c r="L76" s="934"/>
      <c r="M76" s="934"/>
      <c r="N76" s="934"/>
      <c r="O76" s="934"/>
      <c r="P76" s="935"/>
      <c r="Q76" s="939"/>
      <c r="R76" s="940"/>
      <c r="S76" s="940"/>
      <c r="T76" s="940"/>
      <c r="U76" s="890"/>
      <c r="V76" s="941"/>
      <c r="W76" s="940"/>
      <c r="X76" s="940"/>
      <c r="Y76" s="940"/>
      <c r="Z76" s="890"/>
      <c r="AA76" s="941"/>
      <c r="AB76" s="940"/>
      <c r="AC76" s="940"/>
      <c r="AD76" s="940"/>
      <c r="AE76" s="890"/>
      <c r="AF76" s="941"/>
      <c r="AG76" s="940"/>
      <c r="AH76" s="940"/>
      <c r="AI76" s="940"/>
      <c r="AJ76" s="890"/>
      <c r="AK76" s="941"/>
      <c r="AL76" s="940"/>
      <c r="AM76" s="940"/>
      <c r="AN76" s="940"/>
      <c r="AO76" s="890"/>
      <c r="AP76" s="941"/>
      <c r="AQ76" s="940"/>
      <c r="AR76" s="940"/>
      <c r="AS76" s="940"/>
      <c r="AT76" s="890"/>
      <c r="AU76" s="941"/>
      <c r="AV76" s="940"/>
      <c r="AW76" s="940"/>
      <c r="AX76" s="940"/>
      <c r="AY76" s="890"/>
      <c r="AZ76" s="937"/>
      <c r="BA76" s="937"/>
      <c r="BB76" s="937"/>
      <c r="BC76" s="937"/>
      <c r="BD76" s="938"/>
      <c r="BE76" s="241"/>
      <c r="BF76" s="241"/>
      <c r="BG76" s="241"/>
      <c r="BH76" s="241"/>
      <c r="BI76" s="241"/>
      <c r="BJ76" s="241"/>
      <c r="BK76" s="241"/>
      <c r="BL76" s="241"/>
      <c r="BM76" s="241"/>
      <c r="BN76" s="241"/>
      <c r="BO76" s="241"/>
      <c r="BP76" s="241"/>
      <c r="BQ76" s="238">
        <v>70</v>
      </c>
      <c r="BR76" s="243"/>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2"/>
    </row>
    <row r="77" spans="1:131" s="223" customFormat="1" ht="26.25" customHeight="1" x14ac:dyDescent="0.15">
      <c r="A77" s="237">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41"/>
      <c r="BF77" s="241"/>
      <c r="BG77" s="241"/>
      <c r="BH77" s="241"/>
      <c r="BI77" s="241"/>
      <c r="BJ77" s="241"/>
      <c r="BK77" s="241"/>
      <c r="BL77" s="241"/>
      <c r="BM77" s="241"/>
      <c r="BN77" s="241"/>
      <c r="BO77" s="241"/>
      <c r="BP77" s="241"/>
      <c r="BQ77" s="238">
        <v>71</v>
      </c>
      <c r="BR77" s="243"/>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2"/>
    </row>
    <row r="78" spans="1:131" s="223" customFormat="1" ht="26.25" customHeight="1" x14ac:dyDescent="0.15">
      <c r="A78" s="237">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41"/>
      <c r="BF78" s="241"/>
      <c r="BG78" s="241"/>
      <c r="BH78" s="241"/>
      <c r="BI78" s="241"/>
      <c r="BJ78" s="244"/>
      <c r="BK78" s="244"/>
      <c r="BL78" s="244"/>
      <c r="BM78" s="244"/>
      <c r="BN78" s="244"/>
      <c r="BO78" s="241"/>
      <c r="BP78" s="241"/>
      <c r="BQ78" s="238">
        <v>72</v>
      </c>
      <c r="BR78" s="243"/>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2"/>
    </row>
    <row r="79" spans="1:131" s="223" customFormat="1" ht="26.25" customHeight="1" x14ac:dyDescent="0.15">
      <c r="A79" s="237">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41"/>
      <c r="BF79" s="241"/>
      <c r="BG79" s="241"/>
      <c r="BH79" s="241"/>
      <c r="BI79" s="241"/>
      <c r="BJ79" s="244"/>
      <c r="BK79" s="244"/>
      <c r="BL79" s="244"/>
      <c r="BM79" s="244"/>
      <c r="BN79" s="244"/>
      <c r="BO79" s="241"/>
      <c r="BP79" s="241"/>
      <c r="BQ79" s="238">
        <v>73</v>
      </c>
      <c r="BR79" s="243"/>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2"/>
    </row>
    <row r="80" spans="1:131" s="223" customFormat="1" ht="26.25" customHeight="1" x14ac:dyDescent="0.15">
      <c r="A80" s="237">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41"/>
      <c r="BF80" s="241"/>
      <c r="BG80" s="241"/>
      <c r="BH80" s="241"/>
      <c r="BI80" s="241"/>
      <c r="BJ80" s="241"/>
      <c r="BK80" s="241"/>
      <c r="BL80" s="241"/>
      <c r="BM80" s="241"/>
      <c r="BN80" s="241"/>
      <c r="BO80" s="241"/>
      <c r="BP80" s="241"/>
      <c r="BQ80" s="238">
        <v>74</v>
      </c>
      <c r="BR80" s="243"/>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2"/>
    </row>
    <row r="81" spans="1:131" s="223" customFormat="1" ht="26.25" customHeight="1" x14ac:dyDescent="0.15">
      <c r="A81" s="237">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41"/>
      <c r="BF81" s="241"/>
      <c r="BG81" s="241"/>
      <c r="BH81" s="241"/>
      <c r="BI81" s="241"/>
      <c r="BJ81" s="241"/>
      <c r="BK81" s="241"/>
      <c r="BL81" s="241"/>
      <c r="BM81" s="241"/>
      <c r="BN81" s="241"/>
      <c r="BO81" s="241"/>
      <c r="BP81" s="241"/>
      <c r="BQ81" s="238">
        <v>75</v>
      </c>
      <c r="BR81" s="243"/>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2"/>
    </row>
    <row r="82" spans="1:131" s="223" customFormat="1" ht="26.25" customHeight="1" x14ac:dyDescent="0.15">
      <c r="A82" s="237">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41"/>
      <c r="BF82" s="241"/>
      <c r="BG82" s="241"/>
      <c r="BH82" s="241"/>
      <c r="BI82" s="241"/>
      <c r="BJ82" s="241"/>
      <c r="BK82" s="241"/>
      <c r="BL82" s="241"/>
      <c r="BM82" s="241"/>
      <c r="BN82" s="241"/>
      <c r="BO82" s="241"/>
      <c r="BP82" s="241"/>
      <c r="BQ82" s="238">
        <v>76</v>
      </c>
      <c r="BR82" s="243"/>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2"/>
    </row>
    <row r="83" spans="1:131" s="223" customFormat="1" ht="26.25" customHeight="1" x14ac:dyDescent="0.15">
      <c r="A83" s="237">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41"/>
      <c r="BF83" s="241"/>
      <c r="BG83" s="241"/>
      <c r="BH83" s="241"/>
      <c r="BI83" s="241"/>
      <c r="BJ83" s="241"/>
      <c r="BK83" s="241"/>
      <c r="BL83" s="241"/>
      <c r="BM83" s="241"/>
      <c r="BN83" s="241"/>
      <c r="BO83" s="241"/>
      <c r="BP83" s="241"/>
      <c r="BQ83" s="238">
        <v>77</v>
      </c>
      <c r="BR83" s="243"/>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2"/>
    </row>
    <row r="84" spans="1:131" s="223" customFormat="1" ht="26.25" customHeight="1" x14ac:dyDescent="0.15">
      <c r="A84" s="237">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41"/>
      <c r="BF84" s="241"/>
      <c r="BG84" s="241"/>
      <c r="BH84" s="241"/>
      <c r="BI84" s="241"/>
      <c r="BJ84" s="241"/>
      <c r="BK84" s="241"/>
      <c r="BL84" s="241"/>
      <c r="BM84" s="241"/>
      <c r="BN84" s="241"/>
      <c r="BO84" s="241"/>
      <c r="BP84" s="241"/>
      <c r="BQ84" s="238">
        <v>78</v>
      </c>
      <c r="BR84" s="243"/>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2"/>
    </row>
    <row r="85" spans="1:131" s="223" customFormat="1" ht="26.25" customHeight="1" x14ac:dyDescent="0.15">
      <c r="A85" s="237">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41"/>
      <c r="BF85" s="241"/>
      <c r="BG85" s="241"/>
      <c r="BH85" s="241"/>
      <c r="BI85" s="241"/>
      <c r="BJ85" s="241"/>
      <c r="BK85" s="241"/>
      <c r="BL85" s="241"/>
      <c r="BM85" s="241"/>
      <c r="BN85" s="241"/>
      <c r="BO85" s="241"/>
      <c r="BP85" s="241"/>
      <c r="BQ85" s="238">
        <v>79</v>
      </c>
      <c r="BR85" s="243"/>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2"/>
    </row>
    <row r="86" spans="1:131" s="223" customFormat="1" ht="26.25" customHeight="1" x14ac:dyDescent="0.15">
      <c r="A86" s="237">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41"/>
      <c r="BF86" s="241"/>
      <c r="BG86" s="241"/>
      <c r="BH86" s="241"/>
      <c r="BI86" s="241"/>
      <c r="BJ86" s="241"/>
      <c r="BK86" s="241"/>
      <c r="BL86" s="241"/>
      <c r="BM86" s="241"/>
      <c r="BN86" s="241"/>
      <c r="BO86" s="241"/>
      <c r="BP86" s="241"/>
      <c r="BQ86" s="238">
        <v>80</v>
      </c>
      <c r="BR86" s="243"/>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2"/>
    </row>
    <row r="87" spans="1:131" s="223" customFormat="1" ht="26.25" customHeight="1" x14ac:dyDescent="0.15">
      <c r="A87" s="245">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41"/>
      <c r="BF87" s="241"/>
      <c r="BG87" s="241"/>
      <c r="BH87" s="241"/>
      <c r="BI87" s="241"/>
      <c r="BJ87" s="241"/>
      <c r="BK87" s="241"/>
      <c r="BL87" s="241"/>
      <c r="BM87" s="241"/>
      <c r="BN87" s="241"/>
      <c r="BO87" s="241"/>
      <c r="BP87" s="241"/>
      <c r="BQ87" s="238">
        <v>81</v>
      </c>
      <c r="BR87" s="243"/>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2"/>
    </row>
    <row r="88" spans="1:131" s="223" customFormat="1" ht="26.25" customHeight="1" thickBot="1" x14ac:dyDescent="0.2">
      <c r="A88" s="240" t="s">
        <v>388</v>
      </c>
      <c r="B88" s="850" t="s">
        <v>426</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5470</v>
      </c>
      <c r="AG88" s="902"/>
      <c r="AH88" s="902"/>
      <c r="AI88" s="902"/>
      <c r="AJ88" s="902"/>
      <c r="AK88" s="899"/>
      <c r="AL88" s="899"/>
      <c r="AM88" s="899"/>
      <c r="AN88" s="899"/>
      <c r="AO88" s="899"/>
      <c r="AP88" s="902" t="s">
        <v>589</v>
      </c>
      <c r="AQ88" s="902"/>
      <c r="AR88" s="902"/>
      <c r="AS88" s="902"/>
      <c r="AT88" s="902"/>
      <c r="AU88" s="902" t="s">
        <v>589</v>
      </c>
      <c r="AV88" s="902"/>
      <c r="AW88" s="902"/>
      <c r="AX88" s="902"/>
      <c r="AY88" s="902"/>
      <c r="AZ88" s="907"/>
      <c r="BA88" s="907"/>
      <c r="BB88" s="907"/>
      <c r="BC88" s="907"/>
      <c r="BD88" s="908"/>
      <c r="BE88" s="241"/>
      <c r="BF88" s="241"/>
      <c r="BG88" s="241"/>
      <c r="BH88" s="241"/>
      <c r="BI88" s="241"/>
      <c r="BJ88" s="241"/>
      <c r="BK88" s="241"/>
      <c r="BL88" s="241"/>
      <c r="BM88" s="241"/>
      <c r="BN88" s="241"/>
      <c r="BO88" s="241"/>
      <c r="BP88" s="241"/>
      <c r="BQ88" s="238">
        <v>82</v>
      </c>
      <c r="BR88" s="243"/>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2"/>
    </row>
    <row r="89" spans="1:131" s="223" customFormat="1" ht="26.25" hidden="1" customHeight="1" x14ac:dyDescent="0.15">
      <c r="A89" s="246"/>
      <c r="B89" s="247"/>
      <c r="C89" s="247"/>
      <c r="D89" s="247"/>
      <c r="E89" s="247"/>
      <c r="F89" s="247"/>
      <c r="G89" s="247"/>
      <c r="H89" s="247"/>
      <c r="I89" s="247"/>
      <c r="J89" s="247"/>
      <c r="K89" s="247"/>
      <c r="L89" s="247"/>
      <c r="M89" s="247"/>
      <c r="N89" s="247"/>
      <c r="O89" s="247"/>
      <c r="P89" s="247"/>
      <c r="Q89" s="248"/>
      <c r="R89" s="248"/>
      <c r="S89" s="248"/>
      <c r="T89" s="248"/>
      <c r="U89" s="248"/>
      <c r="V89" s="248"/>
      <c r="W89" s="248"/>
      <c r="X89" s="248"/>
      <c r="Y89" s="248"/>
      <c r="Z89" s="248"/>
      <c r="AA89" s="248"/>
      <c r="AB89" s="248"/>
      <c r="AC89" s="248"/>
      <c r="AD89" s="248"/>
      <c r="AE89" s="248"/>
      <c r="AF89" s="248"/>
      <c r="AG89" s="248"/>
      <c r="AH89" s="248"/>
      <c r="AI89" s="248"/>
      <c r="AJ89" s="248"/>
      <c r="AK89" s="248"/>
      <c r="AL89" s="248"/>
      <c r="AM89" s="248"/>
      <c r="AN89" s="248"/>
      <c r="AO89" s="248"/>
      <c r="AP89" s="248"/>
      <c r="AQ89" s="248"/>
      <c r="AR89" s="248"/>
      <c r="AS89" s="248"/>
      <c r="AT89" s="248"/>
      <c r="AU89" s="248"/>
      <c r="AV89" s="248"/>
      <c r="AW89" s="248"/>
      <c r="AX89" s="248"/>
      <c r="AY89" s="248"/>
      <c r="AZ89" s="249"/>
      <c r="BA89" s="249"/>
      <c r="BB89" s="249"/>
      <c r="BC89" s="249"/>
      <c r="BD89" s="249"/>
      <c r="BE89" s="241"/>
      <c r="BF89" s="241"/>
      <c r="BG89" s="241"/>
      <c r="BH89" s="241"/>
      <c r="BI89" s="241"/>
      <c r="BJ89" s="241"/>
      <c r="BK89" s="241"/>
      <c r="BL89" s="241"/>
      <c r="BM89" s="241"/>
      <c r="BN89" s="241"/>
      <c r="BO89" s="241"/>
      <c r="BP89" s="241"/>
      <c r="BQ89" s="238">
        <v>83</v>
      </c>
      <c r="BR89" s="243"/>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2"/>
    </row>
    <row r="90" spans="1:131" s="223" customFormat="1" ht="26.25" hidden="1" customHeight="1" x14ac:dyDescent="0.15">
      <c r="A90" s="246"/>
      <c r="B90" s="247"/>
      <c r="C90" s="247"/>
      <c r="D90" s="247"/>
      <c r="E90" s="247"/>
      <c r="F90" s="247"/>
      <c r="G90" s="247"/>
      <c r="H90" s="247"/>
      <c r="I90" s="247"/>
      <c r="J90" s="247"/>
      <c r="K90" s="247"/>
      <c r="L90" s="247"/>
      <c r="M90" s="247"/>
      <c r="N90" s="247"/>
      <c r="O90" s="247"/>
      <c r="P90" s="247"/>
      <c r="Q90" s="248"/>
      <c r="R90" s="248"/>
      <c r="S90" s="248"/>
      <c r="T90" s="248"/>
      <c r="U90" s="248"/>
      <c r="V90" s="248"/>
      <c r="W90" s="248"/>
      <c r="X90" s="248"/>
      <c r="Y90" s="248"/>
      <c r="Z90" s="248"/>
      <c r="AA90" s="248"/>
      <c r="AB90" s="248"/>
      <c r="AC90" s="248"/>
      <c r="AD90" s="248"/>
      <c r="AE90" s="248"/>
      <c r="AF90" s="248"/>
      <c r="AG90" s="248"/>
      <c r="AH90" s="248"/>
      <c r="AI90" s="248"/>
      <c r="AJ90" s="248"/>
      <c r="AK90" s="248"/>
      <c r="AL90" s="248"/>
      <c r="AM90" s="248"/>
      <c r="AN90" s="248"/>
      <c r="AO90" s="248"/>
      <c r="AP90" s="248"/>
      <c r="AQ90" s="248"/>
      <c r="AR90" s="248"/>
      <c r="AS90" s="248"/>
      <c r="AT90" s="248"/>
      <c r="AU90" s="248"/>
      <c r="AV90" s="248"/>
      <c r="AW90" s="248"/>
      <c r="AX90" s="248"/>
      <c r="AY90" s="248"/>
      <c r="AZ90" s="249"/>
      <c r="BA90" s="249"/>
      <c r="BB90" s="249"/>
      <c r="BC90" s="249"/>
      <c r="BD90" s="249"/>
      <c r="BE90" s="241"/>
      <c r="BF90" s="241"/>
      <c r="BG90" s="241"/>
      <c r="BH90" s="241"/>
      <c r="BI90" s="241"/>
      <c r="BJ90" s="241"/>
      <c r="BK90" s="241"/>
      <c r="BL90" s="241"/>
      <c r="BM90" s="241"/>
      <c r="BN90" s="241"/>
      <c r="BO90" s="241"/>
      <c r="BP90" s="241"/>
      <c r="BQ90" s="238">
        <v>84</v>
      </c>
      <c r="BR90" s="243"/>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2"/>
    </row>
    <row r="91" spans="1:131" s="223" customFormat="1" ht="26.25" hidden="1" customHeight="1" x14ac:dyDescent="0.15">
      <c r="A91" s="246"/>
      <c r="B91" s="247"/>
      <c r="C91" s="247"/>
      <c r="D91" s="247"/>
      <c r="E91" s="247"/>
      <c r="F91" s="247"/>
      <c r="G91" s="247"/>
      <c r="H91" s="247"/>
      <c r="I91" s="247"/>
      <c r="J91" s="247"/>
      <c r="K91" s="247"/>
      <c r="L91" s="247"/>
      <c r="M91" s="247"/>
      <c r="N91" s="247"/>
      <c r="O91" s="247"/>
      <c r="P91" s="247"/>
      <c r="Q91" s="248"/>
      <c r="R91" s="248"/>
      <c r="S91" s="248"/>
      <c r="T91" s="248"/>
      <c r="U91" s="248"/>
      <c r="V91" s="248"/>
      <c r="W91" s="248"/>
      <c r="X91" s="248"/>
      <c r="Y91" s="248"/>
      <c r="Z91" s="248"/>
      <c r="AA91" s="248"/>
      <c r="AB91" s="248"/>
      <c r="AC91" s="248"/>
      <c r="AD91" s="248"/>
      <c r="AE91" s="248"/>
      <c r="AF91" s="248"/>
      <c r="AG91" s="248"/>
      <c r="AH91" s="248"/>
      <c r="AI91" s="248"/>
      <c r="AJ91" s="248"/>
      <c r="AK91" s="248"/>
      <c r="AL91" s="248"/>
      <c r="AM91" s="248"/>
      <c r="AN91" s="248"/>
      <c r="AO91" s="248"/>
      <c r="AP91" s="248"/>
      <c r="AQ91" s="248"/>
      <c r="AR91" s="248"/>
      <c r="AS91" s="248"/>
      <c r="AT91" s="248"/>
      <c r="AU91" s="248"/>
      <c r="AV91" s="248"/>
      <c r="AW91" s="248"/>
      <c r="AX91" s="248"/>
      <c r="AY91" s="248"/>
      <c r="AZ91" s="249"/>
      <c r="BA91" s="249"/>
      <c r="BB91" s="249"/>
      <c r="BC91" s="249"/>
      <c r="BD91" s="249"/>
      <c r="BE91" s="241"/>
      <c r="BF91" s="241"/>
      <c r="BG91" s="241"/>
      <c r="BH91" s="241"/>
      <c r="BI91" s="241"/>
      <c r="BJ91" s="241"/>
      <c r="BK91" s="241"/>
      <c r="BL91" s="241"/>
      <c r="BM91" s="241"/>
      <c r="BN91" s="241"/>
      <c r="BO91" s="241"/>
      <c r="BP91" s="241"/>
      <c r="BQ91" s="238">
        <v>85</v>
      </c>
      <c r="BR91" s="243"/>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2"/>
    </row>
    <row r="92" spans="1:131" s="223" customFormat="1" ht="26.25" hidden="1" customHeight="1" x14ac:dyDescent="0.15">
      <c r="A92" s="246"/>
      <c r="B92" s="247"/>
      <c r="C92" s="247"/>
      <c r="D92" s="247"/>
      <c r="E92" s="247"/>
      <c r="F92" s="247"/>
      <c r="G92" s="247"/>
      <c r="H92" s="247"/>
      <c r="I92" s="247"/>
      <c r="J92" s="247"/>
      <c r="K92" s="247"/>
      <c r="L92" s="247"/>
      <c r="M92" s="247"/>
      <c r="N92" s="247"/>
      <c r="O92" s="247"/>
      <c r="P92" s="247"/>
      <c r="Q92" s="248"/>
      <c r="R92" s="248"/>
      <c r="S92" s="248"/>
      <c r="T92" s="248"/>
      <c r="U92" s="248"/>
      <c r="V92" s="248"/>
      <c r="W92" s="248"/>
      <c r="X92" s="248"/>
      <c r="Y92" s="248"/>
      <c r="Z92" s="248"/>
      <c r="AA92" s="248"/>
      <c r="AB92" s="248"/>
      <c r="AC92" s="248"/>
      <c r="AD92" s="248"/>
      <c r="AE92" s="248"/>
      <c r="AF92" s="248"/>
      <c r="AG92" s="248"/>
      <c r="AH92" s="248"/>
      <c r="AI92" s="248"/>
      <c r="AJ92" s="248"/>
      <c r="AK92" s="248"/>
      <c r="AL92" s="248"/>
      <c r="AM92" s="248"/>
      <c r="AN92" s="248"/>
      <c r="AO92" s="248"/>
      <c r="AP92" s="248"/>
      <c r="AQ92" s="248"/>
      <c r="AR92" s="248"/>
      <c r="AS92" s="248"/>
      <c r="AT92" s="248"/>
      <c r="AU92" s="248"/>
      <c r="AV92" s="248"/>
      <c r="AW92" s="248"/>
      <c r="AX92" s="248"/>
      <c r="AY92" s="248"/>
      <c r="AZ92" s="249"/>
      <c r="BA92" s="249"/>
      <c r="BB92" s="249"/>
      <c r="BC92" s="249"/>
      <c r="BD92" s="249"/>
      <c r="BE92" s="241"/>
      <c r="BF92" s="241"/>
      <c r="BG92" s="241"/>
      <c r="BH92" s="241"/>
      <c r="BI92" s="241"/>
      <c r="BJ92" s="241"/>
      <c r="BK92" s="241"/>
      <c r="BL92" s="241"/>
      <c r="BM92" s="241"/>
      <c r="BN92" s="241"/>
      <c r="BO92" s="241"/>
      <c r="BP92" s="241"/>
      <c r="BQ92" s="238">
        <v>86</v>
      </c>
      <c r="BR92" s="243"/>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2"/>
    </row>
    <row r="93" spans="1:131" s="223" customFormat="1" ht="26.25" hidden="1" customHeight="1" x14ac:dyDescent="0.15">
      <c r="A93" s="246"/>
      <c r="B93" s="247"/>
      <c r="C93" s="247"/>
      <c r="D93" s="247"/>
      <c r="E93" s="247"/>
      <c r="F93" s="247"/>
      <c r="G93" s="247"/>
      <c r="H93" s="247"/>
      <c r="I93" s="247"/>
      <c r="J93" s="247"/>
      <c r="K93" s="247"/>
      <c r="L93" s="247"/>
      <c r="M93" s="247"/>
      <c r="N93" s="247"/>
      <c r="O93" s="247"/>
      <c r="P93" s="247"/>
      <c r="Q93" s="248"/>
      <c r="R93" s="248"/>
      <c r="S93" s="248"/>
      <c r="T93" s="248"/>
      <c r="U93" s="248"/>
      <c r="V93" s="248"/>
      <c r="W93" s="248"/>
      <c r="X93" s="248"/>
      <c r="Y93" s="248"/>
      <c r="Z93" s="248"/>
      <c r="AA93" s="248"/>
      <c r="AB93" s="248"/>
      <c r="AC93" s="248"/>
      <c r="AD93" s="248"/>
      <c r="AE93" s="248"/>
      <c r="AF93" s="248"/>
      <c r="AG93" s="248"/>
      <c r="AH93" s="248"/>
      <c r="AI93" s="248"/>
      <c r="AJ93" s="248"/>
      <c r="AK93" s="248"/>
      <c r="AL93" s="248"/>
      <c r="AM93" s="248"/>
      <c r="AN93" s="248"/>
      <c r="AO93" s="248"/>
      <c r="AP93" s="248"/>
      <c r="AQ93" s="248"/>
      <c r="AR93" s="248"/>
      <c r="AS93" s="248"/>
      <c r="AT93" s="248"/>
      <c r="AU93" s="248"/>
      <c r="AV93" s="248"/>
      <c r="AW93" s="248"/>
      <c r="AX93" s="248"/>
      <c r="AY93" s="248"/>
      <c r="AZ93" s="249"/>
      <c r="BA93" s="249"/>
      <c r="BB93" s="249"/>
      <c r="BC93" s="249"/>
      <c r="BD93" s="249"/>
      <c r="BE93" s="241"/>
      <c r="BF93" s="241"/>
      <c r="BG93" s="241"/>
      <c r="BH93" s="241"/>
      <c r="BI93" s="241"/>
      <c r="BJ93" s="241"/>
      <c r="BK93" s="241"/>
      <c r="BL93" s="241"/>
      <c r="BM93" s="241"/>
      <c r="BN93" s="241"/>
      <c r="BO93" s="241"/>
      <c r="BP93" s="241"/>
      <c r="BQ93" s="238">
        <v>87</v>
      </c>
      <c r="BR93" s="243"/>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2"/>
    </row>
    <row r="94" spans="1:131" s="223" customFormat="1" ht="26.25" hidden="1" customHeight="1" x14ac:dyDescent="0.15">
      <c r="A94" s="246"/>
      <c r="B94" s="247"/>
      <c r="C94" s="247"/>
      <c r="D94" s="247"/>
      <c r="E94" s="247"/>
      <c r="F94" s="247"/>
      <c r="G94" s="247"/>
      <c r="H94" s="247"/>
      <c r="I94" s="247"/>
      <c r="J94" s="247"/>
      <c r="K94" s="247"/>
      <c r="L94" s="247"/>
      <c r="M94" s="247"/>
      <c r="N94" s="247"/>
      <c r="O94" s="247"/>
      <c r="P94" s="247"/>
      <c r="Q94" s="248"/>
      <c r="R94" s="248"/>
      <c r="S94" s="248"/>
      <c r="T94" s="248"/>
      <c r="U94" s="248"/>
      <c r="V94" s="248"/>
      <c r="W94" s="248"/>
      <c r="X94" s="248"/>
      <c r="Y94" s="248"/>
      <c r="Z94" s="248"/>
      <c r="AA94" s="248"/>
      <c r="AB94" s="248"/>
      <c r="AC94" s="248"/>
      <c r="AD94" s="248"/>
      <c r="AE94" s="248"/>
      <c r="AF94" s="248"/>
      <c r="AG94" s="248"/>
      <c r="AH94" s="248"/>
      <c r="AI94" s="248"/>
      <c r="AJ94" s="248"/>
      <c r="AK94" s="248"/>
      <c r="AL94" s="248"/>
      <c r="AM94" s="248"/>
      <c r="AN94" s="248"/>
      <c r="AO94" s="248"/>
      <c r="AP94" s="248"/>
      <c r="AQ94" s="248"/>
      <c r="AR94" s="248"/>
      <c r="AS94" s="248"/>
      <c r="AT94" s="248"/>
      <c r="AU94" s="248"/>
      <c r="AV94" s="248"/>
      <c r="AW94" s="248"/>
      <c r="AX94" s="248"/>
      <c r="AY94" s="248"/>
      <c r="AZ94" s="249"/>
      <c r="BA94" s="249"/>
      <c r="BB94" s="249"/>
      <c r="BC94" s="249"/>
      <c r="BD94" s="249"/>
      <c r="BE94" s="241"/>
      <c r="BF94" s="241"/>
      <c r="BG94" s="241"/>
      <c r="BH94" s="241"/>
      <c r="BI94" s="241"/>
      <c r="BJ94" s="241"/>
      <c r="BK94" s="241"/>
      <c r="BL94" s="241"/>
      <c r="BM94" s="241"/>
      <c r="BN94" s="241"/>
      <c r="BO94" s="241"/>
      <c r="BP94" s="241"/>
      <c r="BQ94" s="238">
        <v>88</v>
      </c>
      <c r="BR94" s="243"/>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2"/>
    </row>
    <row r="95" spans="1:131" s="223" customFormat="1" ht="26.25" hidden="1" customHeight="1" x14ac:dyDescent="0.15">
      <c r="A95" s="246"/>
      <c r="B95" s="247"/>
      <c r="C95" s="247"/>
      <c r="D95" s="247"/>
      <c r="E95" s="247"/>
      <c r="F95" s="247"/>
      <c r="G95" s="247"/>
      <c r="H95" s="247"/>
      <c r="I95" s="247"/>
      <c r="J95" s="247"/>
      <c r="K95" s="247"/>
      <c r="L95" s="247"/>
      <c r="M95" s="247"/>
      <c r="N95" s="247"/>
      <c r="O95" s="247"/>
      <c r="P95" s="247"/>
      <c r="Q95" s="248"/>
      <c r="R95" s="248"/>
      <c r="S95" s="248"/>
      <c r="T95" s="248"/>
      <c r="U95" s="248"/>
      <c r="V95" s="248"/>
      <c r="W95" s="248"/>
      <c r="X95" s="248"/>
      <c r="Y95" s="248"/>
      <c r="Z95" s="248"/>
      <c r="AA95" s="248"/>
      <c r="AB95" s="248"/>
      <c r="AC95" s="248"/>
      <c r="AD95" s="248"/>
      <c r="AE95" s="248"/>
      <c r="AF95" s="248"/>
      <c r="AG95" s="248"/>
      <c r="AH95" s="248"/>
      <c r="AI95" s="248"/>
      <c r="AJ95" s="248"/>
      <c r="AK95" s="248"/>
      <c r="AL95" s="248"/>
      <c r="AM95" s="248"/>
      <c r="AN95" s="248"/>
      <c r="AO95" s="248"/>
      <c r="AP95" s="248"/>
      <c r="AQ95" s="248"/>
      <c r="AR95" s="248"/>
      <c r="AS95" s="248"/>
      <c r="AT95" s="248"/>
      <c r="AU95" s="248"/>
      <c r="AV95" s="248"/>
      <c r="AW95" s="248"/>
      <c r="AX95" s="248"/>
      <c r="AY95" s="248"/>
      <c r="AZ95" s="249"/>
      <c r="BA95" s="249"/>
      <c r="BB95" s="249"/>
      <c r="BC95" s="249"/>
      <c r="BD95" s="249"/>
      <c r="BE95" s="241"/>
      <c r="BF95" s="241"/>
      <c r="BG95" s="241"/>
      <c r="BH95" s="241"/>
      <c r="BI95" s="241"/>
      <c r="BJ95" s="241"/>
      <c r="BK95" s="241"/>
      <c r="BL95" s="241"/>
      <c r="BM95" s="241"/>
      <c r="BN95" s="241"/>
      <c r="BO95" s="241"/>
      <c r="BP95" s="241"/>
      <c r="BQ95" s="238">
        <v>89</v>
      </c>
      <c r="BR95" s="243"/>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2"/>
    </row>
    <row r="96" spans="1:131" s="223" customFormat="1" ht="26.25" hidden="1" customHeight="1" x14ac:dyDescent="0.15">
      <c r="A96" s="246"/>
      <c r="B96" s="247"/>
      <c r="C96" s="247"/>
      <c r="D96" s="247"/>
      <c r="E96" s="247"/>
      <c r="F96" s="247"/>
      <c r="G96" s="247"/>
      <c r="H96" s="247"/>
      <c r="I96" s="247"/>
      <c r="J96" s="247"/>
      <c r="K96" s="247"/>
      <c r="L96" s="247"/>
      <c r="M96" s="247"/>
      <c r="N96" s="247"/>
      <c r="O96" s="247"/>
      <c r="P96" s="247"/>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9"/>
      <c r="BA96" s="249"/>
      <c r="BB96" s="249"/>
      <c r="BC96" s="249"/>
      <c r="BD96" s="249"/>
      <c r="BE96" s="241"/>
      <c r="BF96" s="241"/>
      <c r="BG96" s="241"/>
      <c r="BH96" s="241"/>
      <c r="BI96" s="241"/>
      <c r="BJ96" s="241"/>
      <c r="BK96" s="241"/>
      <c r="BL96" s="241"/>
      <c r="BM96" s="241"/>
      <c r="BN96" s="241"/>
      <c r="BO96" s="241"/>
      <c r="BP96" s="241"/>
      <c r="BQ96" s="238">
        <v>90</v>
      </c>
      <c r="BR96" s="243"/>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2"/>
    </row>
    <row r="97" spans="1:131" s="223" customFormat="1" ht="26.25" hidden="1" customHeight="1" x14ac:dyDescent="0.15">
      <c r="A97" s="246"/>
      <c r="B97" s="247"/>
      <c r="C97" s="247"/>
      <c r="D97" s="247"/>
      <c r="E97" s="247"/>
      <c r="F97" s="247"/>
      <c r="G97" s="247"/>
      <c r="H97" s="247"/>
      <c r="I97" s="247"/>
      <c r="J97" s="247"/>
      <c r="K97" s="247"/>
      <c r="L97" s="247"/>
      <c r="M97" s="247"/>
      <c r="N97" s="247"/>
      <c r="O97" s="247"/>
      <c r="P97" s="247"/>
      <c r="Q97" s="248"/>
      <c r="R97" s="248"/>
      <c r="S97" s="248"/>
      <c r="T97" s="248"/>
      <c r="U97" s="248"/>
      <c r="V97" s="248"/>
      <c r="W97" s="248"/>
      <c r="X97" s="248"/>
      <c r="Y97" s="248"/>
      <c r="Z97" s="248"/>
      <c r="AA97" s="248"/>
      <c r="AB97" s="248"/>
      <c r="AC97" s="248"/>
      <c r="AD97" s="248"/>
      <c r="AE97" s="248"/>
      <c r="AF97" s="248"/>
      <c r="AG97" s="248"/>
      <c r="AH97" s="248"/>
      <c r="AI97" s="248"/>
      <c r="AJ97" s="248"/>
      <c r="AK97" s="248"/>
      <c r="AL97" s="248"/>
      <c r="AM97" s="248"/>
      <c r="AN97" s="248"/>
      <c r="AO97" s="248"/>
      <c r="AP97" s="248"/>
      <c r="AQ97" s="248"/>
      <c r="AR97" s="248"/>
      <c r="AS97" s="248"/>
      <c r="AT97" s="248"/>
      <c r="AU97" s="248"/>
      <c r="AV97" s="248"/>
      <c r="AW97" s="248"/>
      <c r="AX97" s="248"/>
      <c r="AY97" s="248"/>
      <c r="AZ97" s="249"/>
      <c r="BA97" s="249"/>
      <c r="BB97" s="249"/>
      <c r="BC97" s="249"/>
      <c r="BD97" s="249"/>
      <c r="BE97" s="241"/>
      <c r="BF97" s="241"/>
      <c r="BG97" s="241"/>
      <c r="BH97" s="241"/>
      <c r="BI97" s="241"/>
      <c r="BJ97" s="241"/>
      <c r="BK97" s="241"/>
      <c r="BL97" s="241"/>
      <c r="BM97" s="241"/>
      <c r="BN97" s="241"/>
      <c r="BO97" s="241"/>
      <c r="BP97" s="241"/>
      <c r="BQ97" s="238">
        <v>91</v>
      </c>
      <c r="BR97" s="243"/>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2"/>
    </row>
    <row r="98" spans="1:131" s="223" customFormat="1" ht="26.25" hidden="1" customHeight="1" x14ac:dyDescent="0.15">
      <c r="A98" s="246"/>
      <c r="B98" s="247"/>
      <c r="C98" s="247"/>
      <c r="D98" s="247"/>
      <c r="E98" s="247"/>
      <c r="F98" s="247"/>
      <c r="G98" s="247"/>
      <c r="H98" s="247"/>
      <c r="I98" s="247"/>
      <c r="J98" s="247"/>
      <c r="K98" s="247"/>
      <c r="L98" s="247"/>
      <c r="M98" s="247"/>
      <c r="N98" s="247"/>
      <c r="O98" s="247"/>
      <c r="P98" s="247"/>
      <c r="Q98" s="248"/>
      <c r="R98" s="248"/>
      <c r="S98" s="248"/>
      <c r="T98" s="248"/>
      <c r="U98" s="248"/>
      <c r="V98" s="248"/>
      <c r="W98" s="248"/>
      <c r="X98" s="248"/>
      <c r="Y98" s="248"/>
      <c r="Z98" s="248"/>
      <c r="AA98" s="248"/>
      <c r="AB98" s="248"/>
      <c r="AC98" s="248"/>
      <c r="AD98" s="248"/>
      <c r="AE98" s="248"/>
      <c r="AF98" s="248"/>
      <c r="AG98" s="248"/>
      <c r="AH98" s="248"/>
      <c r="AI98" s="248"/>
      <c r="AJ98" s="248"/>
      <c r="AK98" s="248"/>
      <c r="AL98" s="248"/>
      <c r="AM98" s="248"/>
      <c r="AN98" s="248"/>
      <c r="AO98" s="248"/>
      <c r="AP98" s="248"/>
      <c r="AQ98" s="248"/>
      <c r="AR98" s="248"/>
      <c r="AS98" s="248"/>
      <c r="AT98" s="248"/>
      <c r="AU98" s="248"/>
      <c r="AV98" s="248"/>
      <c r="AW98" s="248"/>
      <c r="AX98" s="248"/>
      <c r="AY98" s="248"/>
      <c r="AZ98" s="249"/>
      <c r="BA98" s="249"/>
      <c r="BB98" s="249"/>
      <c r="BC98" s="249"/>
      <c r="BD98" s="249"/>
      <c r="BE98" s="241"/>
      <c r="BF98" s="241"/>
      <c r="BG98" s="241"/>
      <c r="BH98" s="241"/>
      <c r="BI98" s="241"/>
      <c r="BJ98" s="241"/>
      <c r="BK98" s="241"/>
      <c r="BL98" s="241"/>
      <c r="BM98" s="241"/>
      <c r="BN98" s="241"/>
      <c r="BO98" s="241"/>
      <c r="BP98" s="241"/>
      <c r="BQ98" s="238">
        <v>92</v>
      </c>
      <c r="BR98" s="243"/>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2"/>
    </row>
    <row r="99" spans="1:131" s="223" customFormat="1" ht="26.25" hidden="1" customHeight="1" x14ac:dyDescent="0.15">
      <c r="A99" s="246"/>
      <c r="B99" s="247"/>
      <c r="C99" s="247"/>
      <c r="D99" s="247"/>
      <c r="E99" s="247"/>
      <c r="F99" s="247"/>
      <c r="G99" s="247"/>
      <c r="H99" s="247"/>
      <c r="I99" s="247"/>
      <c r="J99" s="247"/>
      <c r="K99" s="247"/>
      <c r="L99" s="247"/>
      <c r="M99" s="247"/>
      <c r="N99" s="247"/>
      <c r="O99" s="247"/>
      <c r="P99" s="247"/>
      <c r="Q99" s="248"/>
      <c r="R99" s="248"/>
      <c r="S99" s="248"/>
      <c r="T99" s="248"/>
      <c r="U99" s="248"/>
      <c r="V99" s="248"/>
      <c r="W99" s="248"/>
      <c r="X99" s="248"/>
      <c r="Y99" s="248"/>
      <c r="Z99" s="248"/>
      <c r="AA99" s="248"/>
      <c r="AB99" s="248"/>
      <c r="AC99" s="248"/>
      <c r="AD99" s="248"/>
      <c r="AE99" s="248"/>
      <c r="AF99" s="248"/>
      <c r="AG99" s="248"/>
      <c r="AH99" s="248"/>
      <c r="AI99" s="248"/>
      <c r="AJ99" s="248"/>
      <c r="AK99" s="248"/>
      <c r="AL99" s="248"/>
      <c r="AM99" s="248"/>
      <c r="AN99" s="248"/>
      <c r="AO99" s="248"/>
      <c r="AP99" s="248"/>
      <c r="AQ99" s="248"/>
      <c r="AR99" s="248"/>
      <c r="AS99" s="248"/>
      <c r="AT99" s="248"/>
      <c r="AU99" s="248"/>
      <c r="AV99" s="248"/>
      <c r="AW99" s="248"/>
      <c r="AX99" s="248"/>
      <c r="AY99" s="248"/>
      <c r="AZ99" s="249"/>
      <c r="BA99" s="249"/>
      <c r="BB99" s="249"/>
      <c r="BC99" s="249"/>
      <c r="BD99" s="249"/>
      <c r="BE99" s="241"/>
      <c r="BF99" s="241"/>
      <c r="BG99" s="241"/>
      <c r="BH99" s="241"/>
      <c r="BI99" s="241"/>
      <c r="BJ99" s="241"/>
      <c r="BK99" s="241"/>
      <c r="BL99" s="241"/>
      <c r="BM99" s="241"/>
      <c r="BN99" s="241"/>
      <c r="BO99" s="241"/>
      <c r="BP99" s="241"/>
      <c r="BQ99" s="238">
        <v>93</v>
      </c>
      <c r="BR99" s="243"/>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2"/>
    </row>
    <row r="100" spans="1:131" s="223" customFormat="1" ht="26.25" hidden="1" customHeight="1" x14ac:dyDescent="0.15">
      <c r="A100" s="246"/>
      <c r="B100" s="247"/>
      <c r="C100" s="247"/>
      <c r="D100" s="247"/>
      <c r="E100" s="247"/>
      <c r="F100" s="247"/>
      <c r="G100" s="247"/>
      <c r="H100" s="247"/>
      <c r="I100" s="247"/>
      <c r="J100" s="247"/>
      <c r="K100" s="247"/>
      <c r="L100" s="247"/>
      <c r="M100" s="247"/>
      <c r="N100" s="247"/>
      <c r="O100" s="247"/>
      <c r="P100" s="247"/>
      <c r="Q100" s="248"/>
      <c r="R100" s="248"/>
      <c r="S100" s="248"/>
      <c r="T100" s="248"/>
      <c r="U100" s="248"/>
      <c r="V100" s="248"/>
      <c r="W100" s="248"/>
      <c r="X100" s="248"/>
      <c r="Y100" s="248"/>
      <c r="Z100" s="248"/>
      <c r="AA100" s="248"/>
      <c r="AB100" s="248"/>
      <c r="AC100" s="248"/>
      <c r="AD100" s="248"/>
      <c r="AE100" s="248"/>
      <c r="AF100" s="248"/>
      <c r="AG100" s="248"/>
      <c r="AH100" s="248"/>
      <c r="AI100" s="248"/>
      <c r="AJ100" s="248"/>
      <c r="AK100" s="248"/>
      <c r="AL100" s="248"/>
      <c r="AM100" s="248"/>
      <c r="AN100" s="248"/>
      <c r="AO100" s="248"/>
      <c r="AP100" s="248"/>
      <c r="AQ100" s="248"/>
      <c r="AR100" s="248"/>
      <c r="AS100" s="248"/>
      <c r="AT100" s="248"/>
      <c r="AU100" s="248"/>
      <c r="AV100" s="248"/>
      <c r="AW100" s="248"/>
      <c r="AX100" s="248"/>
      <c r="AY100" s="248"/>
      <c r="AZ100" s="249"/>
      <c r="BA100" s="249"/>
      <c r="BB100" s="249"/>
      <c r="BC100" s="249"/>
      <c r="BD100" s="249"/>
      <c r="BE100" s="241"/>
      <c r="BF100" s="241"/>
      <c r="BG100" s="241"/>
      <c r="BH100" s="241"/>
      <c r="BI100" s="241"/>
      <c r="BJ100" s="241"/>
      <c r="BK100" s="241"/>
      <c r="BL100" s="241"/>
      <c r="BM100" s="241"/>
      <c r="BN100" s="241"/>
      <c r="BO100" s="241"/>
      <c r="BP100" s="241"/>
      <c r="BQ100" s="238">
        <v>94</v>
      </c>
      <c r="BR100" s="243"/>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2"/>
    </row>
    <row r="101" spans="1:131" s="223" customFormat="1" ht="26.25" hidden="1" customHeight="1" x14ac:dyDescent="0.15">
      <c r="A101" s="246"/>
      <c r="B101" s="247"/>
      <c r="C101" s="247"/>
      <c r="D101" s="247"/>
      <c r="E101" s="247"/>
      <c r="F101" s="247"/>
      <c r="G101" s="247"/>
      <c r="H101" s="247"/>
      <c r="I101" s="247"/>
      <c r="J101" s="247"/>
      <c r="K101" s="247"/>
      <c r="L101" s="247"/>
      <c r="M101" s="247"/>
      <c r="N101" s="247"/>
      <c r="O101" s="247"/>
      <c r="P101" s="247"/>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8"/>
      <c r="AQ101" s="248"/>
      <c r="AR101" s="248"/>
      <c r="AS101" s="248"/>
      <c r="AT101" s="248"/>
      <c r="AU101" s="248"/>
      <c r="AV101" s="248"/>
      <c r="AW101" s="248"/>
      <c r="AX101" s="248"/>
      <c r="AY101" s="248"/>
      <c r="AZ101" s="249"/>
      <c r="BA101" s="249"/>
      <c r="BB101" s="249"/>
      <c r="BC101" s="249"/>
      <c r="BD101" s="249"/>
      <c r="BE101" s="241"/>
      <c r="BF101" s="241"/>
      <c r="BG101" s="241"/>
      <c r="BH101" s="241"/>
      <c r="BI101" s="241"/>
      <c r="BJ101" s="241"/>
      <c r="BK101" s="241"/>
      <c r="BL101" s="241"/>
      <c r="BM101" s="241"/>
      <c r="BN101" s="241"/>
      <c r="BO101" s="241"/>
      <c r="BP101" s="241"/>
      <c r="BQ101" s="238">
        <v>95</v>
      </c>
      <c r="BR101" s="243"/>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2"/>
    </row>
    <row r="102" spans="1:131" s="223" customFormat="1" ht="26.25" customHeight="1" thickBot="1" x14ac:dyDescent="0.2">
      <c r="A102" s="246"/>
      <c r="B102" s="247"/>
      <c r="C102" s="247"/>
      <c r="D102" s="247"/>
      <c r="E102" s="247"/>
      <c r="F102" s="247"/>
      <c r="G102" s="247"/>
      <c r="H102" s="247"/>
      <c r="I102" s="247"/>
      <c r="J102" s="247"/>
      <c r="K102" s="247"/>
      <c r="L102" s="247"/>
      <c r="M102" s="247"/>
      <c r="N102" s="247"/>
      <c r="O102" s="247"/>
      <c r="P102" s="247"/>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8"/>
      <c r="AQ102" s="248"/>
      <c r="AR102" s="248"/>
      <c r="AS102" s="248"/>
      <c r="AT102" s="248"/>
      <c r="AU102" s="248"/>
      <c r="AV102" s="248"/>
      <c r="AW102" s="248"/>
      <c r="AX102" s="248"/>
      <c r="AY102" s="248"/>
      <c r="AZ102" s="249"/>
      <c r="BA102" s="249"/>
      <c r="BB102" s="249"/>
      <c r="BC102" s="249"/>
      <c r="BD102" s="249"/>
      <c r="BE102" s="241"/>
      <c r="BF102" s="241"/>
      <c r="BG102" s="241"/>
      <c r="BH102" s="241"/>
      <c r="BI102" s="241"/>
      <c r="BJ102" s="241"/>
      <c r="BK102" s="241"/>
      <c r="BL102" s="241"/>
      <c r="BM102" s="241"/>
      <c r="BN102" s="241"/>
      <c r="BO102" s="241"/>
      <c r="BP102" s="241"/>
      <c r="BQ102" s="240" t="s">
        <v>388</v>
      </c>
      <c r="BR102" s="850" t="s">
        <v>427</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8772</v>
      </c>
      <c r="CS102" s="910"/>
      <c r="CT102" s="910"/>
      <c r="CU102" s="910"/>
      <c r="CV102" s="953"/>
      <c r="CW102" s="952">
        <v>2108</v>
      </c>
      <c r="CX102" s="910"/>
      <c r="CY102" s="910"/>
      <c r="CZ102" s="910"/>
      <c r="DA102" s="953"/>
      <c r="DB102" s="952">
        <v>2564</v>
      </c>
      <c r="DC102" s="910"/>
      <c r="DD102" s="910"/>
      <c r="DE102" s="910"/>
      <c r="DF102" s="953"/>
      <c r="DG102" s="952" t="s">
        <v>589</v>
      </c>
      <c r="DH102" s="910"/>
      <c r="DI102" s="910"/>
      <c r="DJ102" s="910"/>
      <c r="DK102" s="953"/>
      <c r="DL102" s="952" t="s">
        <v>589</v>
      </c>
      <c r="DM102" s="910"/>
      <c r="DN102" s="910"/>
      <c r="DO102" s="910"/>
      <c r="DP102" s="953"/>
      <c r="DQ102" s="952" t="s">
        <v>589</v>
      </c>
      <c r="DR102" s="910"/>
      <c r="DS102" s="910"/>
      <c r="DT102" s="910"/>
      <c r="DU102" s="953"/>
      <c r="DV102" s="976"/>
      <c r="DW102" s="977"/>
      <c r="DX102" s="977"/>
      <c r="DY102" s="977"/>
      <c r="DZ102" s="978"/>
      <c r="EA102" s="222"/>
    </row>
    <row r="103" spans="1:131" s="223" customFormat="1" ht="26.25" customHeight="1" x14ac:dyDescent="0.15">
      <c r="A103" s="246"/>
      <c r="B103" s="247"/>
      <c r="C103" s="247"/>
      <c r="D103" s="247"/>
      <c r="E103" s="247"/>
      <c r="F103" s="247"/>
      <c r="G103" s="247"/>
      <c r="H103" s="247"/>
      <c r="I103" s="247"/>
      <c r="J103" s="247"/>
      <c r="K103" s="247"/>
      <c r="L103" s="247"/>
      <c r="M103" s="247"/>
      <c r="N103" s="247"/>
      <c r="O103" s="247"/>
      <c r="P103" s="247"/>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8"/>
      <c r="AQ103" s="248"/>
      <c r="AR103" s="248"/>
      <c r="AS103" s="248"/>
      <c r="AT103" s="248"/>
      <c r="AU103" s="248"/>
      <c r="AV103" s="248"/>
      <c r="AW103" s="248"/>
      <c r="AX103" s="248"/>
      <c r="AY103" s="248"/>
      <c r="AZ103" s="249"/>
      <c r="BA103" s="249"/>
      <c r="BB103" s="249"/>
      <c r="BC103" s="249"/>
      <c r="BD103" s="249"/>
      <c r="BE103" s="241"/>
      <c r="BF103" s="241"/>
      <c r="BG103" s="241"/>
      <c r="BH103" s="241"/>
      <c r="BI103" s="241"/>
      <c r="BJ103" s="241"/>
      <c r="BK103" s="241"/>
      <c r="BL103" s="241"/>
      <c r="BM103" s="241"/>
      <c r="BN103" s="241"/>
      <c r="BO103" s="241"/>
      <c r="BP103" s="241"/>
      <c r="BQ103" s="979" t="s">
        <v>428</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2"/>
    </row>
    <row r="104" spans="1:131" s="223" customFormat="1" ht="26.25" customHeight="1" x14ac:dyDescent="0.15">
      <c r="A104" s="246"/>
      <c r="B104" s="247"/>
      <c r="C104" s="247"/>
      <c r="D104" s="247"/>
      <c r="E104" s="247"/>
      <c r="F104" s="247"/>
      <c r="G104" s="247"/>
      <c r="H104" s="247"/>
      <c r="I104" s="247"/>
      <c r="J104" s="247"/>
      <c r="K104" s="247"/>
      <c r="L104" s="247"/>
      <c r="M104" s="247"/>
      <c r="N104" s="247"/>
      <c r="O104" s="247"/>
      <c r="P104" s="247"/>
      <c r="Q104" s="248"/>
      <c r="R104" s="248"/>
      <c r="S104" s="248"/>
      <c r="T104" s="248"/>
      <c r="U104" s="248"/>
      <c r="V104" s="248"/>
      <c r="W104" s="248"/>
      <c r="X104" s="248"/>
      <c r="Y104" s="248"/>
      <c r="Z104" s="248"/>
      <c r="AA104" s="248"/>
      <c r="AB104" s="248"/>
      <c r="AC104" s="248"/>
      <c r="AD104" s="248"/>
      <c r="AE104" s="248"/>
      <c r="AF104" s="248"/>
      <c r="AG104" s="248"/>
      <c r="AH104" s="248"/>
      <c r="AI104" s="248"/>
      <c r="AJ104" s="248"/>
      <c r="AK104" s="248"/>
      <c r="AL104" s="248"/>
      <c r="AM104" s="248"/>
      <c r="AN104" s="248"/>
      <c r="AO104" s="248"/>
      <c r="AP104" s="248"/>
      <c r="AQ104" s="248"/>
      <c r="AR104" s="248"/>
      <c r="AS104" s="248"/>
      <c r="AT104" s="248"/>
      <c r="AU104" s="248"/>
      <c r="AV104" s="248"/>
      <c r="AW104" s="248"/>
      <c r="AX104" s="248"/>
      <c r="AY104" s="248"/>
      <c r="AZ104" s="249"/>
      <c r="BA104" s="249"/>
      <c r="BB104" s="249"/>
      <c r="BC104" s="249"/>
      <c r="BD104" s="249"/>
      <c r="BE104" s="241"/>
      <c r="BF104" s="241"/>
      <c r="BG104" s="241"/>
      <c r="BH104" s="241"/>
      <c r="BI104" s="241"/>
      <c r="BJ104" s="241"/>
      <c r="BK104" s="241"/>
      <c r="BL104" s="241"/>
      <c r="BM104" s="241"/>
      <c r="BN104" s="241"/>
      <c r="BO104" s="241"/>
      <c r="BP104" s="241"/>
      <c r="BQ104" s="980" t="s">
        <v>429</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2"/>
    </row>
    <row r="105" spans="1:131" s="223" customFormat="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44"/>
      <c r="BR105" s="244"/>
      <c r="BS105" s="244"/>
      <c r="BT105" s="244"/>
      <c r="BU105" s="244"/>
      <c r="BV105" s="244"/>
      <c r="BW105" s="244"/>
      <c r="BX105" s="244"/>
      <c r="BY105" s="244"/>
      <c r="BZ105" s="244"/>
      <c r="CA105" s="244"/>
      <c r="CB105" s="244"/>
      <c r="CC105" s="244"/>
      <c r="CD105" s="244"/>
      <c r="CE105" s="244"/>
      <c r="CF105" s="244"/>
      <c r="CG105" s="244"/>
      <c r="CH105" s="244"/>
      <c r="CI105" s="244"/>
      <c r="CJ105" s="244"/>
      <c r="CK105" s="244"/>
      <c r="CL105" s="244"/>
      <c r="CM105" s="244"/>
      <c r="CN105" s="244"/>
      <c r="CO105" s="244"/>
      <c r="CP105" s="244"/>
      <c r="CQ105" s="244"/>
      <c r="CR105" s="244"/>
      <c r="CS105" s="244"/>
      <c r="CT105" s="244"/>
      <c r="CU105" s="244"/>
      <c r="CV105" s="244"/>
      <c r="CW105" s="244"/>
      <c r="CX105" s="244"/>
      <c r="CY105" s="244"/>
      <c r="CZ105" s="244"/>
      <c r="DA105" s="244"/>
      <c r="DB105" s="244"/>
      <c r="DC105" s="244"/>
      <c r="DD105" s="244"/>
      <c r="DE105" s="244"/>
      <c r="DF105" s="244"/>
      <c r="DG105" s="244"/>
      <c r="DH105" s="244"/>
      <c r="DI105" s="244"/>
      <c r="DJ105" s="244"/>
      <c r="DK105" s="244"/>
      <c r="DL105" s="244"/>
      <c r="DM105" s="244"/>
      <c r="DN105" s="244"/>
      <c r="DO105" s="244"/>
      <c r="DP105" s="244"/>
      <c r="DQ105" s="244"/>
      <c r="DR105" s="244"/>
      <c r="DS105" s="244"/>
      <c r="DT105" s="244"/>
      <c r="DU105" s="244"/>
      <c r="DV105" s="244"/>
      <c r="DW105" s="244"/>
      <c r="DX105" s="244"/>
      <c r="DY105" s="244"/>
      <c r="DZ105" s="244"/>
      <c r="EA105" s="222"/>
    </row>
    <row r="106" spans="1:131" s="223" customFormat="1" ht="11.25" customHeight="1" x14ac:dyDescent="0.15">
      <c r="A106" s="250"/>
      <c r="B106" s="250"/>
      <c r="C106" s="250"/>
      <c r="D106" s="250"/>
      <c r="E106" s="250"/>
      <c r="F106" s="250"/>
      <c r="G106" s="250"/>
      <c r="H106" s="250"/>
      <c r="I106" s="250"/>
      <c r="J106" s="250"/>
      <c r="K106" s="250"/>
      <c r="L106" s="250"/>
      <c r="M106" s="250"/>
      <c r="N106" s="250"/>
      <c r="O106" s="250"/>
      <c r="P106" s="250"/>
      <c r="Q106" s="250"/>
      <c r="R106" s="250"/>
      <c r="S106" s="250"/>
      <c r="T106" s="250"/>
      <c r="U106" s="250"/>
      <c r="V106" s="250"/>
      <c r="W106" s="250"/>
      <c r="X106" s="250"/>
      <c r="Y106" s="250"/>
      <c r="Z106" s="250"/>
      <c r="AA106" s="250"/>
      <c r="AB106" s="250"/>
      <c r="AC106" s="250"/>
      <c r="AD106" s="250"/>
      <c r="AE106" s="250"/>
      <c r="AF106" s="250"/>
      <c r="AG106" s="250"/>
      <c r="AH106" s="250"/>
      <c r="AI106" s="250"/>
      <c r="AJ106" s="250"/>
      <c r="AK106" s="250"/>
      <c r="AL106" s="250"/>
      <c r="AM106" s="250"/>
      <c r="AN106" s="250"/>
      <c r="AO106" s="250"/>
      <c r="AP106" s="250"/>
      <c r="AQ106" s="250"/>
      <c r="AR106" s="250"/>
      <c r="AS106" s="250"/>
      <c r="AT106" s="250"/>
      <c r="AU106" s="250"/>
      <c r="AV106" s="250"/>
      <c r="AW106" s="250"/>
      <c r="AX106" s="250"/>
      <c r="AY106" s="250"/>
      <c r="AZ106" s="250"/>
      <c r="BA106" s="250"/>
      <c r="BB106" s="250"/>
      <c r="BC106" s="250"/>
      <c r="BD106" s="250"/>
      <c r="BE106" s="250"/>
      <c r="BF106" s="250"/>
      <c r="BG106" s="250"/>
      <c r="BH106" s="250"/>
      <c r="BI106" s="250"/>
      <c r="BJ106" s="250"/>
      <c r="BK106" s="250"/>
      <c r="BL106" s="250"/>
      <c r="BM106" s="250"/>
      <c r="BN106" s="250"/>
      <c r="BO106" s="250"/>
      <c r="BP106" s="250"/>
      <c r="BQ106" s="244"/>
      <c r="BR106" s="244"/>
      <c r="BS106" s="244"/>
      <c r="BT106" s="244"/>
      <c r="BU106" s="244"/>
      <c r="BV106" s="244"/>
      <c r="BW106" s="244"/>
      <c r="BX106" s="244"/>
      <c r="BY106" s="244"/>
      <c r="BZ106" s="244"/>
      <c r="CA106" s="244"/>
      <c r="CB106" s="244"/>
      <c r="CC106" s="244"/>
      <c r="CD106" s="244"/>
      <c r="CE106" s="244"/>
      <c r="CF106" s="244"/>
      <c r="CG106" s="244"/>
      <c r="CH106" s="244"/>
      <c r="CI106" s="244"/>
      <c r="CJ106" s="244"/>
      <c r="CK106" s="244"/>
      <c r="CL106" s="244"/>
      <c r="CM106" s="244"/>
      <c r="CN106" s="244"/>
      <c r="CO106" s="244"/>
      <c r="CP106" s="244"/>
      <c r="CQ106" s="244"/>
      <c r="CR106" s="244"/>
      <c r="CS106" s="244"/>
      <c r="CT106" s="244"/>
      <c r="CU106" s="244"/>
      <c r="CV106" s="244"/>
      <c r="CW106" s="244"/>
      <c r="CX106" s="244"/>
      <c r="CY106" s="244"/>
      <c r="CZ106" s="244"/>
      <c r="DA106" s="244"/>
      <c r="DB106" s="244"/>
      <c r="DC106" s="244"/>
      <c r="DD106" s="244"/>
      <c r="DE106" s="244"/>
      <c r="DF106" s="244"/>
      <c r="DG106" s="244"/>
      <c r="DH106" s="244"/>
      <c r="DI106" s="244"/>
      <c r="DJ106" s="244"/>
      <c r="DK106" s="244"/>
      <c r="DL106" s="244"/>
      <c r="DM106" s="244"/>
      <c r="DN106" s="244"/>
      <c r="DO106" s="244"/>
      <c r="DP106" s="244"/>
      <c r="DQ106" s="244"/>
      <c r="DR106" s="244"/>
      <c r="DS106" s="244"/>
      <c r="DT106" s="244"/>
      <c r="DU106" s="244"/>
      <c r="DV106" s="244"/>
      <c r="DW106" s="244"/>
      <c r="DX106" s="244"/>
      <c r="DY106" s="244"/>
      <c r="DZ106" s="244"/>
      <c r="EA106" s="222"/>
    </row>
    <row r="107" spans="1:131" s="222" customFormat="1" ht="26.25" customHeight="1" thickBot="1" x14ac:dyDescent="0.2">
      <c r="A107" s="251" t="s">
        <v>430</v>
      </c>
      <c r="B107" s="252"/>
      <c r="C107" s="252"/>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252"/>
      <c r="AD107" s="252"/>
      <c r="AE107" s="252"/>
      <c r="AF107" s="252"/>
      <c r="AG107" s="252"/>
      <c r="AH107" s="252"/>
      <c r="AI107" s="252"/>
      <c r="AJ107" s="252"/>
      <c r="AK107" s="252"/>
      <c r="AL107" s="252"/>
      <c r="AM107" s="252"/>
      <c r="AN107" s="252"/>
      <c r="AO107" s="252"/>
      <c r="AP107" s="252"/>
      <c r="AQ107" s="252"/>
      <c r="AR107" s="252"/>
      <c r="AS107" s="252"/>
      <c r="AT107" s="252"/>
      <c r="AU107" s="251" t="s">
        <v>431</v>
      </c>
      <c r="AV107" s="252"/>
      <c r="AW107" s="252"/>
      <c r="AX107" s="252"/>
      <c r="AY107" s="252"/>
      <c r="AZ107" s="252"/>
      <c r="BA107" s="252"/>
      <c r="BB107" s="252"/>
      <c r="BC107" s="252"/>
      <c r="BD107" s="252"/>
      <c r="BE107" s="252"/>
      <c r="BF107" s="252"/>
      <c r="BG107" s="252"/>
      <c r="BH107" s="252"/>
      <c r="BI107" s="252"/>
      <c r="BJ107" s="252"/>
      <c r="BK107" s="252"/>
      <c r="BL107" s="252"/>
      <c r="BM107" s="252"/>
      <c r="BN107" s="252"/>
      <c r="BO107" s="252"/>
      <c r="BP107" s="252"/>
      <c r="BQ107" s="252"/>
      <c r="BR107" s="252"/>
      <c r="BS107" s="252"/>
      <c r="BT107" s="252"/>
      <c r="BU107" s="252"/>
      <c r="BV107" s="252"/>
      <c r="BW107" s="252"/>
      <c r="BX107" s="252"/>
      <c r="BY107" s="252"/>
      <c r="BZ107" s="252"/>
      <c r="CA107" s="252"/>
      <c r="CB107" s="252"/>
      <c r="CC107" s="252"/>
      <c r="CD107" s="252"/>
      <c r="CE107" s="252"/>
      <c r="CF107" s="252"/>
      <c r="CG107" s="252"/>
      <c r="CH107" s="252"/>
      <c r="CI107" s="252"/>
      <c r="CJ107" s="252"/>
      <c r="CK107" s="252"/>
      <c r="CL107" s="252"/>
      <c r="CM107" s="252"/>
      <c r="CN107" s="252"/>
      <c r="CO107" s="252"/>
      <c r="CP107" s="252"/>
      <c r="CQ107" s="252"/>
      <c r="CR107" s="252"/>
      <c r="CS107" s="252"/>
      <c r="CT107" s="252"/>
      <c r="CU107" s="252"/>
      <c r="CV107" s="252"/>
      <c r="CW107" s="252"/>
      <c r="CX107" s="252"/>
      <c r="CY107" s="252"/>
      <c r="CZ107" s="252"/>
      <c r="DA107" s="252"/>
      <c r="DB107" s="252"/>
      <c r="DC107" s="252"/>
      <c r="DD107" s="252"/>
      <c r="DE107" s="252"/>
      <c r="DF107" s="252"/>
      <c r="DG107" s="252"/>
      <c r="DH107" s="252"/>
      <c r="DI107" s="252"/>
      <c r="DJ107" s="252"/>
      <c r="DK107" s="252"/>
      <c r="DL107" s="252"/>
      <c r="DM107" s="252"/>
      <c r="DN107" s="252"/>
      <c r="DO107" s="252"/>
      <c r="DP107" s="252"/>
      <c r="DQ107" s="252"/>
      <c r="DR107" s="252"/>
      <c r="DS107" s="252"/>
      <c r="DT107" s="252"/>
      <c r="DU107" s="252"/>
      <c r="DV107" s="252"/>
      <c r="DW107" s="252"/>
      <c r="DX107" s="252"/>
      <c r="DY107" s="252"/>
      <c r="DZ107" s="252"/>
    </row>
    <row r="108" spans="1:131" s="222" customFormat="1" ht="26.25" customHeight="1" x14ac:dyDescent="0.15">
      <c r="A108" s="981" t="s">
        <v>432</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433</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2" customFormat="1" ht="26.25" customHeight="1" x14ac:dyDescent="0.15">
      <c r="A109" s="974" t="s">
        <v>434</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435</v>
      </c>
      <c r="AB109" s="955"/>
      <c r="AC109" s="955"/>
      <c r="AD109" s="955"/>
      <c r="AE109" s="956"/>
      <c r="AF109" s="954" t="s">
        <v>300</v>
      </c>
      <c r="AG109" s="955"/>
      <c r="AH109" s="955"/>
      <c r="AI109" s="955"/>
      <c r="AJ109" s="956"/>
      <c r="AK109" s="954" t="s">
        <v>299</v>
      </c>
      <c r="AL109" s="955"/>
      <c r="AM109" s="955"/>
      <c r="AN109" s="955"/>
      <c r="AO109" s="956"/>
      <c r="AP109" s="954" t="s">
        <v>436</v>
      </c>
      <c r="AQ109" s="955"/>
      <c r="AR109" s="955"/>
      <c r="AS109" s="955"/>
      <c r="AT109" s="957"/>
      <c r="AU109" s="974" t="s">
        <v>434</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435</v>
      </c>
      <c r="BR109" s="955"/>
      <c r="BS109" s="955"/>
      <c r="BT109" s="955"/>
      <c r="BU109" s="956"/>
      <c r="BV109" s="954" t="s">
        <v>300</v>
      </c>
      <c r="BW109" s="955"/>
      <c r="BX109" s="955"/>
      <c r="BY109" s="955"/>
      <c r="BZ109" s="956"/>
      <c r="CA109" s="954" t="s">
        <v>299</v>
      </c>
      <c r="CB109" s="955"/>
      <c r="CC109" s="955"/>
      <c r="CD109" s="955"/>
      <c r="CE109" s="956"/>
      <c r="CF109" s="975" t="s">
        <v>436</v>
      </c>
      <c r="CG109" s="975"/>
      <c r="CH109" s="975"/>
      <c r="CI109" s="975"/>
      <c r="CJ109" s="975"/>
      <c r="CK109" s="954" t="s">
        <v>437</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435</v>
      </c>
      <c r="DH109" s="955"/>
      <c r="DI109" s="955"/>
      <c r="DJ109" s="955"/>
      <c r="DK109" s="956"/>
      <c r="DL109" s="954" t="s">
        <v>300</v>
      </c>
      <c r="DM109" s="955"/>
      <c r="DN109" s="955"/>
      <c r="DO109" s="955"/>
      <c r="DP109" s="956"/>
      <c r="DQ109" s="954" t="s">
        <v>299</v>
      </c>
      <c r="DR109" s="955"/>
      <c r="DS109" s="955"/>
      <c r="DT109" s="955"/>
      <c r="DU109" s="956"/>
      <c r="DV109" s="954" t="s">
        <v>436</v>
      </c>
      <c r="DW109" s="955"/>
      <c r="DX109" s="955"/>
      <c r="DY109" s="955"/>
      <c r="DZ109" s="957"/>
    </row>
    <row r="110" spans="1:131" s="222" customFormat="1" ht="26.25" customHeight="1" x14ac:dyDescent="0.15">
      <c r="A110" s="958" t="s">
        <v>438</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15277642</v>
      </c>
      <c r="AB110" s="962"/>
      <c r="AC110" s="962"/>
      <c r="AD110" s="962"/>
      <c r="AE110" s="963"/>
      <c r="AF110" s="964">
        <v>14566822</v>
      </c>
      <c r="AG110" s="962"/>
      <c r="AH110" s="962"/>
      <c r="AI110" s="962"/>
      <c r="AJ110" s="963"/>
      <c r="AK110" s="964">
        <v>14442625</v>
      </c>
      <c r="AL110" s="962"/>
      <c r="AM110" s="962"/>
      <c r="AN110" s="962"/>
      <c r="AO110" s="963"/>
      <c r="AP110" s="965">
        <v>24</v>
      </c>
      <c r="AQ110" s="966"/>
      <c r="AR110" s="966"/>
      <c r="AS110" s="966"/>
      <c r="AT110" s="967"/>
      <c r="AU110" s="968" t="s">
        <v>67</v>
      </c>
      <c r="AV110" s="969"/>
      <c r="AW110" s="969"/>
      <c r="AX110" s="969"/>
      <c r="AY110" s="969"/>
      <c r="AZ110" s="1010" t="s">
        <v>439</v>
      </c>
      <c r="BA110" s="959"/>
      <c r="BB110" s="959"/>
      <c r="BC110" s="959"/>
      <c r="BD110" s="959"/>
      <c r="BE110" s="959"/>
      <c r="BF110" s="959"/>
      <c r="BG110" s="959"/>
      <c r="BH110" s="959"/>
      <c r="BI110" s="959"/>
      <c r="BJ110" s="959"/>
      <c r="BK110" s="959"/>
      <c r="BL110" s="959"/>
      <c r="BM110" s="959"/>
      <c r="BN110" s="959"/>
      <c r="BO110" s="959"/>
      <c r="BP110" s="960"/>
      <c r="BQ110" s="996">
        <v>145602198</v>
      </c>
      <c r="BR110" s="997"/>
      <c r="BS110" s="997"/>
      <c r="BT110" s="997"/>
      <c r="BU110" s="997"/>
      <c r="BV110" s="997">
        <v>143699761</v>
      </c>
      <c r="BW110" s="997"/>
      <c r="BX110" s="997"/>
      <c r="BY110" s="997"/>
      <c r="BZ110" s="997"/>
      <c r="CA110" s="997">
        <v>142190891</v>
      </c>
      <c r="CB110" s="997"/>
      <c r="CC110" s="997"/>
      <c r="CD110" s="997"/>
      <c r="CE110" s="997"/>
      <c r="CF110" s="1011">
        <v>236.6</v>
      </c>
      <c r="CG110" s="1012"/>
      <c r="CH110" s="1012"/>
      <c r="CI110" s="1012"/>
      <c r="CJ110" s="1012"/>
      <c r="CK110" s="1013" t="s">
        <v>440</v>
      </c>
      <c r="CL110" s="1014"/>
      <c r="CM110" s="993" t="s">
        <v>441</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390</v>
      </c>
      <c r="DH110" s="997"/>
      <c r="DI110" s="997"/>
      <c r="DJ110" s="997"/>
      <c r="DK110" s="997"/>
      <c r="DL110" s="997" t="s">
        <v>390</v>
      </c>
      <c r="DM110" s="997"/>
      <c r="DN110" s="997"/>
      <c r="DO110" s="997"/>
      <c r="DP110" s="997"/>
      <c r="DQ110" s="997" t="s">
        <v>442</v>
      </c>
      <c r="DR110" s="997"/>
      <c r="DS110" s="997"/>
      <c r="DT110" s="997"/>
      <c r="DU110" s="997"/>
      <c r="DV110" s="998" t="s">
        <v>124</v>
      </c>
      <c r="DW110" s="998"/>
      <c r="DX110" s="998"/>
      <c r="DY110" s="998"/>
      <c r="DZ110" s="999"/>
    </row>
    <row r="111" spans="1:131" s="222" customFormat="1" ht="26.25" customHeight="1" x14ac:dyDescent="0.15">
      <c r="A111" s="1000" t="s">
        <v>443</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124</v>
      </c>
      <c r="AB111" s="1004"/>
      <c r="AC111" s="1004"/>
      <c r="AD111" s="1004"/>
      <c r="AE111" s="1005"/>
      <c r="AF111" s="1006" t="s">
        <v>390</v>
      </c>
      <c r="AG111" s="1004"/>
      <c r="AH111" s="1004"/>
      <c r="AI111" s="1004"/>
      <c r="AJ111" s="1005"/>
      <c r="AK111" s="1006" t="s">
        <v>390</v>
      </c>
      <c r="AL111" s="1004"/>
      <c r="AM111" s="1004"/>
      <c r="AN111" s="1004"/>
      <c r="AO111" s="1005"/>
      <c r="AP111" s="1007" t="s">
        <v>442</v>
      </c>
      <c r="AQ111" s="1008"/>
      <c r="AR111" s="1008"/>
      <c r="AS111" s="1008"/>
      <c r="AT111" s="1009"/>
      <c r="AU111" s="970"/>
      <c r="AV111" s="971"/>
      <c r="AW111" s="971"/>
      <c r="AX111" s="971"/>
      <c r="AY111" s="971"/>
      <c r="AZ111" s="1019" t="s">
        <v>444</v>
      </c>
      <c r="BA111" s="1020"/>
      <c r="BB111" s="1020"/>
      <c r="BC111" s="1020"/>
      <c r="BD111" s="1020"/>
      <c r="BE111" s="1020"/>
      <c r="BF111" s="1020"/>
      <c r="BG111" s="1020"/>
      <c r="BH111" s="1020"/>
      <c r="BI111" s="1020"/>
      <c r="BJ111" s="1020"/>
      <c r="BK111" s="1020"/>
      <c r="BL111" s="1020"/>
      <c r="BM111" s="1020"/>
      <c r="BN111" s="1020"/>
      <c r="BO111" s="1020"/>
      <c r="BP111" s="1021"/>
      <c r="BQ111" s="989">
        <v>130243</v>
      </c>
      <c r="BR111" s="990"/>
      <c r="BS111" s="990"/>
      <c r="BT111" s="990"/>
      <c r="BU111" s="990"/>
      <c r="BV111" s="990">
        <v>122233</v>
      </c>
      <c r="BW111" s="990"/>
      <c r="BX111" s="990"/>
      <c r="BY111" s="990"/>
      <c r="BZ111" s="990"/>
      <c r="CA111" s="990">
        <v>113476</v>
      </c>
      <c r="CB111" s="990"/>
      <c r="CC111" s="990"/>
      <c r="CD111" s="990"/>
      <c r="CE111" s="990"/>
      <c r="CF111" s="984">
        <v>0.2</v>
      </c>
      <c r="CG111" s="985"/>
      <c r="CH111" s="985"/>
      <c r="CI111" s="985"/>
      <c r="CJ111" s="985"/>
      <c r="CK111" s="1015"/>
      <c r="CL111" s="1016"/>
      <c r="CM111" s="986" t="s">
        <v>445</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v>130243</v>
      </c>
      <c r="DH111" s="990"/>
      <c r="DI111" s="990"/>
      <c r="DJ111" s="990"/>
      <c r="DK111" s="990"/>
      <c r="DL111" s="990">
        <v>122233</v>
      </c>
      <c r="DM111" s="990"/>
      <c r="DN111" s="990"/>
      <c r="DO111" s="990"/>
      <c r="DP111" s="990"/>
      <c r="DQ111" s="990">
        <v>113476</v>
      </c>
      <c r="DR111" s="990"/>
      <c r="DS111" s="990"/>
      <c r="DT111" s="990"/>
      <c r="DU111" s="990"/>
      <c r="DV111" s="991">
        <v>0.2</v>
      </c>
      <c r="DW111" s="991"/>
      <c r="DX111" s="991"/>
      <c r="DY111" s="991"/>
      <c r="DZ111" s="992"/>
    </row>
    <row r="112" spans="1:131" s="222" customFormat="1" ht="26.25" customHeight="1" x14ac:dyDescent="0.15">
      <c r="A112" s="1022" t="s">
        <v>446</v>
      </c>
      <c r="B112" s="1023"/>
      <c r="C112" s="1020" t="s">
        <v>447</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442</v>
      </c>
      <c r="AB112" s="1029"/>
      <c r="AC112" s="1029"/>
      <c r="AD112" s="1029"/>
      <c r="AE112" s="1030"/>
      <c r="AF112" s="1031" t="s">
        <v>390</v>
      </c>
      <c r="AG112" s="1029"/>
      <c r="AH112" s="1029"/>
      <c r="AI112" s="1029"/>
      <c r="AJ112" s="1030"/>
      <c r="AK112" s="1031" t="s">
        <v>390</v>
      </c>
      <c r="AL112" s="1029"/>
      <c r="AM112" s="1029"/>
      <c r="AN112" s="1029"/>
      <c r="AO112" s="1030"/>
      <c r="AP112" s="1032" t="s">
        <v>448</v>
      </c>
      <c r="AQ112" s="1033"/>
      <c r="AR112" s="1033"/>
      <c r="AS112" s="1033"/>
      <c r="AT112" s="1034"/>
      <c r="AU112" s="970"/>
      <c r="AV112" s="971"/>
      <c r="AW112" s="971"/>
      <c r="AX112" s="971"/>
      <c r="AY112" s="971"/>
      <c r="AZ112" s="1019" t="s">
        <v>449</v>
      </c>
      <c r="BA112" s="1020"/>
      <c r="BB112" s="1020"/>
      <c r="BC112" s="1020"/>
      <c r="BD112" s="1020"/>
      <c r="BE112" s="1020"/>
      <c r="BF112" s="1020"/>
      <c r="BG112" s="1020"/>
      <c r="BH112" s="1020"/>
      <c r="BI112" s="1020"/>
      <c r="BJ112" s="1020"/>
      <c r="BK112" s="1020"/>
      <c r="BL112" s="1020"/>
      <c r="BM112" s="1020"/>
      <c r="BN112" s="1020"/>
      <c r="BO112" s="1020"/>
      <c r="BP112" s="1021"/>
      <c r="BQ112" s="989">
        <v>53698229</v>
      </c>
      <c r="BR112" s="990"/>
      <c r="BS112" s="990"/>
      <c r="BT112" s="990"/>
      <c r="BU112" s="990"/>
      <c r="BV112" s="990">
        <v>50525705</v>
      </c>
      <c r="BW112" s="990"/>
      <c r="BX112" s="990"/>
      <c r="BY112" s="990"/>
      <c r="BZ112" s="990"/>
      <c r="CA112" s="990">
        <v>46834084</v>
      </c>
      <c r="CB112" s="990"/>
      <c r="CC112" s="990"/>
      <c r="CD112" s="990"/>
      <c r="CE112" s="990"/>
      <c r="CF112" s="984">
        <v>77.900000000000006</v>
      </c>
      <c r="CG112" s="985"/>
      <c r="CH112" s="985"/>
      <c r="CI112" s="985"/>
      <c r="CJ112" s="985"/>
      <c r="CK112" s="1015"/>
      <c r="CL112" s="1016"/>
      <c r="CM112" s="986" t="s">
        <v>450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448</v>
      </c>
      <c r="DH112" s="990"/>
      <c r="DI112" s="990"/>
      <c r="DJ112" s="990"/>
      <c r="DK112" s="990"/>
      <c r="DL112" s="990" t="s">
        <v>390</v>
      </c>
      <c r="DM112" s="990"/>
      <c r="DN112" s="990"/>
      <c r="DO112" s="990"/>
      <c r="DP112" s="990"/>
      <c r="DQ112" s="990" t="s">
        <v>448</v>
      </c>
      <c r="DR112" s="990"/>
      <c r="DS112" s="990"/>
      <c r="DT112" s="990"/>
      <c r="DU112" s="990"/>
      <c r="DV112" s="991" t="s">
        <v>390</v>
      </c>
      <c r="DW112" s="991"/>
      <c r="DX112" s="991"/>
      <c r="DY112" s="991"/>
      <c r="DZ112" s="992"/>
    </row>
    <row r="113" spans="1:130" s="222" customFormat="1" ht="26.25" customHeight="1" x14ac:dyDescent="0.15">
      <c r="A113" s="1024"/>
      <c r="B113" s="1025"/>
      <c r="C113" s="1020" t="s">
        <v>451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4255807</v>
      </c>
      <c r="AB113" s="1004"/>
      <c r="AC113" s="1004"/>
      <c r="AD113" s="1004"/>
      <c r="AE113" s="1005"/>
      <c r="AF113" s="1006">
        <v>4153286</v>
      </c>
      <c r="AG113" s="1004"/>
      <c r="AH113" s="1004"/>
      <c r="AI113" s="1004"/>
      <c r="AJ113" s="1005"/>
      <c r="AK113" s="1006">
        <v>3639868</v>
      </c>
      <c r="AL113" s="1004"/>
      <c r="AM113" s="1004"/>
      <c r="AN113" s="1004"/>
      <c r="AO113" s="1005"/>
      <c r="AP113" s="1007">
        <v>6.1</v>
      </c>
      <c r="AQ113" s="1008"/>
      <c r="AR113" s="1008"/>
      <c r="AS113" s="1008"/>
      <c r="AT113" s="1009"/>
      <c r="AU113" s="970"/>
      <c r="AV113" s="971"/>
      <c r="AW113" s="971"/>
      <c r="AX113" s="971"/>
      <c r="AY113" s="971"/>
      <c r="AZ113" s="1019" t="s">
        <v>452</v>
      </c>
      <c r="BA113" s="1020"/>
      <c r="BB113" s="1020"/>
      <c r="BC113" s="1020"/>
      <c r="BD113" s="1020"/>
      <c r="BE113" s="1020"/>
      <c r="BF113" s="1020"/>
      <c r="BG113" s="1020"/>
      <c r="BH113" s="1020"/>
      <c r="BI113" s="1020"/>
      <c r="BJ113" s="1020"/>
      <c r="BK113" s="1020"/>
      <c r="BL113" s="1020"/>
      <c r="BM113" s="1020"/>
      <c r="BN113" s="1020"/>
      <c r="BO113" s="1020"/>
      <c r="BP113" s="1021"/>
      <c r="BQ113" s="989" t="s">
        <v>442</v>
      </c>
      <c r="BR113" s="990"/>
      <c r="BS113" s="990"/>
      <c r="BT113" s="990"/>
      <c r="BU113" s="990"/>
      <c r="BV113" s="990" t="s">
        <v>390</v>
      </c>
      <c r="BW113" s="990"/>
      <c r="BX113" s="990"/>
      <c r="BY113" s="990"/>
      <c r="BZ113" s="990"/>
      <c r="CA113" s="990" t="s">
        <v>390</v>
      </c>
      <c r="CB113" s="990"/>
      <c r="CC113" s="990"/>
      <c r="CD113" s="990"/>
      <c r="CE113" s="990"/>
      <c r="CF113" s="984" t="s">
        <v>448</v>
      </c>
      <c r="CG113" s="985"/>
      <c r="CH113" s="985"/>
      <c r="CI113" s="985"/>
      <c r="CJ113" s="985"/>
      <c r="CK113" s="1015"/>
      <c r="CL113" s="1016"/>
      <c r="CM113" s="986" t="s">
        <v>453</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390</v>
      </c>
      <c r="DH113" s="1029"/>
      <c r="DI113" s="1029"/>
      <c r="DJ113" s="1029"/>
      <c r="DK113" s="1030"/>
      <c r="DL113" s="1031" t="s">
        <v>390</v>
      </c>
      <c r="DM113" s="1029"/>
      <c r="DN113" s="1029"/>
      <c r="DO113" s="1029"/>
      <c r="DP113" s="1030"/>
      <c r="DQ113" s="1031" t="s">
        <v>390</v>
      </c>
      <c r="DR113" s="1029"/>
      <c r="DS113" s="1029"/>
      <c r="DT113" s="1029"/>
      <c r="DU113" s="1030"/>
      <c r="DV113" s="1032" t="s">
        <v>448</v>
      </c>
      <c r="DW113" s="1033"/>
      <c r="DX113" s="1033"/>
      <c r="DY113" s="1033"/>
      <c r="DZ113" s="1034"/>
    </row>
    <row r="114" spans="1:130" s="222" customFormat="1" ht="26.25" customHeight="1" x14ac:dyDescent="0.15">
      <c r="A114" s="1024"/>
      <c r="B114" s="1025"/>
      <c r="C114" s="1020" t="s">
        <v>454</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t="s">
        <v>442</v>
      </c>
      <c r="AB114" s="1029"/>
      <c r="AC114" s="1029"/>
      <c r="AD114" s="1029"/>
      <c r="AE114" s="1030"/>
      <c r="AF114" s="1031" t="s">
        <v>390</v>
      </c>
      <c r="AG114" s="1029"/>
      <c r="AH114" s="1029"/>
      <c r="AI114" s="1029"/>
      <c r="AJ114" s="1030"/>
      <c r="AK114" s="1031" t="s">
        <v>390</v>
      </c>
      <c r="AL114" s="1029"/>
      <c r="AM114" s="1029"/>
      <c r="AN114" s="1029"/>
      <c r="AO114" s="1030"/>
      <c r="AP114" s="1032" t="s">
        <v>124</v>
      </c>
      <c r="AQ114" s="1033"/>
      <c r="AR114" s="1033"/>
      <c r="AS114" s="1033"/>
      <c r="AT114" s="1034"/>
      <c r="AU114" s="970"/>
      <c r="AV114" s="971"/>
      <c r="AW114" s="971"/>
      <c r="AX114" s="971"/>
      <c r="AY114" s="971"/>
      <c r="AZ114" s="1019" t="s">
        <v>455</v>
      </c>
      <c r="BA114" s="1020"/>
      <c r="BB114" s="1020"/>
      <c r="BC114" s="1020"/>
      <c r="BD114" s="1020"/>
      <c r="BE114" s="1020"/>
      <c r="BF114" s="1020"/>
      <c r="BG114" s="1020"/>
      <c r="BH114" s="1020"/>
      <c r="BI114" s="1020"/>
      <c r="BJ114" s="1020"/>
      <c r="BK114" s="1020"/>
      <c r="BL114" s="1020"/>
      <c r="BM114" s="1020"/>
      <c r="BN114" s="1020"/>
      <c r="BO114" s="1020"/>
      <c r="BP114" s="1021"/>
      <c r="BQ114" s="989">
        <v>20023326</v>
      </c>
      <c r="BR114" s="990"/>
      <c r="BS114" s="990"/>
      <c r="BT114" s="990"/>
      <c r="BU114" s="990"/>
      <c r="BV114" s="990">
        <v>19937274</v>
      </c>
      <c r="BW114" s="990"/>
      <c r="BX114" s="990"/>
      <c r="BY114" s="990"/>
      <c r="BZ114" s="990"/>
      <c r="CA114" s="990">
        <v>18762311</v>
      </c>
      <c r="CB114" s="990"/>
      <c r="CC114" s="990"/>
      <c r="CD114" s="990"/>
      <c r="CE114" s="990"/>
      <c r="CF114" s="984">
        <v>31.2</v>
      </c>
      <c r="CG114" s="985"/>
      <c r="CH114" s="985"/>
      <c r="CI114" s="985"/>
      <c r="CJ114" s="985"/>
      <c r="CK114" s="1015"/>
      <c r="CL114" s="1016"/>
      <c r="CM114" s="986" t="s">
        <v>456</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390</v>
      </c>
      <c r="DH114" s="1029"/>
      <c r="DI114" s="1029"/>
      <c r="DJ114" s="1029"/>
      <c r="DK114" s="1030"/>
      <c r="DL114" s="1031" t="s">
        <v>390</v>
      </c>
      <c r="DM114" s="1029"/>
      <c r="DN114" s="1029"/>
      <c r="DO114" s="1029"/>
      <c r="DP114" s="1030"/>
      <c r="DQ114" s="1031" t="s">
        <v>124</v>
      </c>
      <c r="DR114" s="1029"/>
      <c r="DS114" s="1029"/>
      <c r="DT114" s="1029"/>
      <c r="DU114" s="1030"/>
      <c r="DV114" s="1032" t="s">
        <v>448</v>
      </c>
      <c r="DW114" s="1033"/>
      <c r="DX114" s="1033"/>
      <c r="DY114" s="1033"/>
      <c r="DZ114" s="1034"/>
    </row>
    <row r="115" spans="1:130" s="222" customFormat="1" ht="26.25" customHeight="1" x14ac:dyDescent="0.15">
      <c r="A115" s="1024"/>
      <c r="B115" s="1025"/>
      <c r="C115" s="1020" t="s">
        <v>457</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9195</v>
      </c>
      <c r="AB115" s="1004"/>
      <c r="AC115" s="1004"/>
      <c r="AD115" s="1004"/>
      <c r="AE115" s="1005"/>
      <c r="AF115" s="1006">
        <v>9254</v>
      </c>
      <c r="AG115" s="1004"/>
      <c r="AH115" s="1004"/>
      <c r="AI115" s="1004"/>
      <c r="AJ115" s="1005"/>
      <c r="AK115" s="1006">
        <v>7156</v>
      </c>
      <c r="AL115" s="1004"/>
      <c r="AM115" s="1004"/>
      <c r="AN115" s="1004"/>
      <c r="AO115" s="1005"/>
      <c r="AP115" s="1007">
        <v>0</v>
      </c>
      <c r="AQ115" s="1008"/>
      <c r="AR115" s="1008"/>
      <c r="AS115" s="1008"/>
      <c r="AT115" s="1009"/>
      <c r="AU115" s="970"/>
      <c r="AV115" s="971"/>
      <c r="AW115" s="971"/>
      <c r="AX115" s="971"/>
      <c r="AY115" s="971"/>
      <c r="AZ115" s="1019" t="s">
        <v>458</v>
      </c>
      <c r="BA115" s="1020"/>
      <c r="BB115" s="1020"/>
      <c r="BC115" s="1020"/>
      <c r="BD115" s="1020"/>
      <c r="BE115" s="1020"/>
      <c r="BF115" s="1020"/>
      <c r="BG115" s="1020"/>
      <c r="BH115" s="1020"/>
      <c r="BI115" s="1020"/>
      <c r="BJ115" s="1020"/>
      <c r="BK115" s="1020"/>
      <c r="BL115" s="1020"/>
      <c r="BM115" s="1020"/>
      <c r="BN115" s="1020"/>
      <c r="BO115" s="1020"/>
      <c r="BP115" s="1021"/>
      <c r="BQ115" s="989">
        <v>44478</v>
      </c>
      <c r="BR115" s="990"/>
      <c r="BS115" s="990"/>
      <c r="BT115" s="990"/>
      <c r="BU115" s="990"/>
      <c r="BV115" s="990" t="s">
        <v>459</v>
      </c>
      <c r="BW115" s="990"/>
      <c r="BX115" s="990"/>
      <c r="BY115" s="990"/>
      <c r="BZ115" s="990"/>
      <c r="CA115" s="990" t="s">
        <v>390</v>
      </c>
      <c r="CB115" s="990"/>
      <c r="CC115" s="990"/>
      <c r="CD115" s="990"/>
      <c r="CE115" s="990"/>
      <c r="CF115" s="984" t="s">
        <v>390</v>
      </c>
      <c r="CG115" s="985"/>
      <c r="CH115" s="985"/>
      <c r="CI115" s="985"/>
      <c r="CJ115" s="985"/>
      <c r="CK115" s="1015"/>
      <c r="CL115" s="1016"/>
      <c r="CM115" s="1019" t="s">
        <v>460</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448</v>
      </c>
      <c r="DH115" s="1029"/>
      <c r="DI115" s="1029"/>
      <c r="DJ115" s="1029"/>
      <c r="DK115" s="1030"/>
      <c r="DL115" s="1031" t="s">
        <v>390</v>
      </c>
      <c r="DM115" s="1029"/>
      <c r="DN115" s="1029"/>
      <c r="DO115" s="1029"/>
      <c r="DP115" s="1030"/>
      <c r="DQ115" s="1031" t="s">
        <v>390</v>
      </c>
      <c r="DR115" s="1029"/>
      <c r="DS115" s="1029"/>
      <c r="DT115" s="1029"/>
      <c r="DU115" s="1030"/>
      <c r="DV115" s="1032" t="s">
        <v>442</v>
      </c>
      <c r="DW115" s="1033"/>
      <c r="DX115" s="1033"/>
      <c r="DY115" s="1033"/>
      <c r="DZ115" s="1034"/>
    </row>
    <row r="116" spans="1:130" s="222" customFormat="1" ht="26.25" customHeight="1" x14ac:dyDescent="0.15">
      <c r="A116" s="1026"/>
      <c r="B116" s="1027"/>
      <c r="C116" s="1035" t="s">
        <v>461</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448</v>
      </c>
      <c r="AB116" s="1029"/>
      <c r="AC116" s="1029"/>
      <c r="AD116" s="1029"/>
      <c r="AE116" s="1030"/>
      <c r="AF116" s="1031" t="s">
        <v>390</v>
      </c>
      <c r="AG116" s="1029"/>
      <c r="AH116" s="1029"/>
      <c r="AI116" s="1029"/>
      <c r="AJ116" s="1030"/>
      <c r="AK116" s="1031" t="s">
        <v>448</v>
      </c>
      <c r="AL116" s="1029"/>
      <c r="AM116" s="1029"/>
      <c r="AN116" s="1029"/>
      <c r="AO116" s="1030"/>
      <c r="AP116" s="1032" t="s">
        <v>390</v>
      </c>
      <c r="AQ116" s="1033"/>
      <c r="AR116" s="1033"/>
      <c r="AS116" s="1033"/>
      <c r="AT116" s="1034"/>
      <c r="AU116" s="970"/>
      <c r="AV116" s="971"/>
      <c r="AW116" s="971"/>
      <c r="AX116" s="971"/>
      <c r="AY116" s="971"/>
      <c r="AZ116" s="1037" t="s">
        <v>462</v>
      </c>
      <c r="BA116" s="1038"/>
      <c r="BB116" s="1038"/>
      <c r="BC116" s="1038"/>
      <c r="BD116" s="1038"/>
      <c r="BE116" s="1038"/>
      <c r="BF116" s="1038"/>
      <c r="BG116" s="1038"/>
      <c r="BH116" s="1038"/>
      <c r="BI116" s="1038"/>
      <c r="BJ116" s="1038"/>
      <c r="BK116" s="1038"/>
      <c r="BL116" s="1038"/>
      <c r="BM116" s="1038"/>
      <c r="BN116" s="1038"/>
      <c r="BO116" s="1038"/>
      <c r="BP116" s="1039"/>
      <c r="BQ116" s="989" t="s">
        <v>442</v>
      </c>
      <c r="BR116" s="990"/>
      <c r="BS116" s="990"/>
      <c r="BT116" s="990"/>
      <c r="BU116" s="990"/>
      <c r="BV116" s="990" t="s">
        <v>390</v>
      </c>
      <c r="BW116" s="990"/>
      <c r="BX116" s="990"/>
      <c r="BY116" s="990"/>
      <c r="BZ116" s="990"/>
      <c r="CA116" s="990" t="s">
        <v>448</v>
      </c>
      <c r="CB116" s="990"/>
      <c r="CC116" s="990"/>
      <c r="CD116" s="990"/>
      <c r="CE116" s="990"/>
      <c r="CF116" s="984" t="s">
        <v>390</v>
      </c>
      <c r="CG116" s="985"/>
      <c r="CH116" s="985"/>
      <c r="CI116" s="985"/>
      <c r="CJ116" s="985"/>
      <c r="CK116" s="1015"/>
      <c r="CL116" s="1016"/>
      <c r="CM116" s="986" t="s">
        <v>463</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124</v>
      </c>
      <c r="DH116" s="1029"/>
      <c r="DI116" s="1029"/>
      <c r="DJ116" s="1029"/>
      <c r="DK116" s="1030"/>
      <c r="DL116" s="1031" t="s">
        <v>464</v>
      </c>
      <c r="DM116" s="1029"/>
      <c r="DN116" s="1029"/>
      <c r="DO116" s="1029"/>
      <c r="DP116" s="1030"/>
      <c r="DQ116" s="1031" t="s">
        <v>448</v>
      </c>
      <c r="DR116" s="1029"/>
      <c r="DS116" s="1029"/>
      <c r="DT116" s="1029"/>
      <c r="DU116" s="1030"/>
      <c r="DV116" s="1032" t="s">
        <v>448</v>
      </c>
      <c r="DW116" s="1033"/>
      <c r="DX116" s="1033"/>
      <c r="DY116" s="1033"/>
      <c r="DZ116" s="1034"/>
    </row>
    <row r="117" spans="1:130" s="222" customFormat="1" ht="26.25" customHeight="1" x14ac:dyDescent="0.15">
      <c r="A117" s="974" t="s">
        <v>182</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465</v>
      </c>
      <c r="Z117" s="956"/>
      <c r="AA117" s="1046">
        <v>19542644</v>
      </c>
      <c r="AB117" s="1047"/>
      <c r="AC117" s="1047"/>
      <c r="AD117" s="1047"/>
      <c r="AE117" s="1048"/>
      <c r="AF117" s="1049">
        <v>18729362</v>
      </c>
      <c r="AG117" s="1047"/>
      <c r="AH117" s="1047"/>
      <c r="AI117" s="1047"/>
      <c r="AJ117" s="1048"/>
      <c r="AK117" s="1049">
        <v>18089649</v>
      </c>
      <c r="AL117" s="1047"/>
      <c r="AM117" s="1047"/>
      <c r="AN117" s="1047"/>
      <c r="AO117" s="1048"/>
      <c r="AP117" s="1050"/>
      <c r="AQ117" s="1051"/>
      <c r="AR117" s="1051"/>
      <c r="AS117" s="1051"/>
      <c r="AT117" s="1052"/>
      <c r="AU117" s="970"/>
      <c r="AV117" s="971"/>
      <c r="AW117" s="971"/>
      <c r="AX117" s="971"/>
      <c r="AY117" s="971"/>
      <c r="AZ117" s="1037" t="s">
        <v>466</v>
      </c>
      <c r="BA117" s="1038"/>
      <c r="BB117" s="1038"/>
      <c r="BC117" s="1038"/>
      <c r="BD117" s="1038"/>
      <c r="BE117" s="1038"/>
      <c r="BF117" s="1038"/>
      <c r="BG117" s="1038"/>
      <c r="BH117" s="1038"/>
      <c r="BI117" s="1038"/>
      <c r="BJ117" s="1038"/>
      <c r="BK117" s="1038"/>
      <c r="BL117" s="1038"/>
      <c r="BM117" s="1038"/>
      <c r="BN117" s="1038"/>
      <c r="BO117" s="1038"/>
      <c r="BP117" s="1039"/>
      <c r="BQ117" s="989" t="s">
        <v>390</v>
      </c>
      <c r="BR117" s="990"/>
      <c r="BS117" s="990"/>
      <c r="BT117" s="990"/>
      <c r="BU117" s="990"/>
      <c r="BV117" s="990" t="s">
        <v>390</v>
      </c>
      <c r="BW117" s="990"/>
      <c r="BX117" s="990"/>
      <c r="BY117" s="990"/>
      <c r="BZ117" s="990"/>
      <c r="CA117" s="990" t="s">
        <v>464</v>
      </c>
      <c r="CB117" s="990"/>
      <c r="CC117" s="990"/>
      <c r="CD117" s="990"/>
      <c r="CE117" s="990"/>
      <c r="CF117" s="984" t="s">
        <v>390</v>
      </c>
      <c r="CG117" s="985"/>
      <c r="CH117" s="985"/>
      <c r="CI117" s="985"/>
      <c r="CJ117" s="985"/>
      <c r="CK117" s="1015"/>
      <c r="CL117" s="1016"/>
      <c r="CM117" s="986" t="s">
        <v>467</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464</v>
      </c>
      <c r="DH117" s="1029"/>
      <c r="DI117" s="1029"/>
      <c r="DJ117" s="1029"/>
      <c r="DK117" s="1030"/>
      <c r="DL117" s="1031" t="s">
        <v>390</v>
      </c>
      <c r="DM117" s="1029"/>
      <c r="DN117" s="1029"/>
      <c r="DO117" s="1029"/>
      <c r="DP117" s="1030"/>
      <c r="DQ117" s="1031" t="s">
        <v>464</v>
      </c>
      <c r="DR117" s="1029"/>
      <c r="DS117" s="1029"/>
      <c r="DT117" s="1029"/>
      <c r="DU117" s="1030"/>
      <c r="DV117" s="1032" t="s">
        <v>390</v>
      </c>
      <c r="DW117" s="1033"/>
      <c r="DX117" s="1033"/>
      <c r="DY117" s="1033"/>
      <c r="DZ117" s="1034"/>
    </row>
    <row r="118" spans="1:130" s="222" customFormat="1" ht="26.25" customHeight="1" x14ac:dyDescent="0.15">
      <c r="A118" s="974" t="s">
        <v>437</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435</v>
      </c>
      <c r="AB118" s="955"/>
      <c r="AC118" s="955"/>
      <c r="AD118" s="955"/>
      <c r="AE118" s="956"/>
      <c r="AF118" s="954" t="s">
        <v>300</v>
      </c>
      <c r="AG118" s="955"/>
      <c r="AH118" s="955"/>
      <c r="AI118" s="955"/>
      <c r="AJ118" s="956"/>
      <c r="AK118" s="954" t="s">
        <v>299</v>
      </c>
      <c r="AL118" s="955"/>
      <c r="AM118" s="955"/>
      <c r="AN118" s="955"/>
      <c r="AO118" s="956"/>
      <c r="AP118" s="1041" t="s">
        <v>436</v>
      </c>
      <c r="AQ118" s="1042"/>
      <c r="AR118" s="1042"/>
      <c r="AS118" s="1042"/>
      <c r="AT118" s="1043"/>
      <c r="AU118" s="970"/>
      <c r="AV118" s="971"/>
      <c r="AW118" s="971"/>
      <c r="AX118" s="971"/>
      <c r="AY118" s="971"/>
      <c r="AZ118" s="1044" t="s">
        <v>468</v>
      </c>
      <c r="BA118" s="1035"/>
      <c r="BB118" s="1035"/>
      <c r="BC118" s="1035"/>
      <c r="BD118" s="1035"/>
      <c r="BE118" s="1035"/>
      <c r="BF118" s="1035"/>
      <c r="BG118" s="1035"/>
      <c r="BH118" s="1035"/>
      <c r="BI118" s="1035"/>
      <c r="BJ118" s="1035"/>
      <c r="BK118" s="1035"/>
      <c r="BL118" s="1035"/>
      <c r="BM118" s="1035"/>
      <c r="BN118" s="1035"/>
      <c r="BO118" s="1035"/>
      <c r="BP118" s="1036"/>
      <c r="BQ118" s="1067" t="s">
        <v>390</v>
      </c>
      <c r="BR118" s="1068"/>
      <c r="BS118" s="1068"/>
      <c r="BT118" s="1068"/>
      <c r="BU118" s="1068"/>
      <c r="BV118" s="1068" t="s">
        <v>390</v>
      </c>
      <c r="BW118" s="1068"/>
      <c r="BX118" s="1068"/>
      <c r="BY118" s="1068"/>
      <c r="BZ118" s="1068"/>
      <c r="CA118" s="1068" t="s">
        <v>124</v>
      </c>
      <c r="CB118" s="1068"/>
      <c r="CC118" s="1068"/>
      <c r="CD118" s="1068"/>
      <c r="CE118" s="1068"/>
      <c r="CF118" s="984" t="s">
        <v>390</v>
      </c>
      <c r="CG118" s="985"/>
      <c r="CH118" s="985"/>
      <c r="CI118" s="985"/>
      <c r="CJ118" s="985"/>
      <c r="CK118" s="1015"/>
      <c r="CL118" s="1016"/>
      <c r="CM118" s="986" t="s">
        <v>469</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390</v>
      </c>
      <c r="DH118" s="1029"/>
      <c r="DI118" s="1029"/>
      <c r="DJ118" s="1029"/>
      <c r="DK118" s="1030"/>
      <c r="DL118" s="1031" t="s">
        <v>390</v>
      </c>
      <c r="DM118" s="1029"/>
      <c r="DN118" s="1029"/>
      <c r="DO118" s="1029"/>
      <c r="DP118" s="1030"/>
      <c r="DQ118" s="1031" t="s">
        <v>390</v>
      </c>
      <c r="DR118" s="1029"/>
      <c r="DS118" s="1029"/>
      <c r="DT118" s="1029"/>
      <c r="DU118" s="1030"/>
      <c r="DV118" s="1032" t="s">
        <v>464</v>
      </c>
      <c r="DW118" s="1033"/>
      <c r="DX118" s="1033"/>
      <c r="DY118" s="1033"/>
      <c r="DZ118" s="1034"/>
    </row>
    <row r="119" spans="1:130" s="222" customFormat="1" ht="26.25" customHeight="1" x14ac:dyDescent="0.15">
      <c r="A119" s="1128" t="s">
        <v>440</v>
      </c>
      <c r="B119" s="1014"/>
      <c r="C119" s="993" t="s">
        <v>441</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390</v>
      </c>
      <c r="AB119" s="962"/>
      <c r="AC119" s="962"/>
      <c r="AD119" s="962"/>
      <c r="AE119" s="963"/>
      <c r="AF119" s="964" t="s">
        <v>390</v>
      </c>
      <c r="AG119" s="962"/>
      <c r="AH119" s="962"/>
      <c r="AI119" s="962"/>
      <c r="AJ119" s="963"/>
      <c r="AK119" s="964" t="s">
        <v>448</v>
      </c>
      <c r="AL119" s="962"/>
      <c r="AM119" s="962"/>
      <c r="AN119" s="962"/>
      <c r="AO119" s="963"/>
      <c r="AP119" s="965" t="s">
        <v>448</v>
      </c>
      <c r="AQ119" s="966"/>
      <c r="AR119" s="966"/>
      <c r="AS119" s="966"/>
      <c r="AT119" s="967"/>
      <c r="AU119" s="972"/>
      <c r="AV119" s="973"/>
      <c r="AW119" s="973"/>
      <c r="AX119" s="973"/>
      <c r="AY119" s="973"/>
      <c r="AZ119" s="253" t="s">
        <v>182</v>
      </c>
      <c r="BA119" s="253"/>
      <c r="BB119" s="253"/>
      <c r="BC119" s="253"/>
      <c r="BD119" s="253"/>
      <c r="BE119" s="253"/>
      <c r="BF119" s="253"/>
      <c r="BG119" s="253"/>
      <c r="BH119" s="253"/>
      <c r="BI119" s="253"/>
      <c r="BJ119" s="253"/>
      <c r="BK119" s="253"/>
      <c r="BL119" s="253"/>
      <c r="BM119" s="253"/>
      <c r="BN119" s="253"/>
      <c r="BO119" s="1045" t="s">
        <v>470</v>
      </c>
      <c r="BP119" s="1076"/>
      <c r="BQ119" s="1067">
        <v>219498474</v>
      </c>
      <c r="BR119" s="1068"/>
      <c r="BS119" s="1068"/>
      <c r="BT119" s="1068"/>
      <c r="BU119" s="1068"/>
      <c r="BV119" s="1068">
        <v>214284973</v>
      </c>
      <c r="BW119" s="1068"/>
      <c r="BX119" s="1068"/>
      <c r="BY119" s="1068"/>
      <c r="BZ119" s="1068"/>
      <c r="CA119" s="1068">
        <v>207900762</v>
      </c>
      <c r="CB119" s="1068"/>
      <c r="CC119" s="1068"/>
      <c r="CD119" s="1068"/>
      <c r="CE119" s="1068"/>
      <c r="CF119" s="1069"/>
      <c r="CG119" s="1070"/>
      <c r="CH119" s="1070"/>
      <c r="CI119" s="1070"/>
      <c r="CJ119" s="1071"/>
      <c r="CK119" s="1017"/>
      <c r="CL119" s="1018"/>
      <c r="CM119" s="1072" t="s">
        <v>471</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t="s">
        <v>390</v>
      </c>
      <c r="DH119" s="1054"/>
      <c r="DI119" s="1054"/>
      <c r="DJ119" s="1054"/>
      <c r="DK119" s="1055"/>
      <c r="DL119" s="1053" t="s">
        <v>390</v>
      </c>
      <c r="DM119" s="1054"/>
      <c r="DN119" s="1054"/>
      <c r="DO119" s="1054"/>
      <c r="DP119" s="1055"/>
      <c r="DQ119" s="1053" t="s">
        <v>390</v>
      </c>
      <c r="DR119" s="1054"/>
      <c r="DS119" s="1054"/>
      <c r="DT119" s="1054"/>
      <c r="DU119" s="1055"/>
      <c r="DV119" s="1056" t="s">
        <v>390</v>
      </c>
      <c r="DW119" s="1057"/>
      <c r="DX119" s="1057"/>
      <c r="DY119" s="1057"/>
      <c r="DZ119" s="1058"/>
    </row>
    <row r="120" spans="1:130" s="222" customFormat="1" ht="26.25" customHeight="1" x14ac:dyDescent="0.15">
      <c r="A120" s="1129"/>
      <c r="B120" s="1016"/>
      <c r="C120" s="986" t="s">
        <v>445</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390</v>
      </c>
      <c r="AB120" s="1029"/>
      <c r="AC120" s="1029"/>
      <c r="AD120" s="1029"/>
      <c r="AE120" s="1030"/>
      <c r="AF120" s="1031" t="s">
        <v>390</v>
      </c>
      <c r="AG120" s="1029"/>
      <c r="AH120" s="1029"/>
      <c r="AI120" s="1029"/>
      <c r="AJ120" s="1030"/>
      <c r="AK120" s="1031" t="s">
        <v>390</v>
      </c>
      <c r="AL120" s="1029"/>
      <c r="AM120" s="1029"/>
      <c r="AN120" s="1029"/>
      <c r="AO120" s="1030"/>
      <c r="AP120" s="1032" t="s">
        <v>390</v>
      </c>
      <c r="AQ120" s="1033"/>
      <c r="AR120" s="1033"/>
      <c r="AS120" s="1033"/>
      <c r="AT120" s="1034"/>
      <c r="AU120" s="1059" t="s">
        <v>472</v>
      </c>
      <c r="AV120" s="1060"/>
      <c r="AW120" s="1060"/>
      <c r="AX120" s="1060"/>
      <c r="AY120" s="1061"/>
      <c r="AZ120" s="1010" t="s">
        <v>473</v>
      </c>
      <c r="BA120" s="959"/>
      <c r="BB120" s="959"/>
      <c r="BC120" s="959"/>
      <c r="BD120" s="959"/>
      <c r="BE120" s="959"/>
      <c r="BF120" s="959"/>
      <c r="BG120" s="959"/>
      <c r="BH120" s="959"/>
      <c r="BI120" s="959"/>
      <c r="BJ120" s="959"/>
      <c r="BK120" s="959"/>
      <c r="BL120" s="959"/>
      <c r="BM120" s="959"/>
      <c r="BN120" s="959"/>
      <c r="BO120" s="959"/>
      <c r="BP120" s="960"/>
      <c r="BQ120" s="996">
        <v>25557047</v>
      </c>
      <c r="BR120" s="997"/>
      <c r="BS120" s="997"/>
      <c r="BT120" s="997"/>
      <c r="BU120" s="997"/>
      <c r="BV120" s="997">
        <v>22857617</v>
      </c>
      <c r="BW120" s="997"/>
      <c r="BX120" s="997"/>
      <c r="BY120" s="997"/>
      <c r="BZ120" s="997"/>
      <c r="CA120" s="997">
        <v>22032350</v>
      </c>
      <c r="CB120" s="997"/>
      <c r="CC120" s="997"/>
      <c r="CD120" s="997"/>
      <c r="CE120" s="997"/>
      <c r="CF120" s="1011">
        <v>36.700000000000003</v>
      </c>
      <c r="CG120" s="1012"/>
      <c r="CH120" s="1012"/>
      <c r="CI120" s="1012"/>
      <c r="CJ120" s="1012"/>
      <c r="CK120" s="1077" t="s">
        <v>474</v>
      </c>
      <c r="CL120" s="1078"/>
      <c r="CM120" s="1078"/>
      <c r="CN120" s="1078"/>
      <c r="CO120" s="1079"/>
      <c r="CP120" s="1085" t="s">
        <v>475</v>
      </c>
      <c r="CQ120" s="1086"/>
      <c r="CR120" s="1086"/>
      <c r="CS120" s="1086"/>
      <c r="CT120" s="1086"/>
      <c r="CU120" s="1086"/>
      <c r="CV120" s="1086"/>
      <c r="CW120" s="1086"/>
      <c r="CX120" s="1086"/>
      <c r="CY120" s="1086"/>
      <c r="CZ120" s="1086"/>
      <c r="DA120" s="1086"/>
      <c r="DB120" s="1086"/>
      <c r="DC120" s="1086"/>
      <c r="DD120" s="1086"/>
      <c r="DE120" s="1086"/>
      <c r="DF120" s="1087"/>
      <c r="DG120" s="996">
        <v>46743087</v>
      </c>
      <c r="DH120" s="997"/>
      <c r="DI120" s="997"/>
      <c r="DJ120" s="997"/>
      <c r="DK120" s="997"/>
      <c r="DL120" s="997">
        <v>44154148</v>
      </c>
      <c r="DM120" s="997"/>
      <c r="DN120" s="997"/>
      <c r="DO120" s="997"/>
      <c r="DP120" s="997"/>
      <c r="DQ120" s="997">
        <v>40905577</v>
      </c>
      <c r="DR120" s="997"/>
      <c r="DS120" s="997"/>
      <c r="DT120" s="997"/>
      <c r="DU120" s="997"/>
      <c r="DV120" s="998">
        <v>68.099999999999994</v>
      </c>
      <c r="DW120" s="998"/>
      <c r="DX120" s="998"/>
      <c r="DY120" s="998"/>
      <c r="DZ120" s="999"/>
    </row>
    <row r="121" spans="1:130" s="222" customFormat="1" ht="26.25" customHeight="1" x14ac:dyDescent="0.15">
      <c r="A121" s="1129"/>
      <c r="B121" s="1016"/>
      <c r="C121" s="1037" t="s">
        <v>476</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390</v>
      </c>
      <c r="AB121" s="1029"/>
      <c r="AC121" s="1029"/>
      <c r="AD121" s="1029"/>
      <c r="AE121" s="1030"/>
      <c r="AF121" s="1031" t="s">
        <v>390</v>
      </c>
      <c r="AG121" s="1029"/>
      <c r="AH121" s="1029"/>
      <c r="AI121" s="1029"/>
      <c r="AJ121" s="1030"/>
      <c r="AK121" s="1031" t="s">
        <v>390</v>
      </c>
      <c r="AL121" s="1029"/>
      <c r="AM121" s="1029"/>
      <c r="AN121" s="1029"/>
      <c r="AO121" s="1030"/>
      <c r="AP121" s="1032" t="s">
        <v>390</v>
      </c>
      <c r="AQ121" s="1033"/>
      <c r="AR121" s="1033"/>
      <c r="AS121" s="1033"/>
      <c r="AT121" s="1034"/>
      <c r="AU121" s="1062"/>
      <c r="AV121" s="1063"/>
      <c r="AW121" s="1063"/>
      <c r="AX121" s="1063"/>
      <c r="AY121" s="1064"/>
      <c r="AZ121" s="1019" t="s">
        <v>477</v>
      </c>
      <c r="BA121" s="1020"/>
      <c r="BB121" s="1020"/>
      <c r="BC121" s="1020"/>
      <c r="BD121" s="1020"/>
      <c r="BE121" s="1020"/>
      <c r="BF121" s="1020"/>
      <c r="BG121" s="1020"/>
      <c r="BH121" s="1020"/>
      <c r="BI121" s="1020"/>
      <c r="BJ121" s="1020"/>
      <c r="BK121" s="1020"/>
      <c r="BL121" s="1020"/>
      <c r="BM121" s="1020"/>
      <c r="BN121" s="1020"/>
      <c r="BO121" s="1020"/>
      <c r="BP121" s="1021"/>
      <c r="BQ121" s="989">
        <v>4909255</v>
      </c>
      <c r="BR121" s="990"/>
      <c r="BS121" s="990"/>
      <c r="BT121" s="990"/>
      <c r="BU121" s="990"/>
      <c r="BV121" s="990">
        <v>5580947</v>
      </c>
      <c r="BW121" s="990"/>
      <c r="BX121" s="990"/>
      <c r="BY121" s="990"/>
      <c r="BZ121" s="990"/>
      <c r="CA121" s="990">
        <v>5355122</v>
      </c>
      <c r="CB121" s="990"/>
      <c r="CC121" s="990"/>
      <c r="CD121" s="990"/>
      <c r="CE121" s="990"/>
      <c r="CF121" s="984">
        <v>8.9</v>
      </c>
      <c r="CG121" s="985"/>
      <c r="CH121" s="985"/>
      <c r="CI121" s="985"/>
      <c r="CJ121" s="985"/>
      <c r="CK121" s="1080"/>
      <c r="CL121" s="1081"/>
      <c r="CM121" s="1081"/>
      <c r="CN121" s="1081"/>
      <c r="CO121" s="1082"/>
      <c r="CP121" s="1090" t="s">
        <v>478</v>
      </c>
      <c r="CQ121" s="1091"/>
      <c r="CR121" s="1091"/>
      <c r="CS121" s="1091"/>
      <c r="CT121" s="1091"/>
      <c r="CU121" s="1091"/>
      <c r="CV121" s="1091"/>
      <c r="CW121" s="1091"/>
      <c r="CX121" s="1091"/>
      <c r="CY121" s="1091"/>
      <c r="CZ121" s="1091"/>
      <c r="DA121" s="1091"/>
      <c r="DB121" s="1091"/>
      <c r="DC121" s="1091"/>
      <c r="DD121" s="1091"/>
      <c r="DE121" s="1091"/>
      <c r="DF121" s="1092"/>
      <c r="DG121" s="989">
        <v>3951184</v>
      </c>
      <c r="DH121" s="990"/>
      <c r="DI121" s="990"/>
      <c r="DJ121" s="990"/>
      <c r="DK121" s="990"/>
      <c r="DL121" s="990">
        <v>3616307</v>
      </c>
      <c r="DM121" s="990"/>
      <c r="DN121" s="990"/>
      <c r="DO121" s="990"/>
      <c r="DP121" s="990"/>
      <c r="DQ121" s="990">
        <v>3374536</v>
      </c>
      <c r="DR121" s="990"/>
      <c r="DS121" s="990"/>
      <c r="DT121" s="990"/>
      <c r="DU121" s="990"/>
      <c r="DV121" s="991">
        <v>5.6</v>
      </c>
      <c r="DW121" s="991"/>
      <c r="DX121" s="991"/>
      <c r="DY121" s="991"/>
      <c r="DZ121" s="992"/>
    </row>
    <row r="122" spans="1:130" s="222" customFormat="1" ht="26.25" customHeight="1" x14ac:dyDescent="0.15">
      <c r="A122" s="1129"/>
      <c r="B122" s="1016"/>
      <c r="C122" s="986" t="s">
        <v>456</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390</v>
      </c>
      <c r="AB122" s="1029"/>
      <c r="AC122" s="1029"/>
      <c r="AD122" s="1029"/>
      <c r="AE122" s="1030"/>
      <c r="AF122" s="1031" t="s">
        <v>390</v>
      </c>
      <c r="AG122" s="1029"/>
      <c r="AH122" s="1029"/>
      <c r="AI122" s="1029"/>
      <c r="AJ122" s="1030"/>
      <c r="AK122" s="1031" t="s">
        <v>390</v>
      </c>
      <c r="AL122" s="1029"/>
      <c r="AM122" s="1029"/>
      <c r="AN122" s="1029"/>
      <c r="AO122" s="1030"/>
      <c r="AP122" s="1032" t="s">
        <v>448</v>
      </c>
      <c r="AQ122" s="1033"/>
      <c r="AR122" s="1033"/>
      <c r="AS122" s="1033"/>
      <c r="AT122" s="1034"/>
      <c r="AU122" s="1062"/>
      <c r="AV122" s="1063"/>
      <c r="AW122" s="1063"/>
      <c r="AX122" s="1063"/>
      <c r="AY122" s="1064"/>
      <c r="AZ122" s="1044" t="s">
        <v>479</v>
      </c>
      <c r="BA122" s="1035"/>
      <c r="BB122" s="1035"/>
      <c r="BC122" s="1035"/>
      <c r="BD122" s="1035"/>
      <c r="BE122" s="1035"/>
      <c r="BF122" s="1035"/>
      <c r="BG122" s="1035"/>
      <c r="BH122" s="1035"/>
      <c r="BI122" s="1035"/>
      <c r="BJ122" s="1035"/>
      <c r="BK122" s="1035"/>
      <c r="BL122" s="1035"/>
      <c r="BM122" s="1035"/>
      <c r="BN122" s="1035"/>
      <c r="BO122" s="1035"/>
      <c r="BP122" s="1036"/>
      <c r="BQ122" s="1067">
        <v>133256423</v>
      </c>
      <c r="BR122" s="1068"/>
      <c r="BS122" s="1068"/>
      <c r="BT122" s="1068"/>
      <c r="BU122" s="1068"/>
      <c r="BV122" s="1068">
        <v>133312540</v>
      </c>
      <c r="BW122" s="1068"/>
      <c r="BX122" s="1068"/>
      <c r="BY122" s="1068"/>
      <c r="BZ122" s="1068"/>
      <c r="CA122" s="1068">
        <v>130243238</v>
      </c>
      <c r="CB122" s="1068"/>
      <c r="CC122" s="1068"/>
      <c r="CD122" s="1068"/>
      <c r="CE122" s="1068"/>
      <c r="CF122" s="1088">
        <v>216.7</v>
      </c>
      <c r="CG122" s="1089"/>
      <c r="CH122" s="1089"/>
      <c r="CI122" s="1089"/>
      <c r="CJ122" s="1089"/>
      <c r="CK122" s="1080"/>
      <c r="CL122" s="1081"/>
      <c r="CM122" s="1081"/>
      <c r="CN122" s="1081"/>
      <c r="CO122" s="1082"/>
      <c r="CP122" s="1090" t="s">
        <v>480</v>
      </c>
      <c r="CQ122" s="1091"/>
      <c r="CR122" s="1091"/>
      <c r="CS122" s="1091"/>
      <c r="CT122" s="1091"/>
      <c r="CU122" s="1091"/>
      <c r="CV122" s="1091"/>
      <c r="CW122" s="1091"/>
      <c r="CX122" s="1091"/>
      <c r="CY122" s="1091"/>
      <c r="CZ122" s="1091"/>
      <c r="DA122" s="1091"/>
      <c r="DB122" s="1091"/>
      <c r="DC122" s="1091"/>
      <c r="DD122" s="1091"/>
      <c r="DE122" s="1091"/>
      <c r="DF122" s="1092"/>
      <c r="DG122" s="989">
        <v>2245623</v>
      </c>
      <c r="DH122" s="990"/>
      <c r="DI122" s="990"/>
      <c r="DJ122" s="990"/>
      <c r="DK122" s="990"/>
      <c r="DL122" s="990">
        <v>2127448</v>
      </c>
      <c r="DM122" s="990"/>
      <c r="DN122" s="990"/>
      <c r="DO122" s="990"/>
      <c r="DP122" s="990"/>
      <c r="DQ122" s="990">
        <v>2017116</v>
      </c>
      <c r="DR122" s="990"/>
      <c r="DS122" s="990"/>
      <c r="DT122" s="990"/>
      <c r="DU122" s="990"/>
      <c r="DV122" s="991">
        <v>3.4</v>
      </c>
      <c r="DW122" s="991"/>
      <c r="DX122" s="991"/>
      <c r="DY122" s="991"/>
      <c r="DZ122" s="992"/>
    </row>
    <row r="123" spans="1:130" s="222" customFormat="1" ht="26.25" customHeight="1" x14ac:dyDescent="0.15">
      <c r="A123" s="1129"/>
      <c r="B123" s="1016"/>
      <c r="C123" s="986" t="s">
        <v>463</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390</v>
      </c>
      <c r="AB123" s="1029"/>
      <c r="AC123" s="1029"/>
      <c r="AD123" s="1029"/>
      <c r="AE123" s="1030"/>
      <c r="AF123" s="1031" t="s">
        <v>448</v>
      </c>
      <c r="AG123" s="1029"/>
      <c r="AH123" s="1029"/>
      <c r="AI123" s="1029"/>
      <c r="AJ123" s="1030"/>
      <c r="AK123" s="1031" t="s">
        <v>390</v>
      </c>
      <c r="AL123" s="1029"/>
      <c r="AM123" s="1029"/>
      <c r="AN123" s="1029"/>
      <c r="AO123" s="1030"/>
      <c r="AP123" s="1032" t="s">
        <v>390</v>
      </c>
      <c r="AQ123" s="1033"/>
      <c r="AR123" s="1033"/>
      <c r="AS123" s="1033"/>
      <c r="AT123" s="1034"/>
      <c r="AU123" s="1065"/>
      <c r="AV123" s="1066"/>
      <c r="AW123" s="1066"/>
      <c r="AX123" s="1066"/>
      <c r="AY123" s="1066"/>
      <c r="AZ123" s="253" t="s">
        <v>182</v>
      </c>
      <c r="BA123" s="253"/>
      <c r="BB123" s="253"/>
      <c r="BC123" s="253"/>
      <c r="BD123" s="253"/>
      <c r="BE123" s="253"/>
      <c r="BF123" s="253"/>
      <c r="BG123" s="253"/>
      <c r="BH123" s="253"/>
      <c r="BI123" s="253"/>
      <c r="BJ123" s="253"/>
      <c r="BK123" s="253"/>
      <c r="BL123" s="253"/>
      <c r="BM123" s="253"/>
      <c r="BN123" s="253"/>
      <c r="BO123" s="1045" t="s">
        <v>481</v>
      </c>
      <c r="BP123" s="1076"/>
      <c r="BQ123" s="1135">
        <v>163722725</v>
      </c>
      <c r="BR123" s="1136"/>
      <c r="BS123" s="1136"/>
      <c r="BT123" s="1136"/>
      <c r="BU123" s="1136"/>
      <c r="BV123" s="1136">
        <v>161751104</v>
      </c>
      <c r="BW123" s="1136"/>
      <c r="BX123" s="1136"/>
      <c r="BY123" s="1136"/>
      <c r="BZ123" s="1136"/>
      <c r="CA123" s="1136">
        <v>157630710</v>
      </c>
      <c r="CB123" s="1136"/>
      <c r="CC123" s="1136"/>
      <c r="CD123" s="1136"/>
      <c r="CE123" s="1136"/>
      <c r="CF123" s="1069"/>
      <c r="CG123" s="1070"/>
      <c r="CH123" s="1070"/>
      <c r="CI123" s="1070"/>
      <c r="CJ123" s="1071"/>
      <c r="CK123" s="1080"/>
      <c r="CL123" s="1081"/>
      <c r="CM123" s="1081"/>
      <c r="CN123" s="1081"/>
      <c r="CO123" s="1082"/>
      <c r="CP123" s="1090" t="s">
        <v>482</v>
      </c>
      <c r="CQ123" s="1091"/>
      <c r="CR123" s="1091"/>
      <c r="CS123" s="1091"/>
      <c r="CT123" s="1091"/>
      <c r="CU123" s="1091"/>
      <c r="CV123" s="1091"/>
      <c r="CW123" s="1091"/>
      <c r="CX123" s="1091"/>
      <c r="CY123" s="1091"/>
      <c r="CZ123" s="1091"/>
      <c r="DA123" s="1091"/>
      <c r="DB123" s="1091"/>
      <c r="DC123" s="1091"/>
      <c r="DD123" s="1091"/>
      <c r="DE123" s="1091"/>
      <c r="DF123" s="1092"/>
      <c r="DG123" s="1028">
        <v>459625</v>
      </c>
      <c r="DH123" s="1029"/>
      <c r="DI123" s="1029"/>
      <c r="DJ123" s="1029"/>
      <c r="DK123" s="1030"/>
      <c r="DL123" s="1031">
        <v>398754</v>
      </c>
      <c r="DM123" s="1029"/>
      <c r="DN123" s="1029"/>
      <c r="DO123" s="1029"/>
      <c r="DP123" s="1030"/>
      <c r="DQ123" s="1031">
        <v>355831</v>
      </c>
      <c r="DR123" s="1029"/>
      <c r="DS123" s="1029"/>
      <c r="DT123" s="1029"/>
      <c r="DU123" s="1030"/>
      <c r="DV123" s="1032">
        <v>0.6</v>
      </c>
      <c r="DW123" s="1033"/>
      <c r="DX123" s="1033"/>
      <c r="DY123" s="1033"/>
      <c r="DZ123" s="1034"/>
    </row>
    <row r="124" spans="1:130" s="222" customFormat="1" ht="26.25" customHeight="1" thickBot="1" x14ac:dyDescent="0.2">
      <c r="A124" s="1129"/>
      <c r="B124" s="1016"/>
      <c r="C124" s="986" t="s">
        <v>467</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124</v>
      </c>
      <c r="AB124" s="1029"/>
      <c r="AC124" s="1029"/>
      <c r="AD124" s="1029"/>
      <c r="AE124" s="1030"/>
      <c r="AF124" s="1031" t="s">
        <v>448</v>
      </c>
      <c r="AG124" s="1029"/>
      <c r="AH124" s="1029"/>
      <c r="AI124" s="1029"/>
      <c r="AJ124" s="1030"/>
      <c r="AK124" s="1031" t="s">
        <v>448</v>
      </c>
      <c r="AL124" s="1029"/>
      <c r="AM124" s="1029"/>
      <c r="AN124" s="1029"/>
      <c r="AO124" s="1030"/>
      <c r="AP124" s="1032" t="s">
        <v>448</v>
      </c>
      <c r="AQ124" s="1033"/>
      <c r="AR124" s="1033"/>
      <c r="AS124" s="1033"/>
      <c r="AT124" s="1034"/>
      <c r="AU124" s="1131" t="s">
        <v>483</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91.2</v>
      </c>
      <c r="BR124" s="1098"/>
      <c r="BS124" s="1098"/>
      <c r="BT124" s="1098"/>
      <c r="BU124" s="1098"/>
      <c r="BV124" s="1098">
        <v>87</v>
      </c>
      <c r="BW124" s="1098"/>
      <c r="BX124" s="1098"/>
      <c r="BY124" s="1098"/>
      <c r="BZ124" s="1098"/>
      <c r="CA124" s="1098">
        <v>83.6</v>
      </c>
      <c r="CB124" s="1098"/>
      <c r="CC124" s="1098"/>
      <c r="CD124" s="1098"/>
      <c r="CE124" s="1098"/>
      <c r="CF124" s="1099"/>
      <c r="CG124" s="1100"/>
      <c r="CH124" s="1100"/>
      <c r="CI124" s="1100"/>
      <c r="CJ124" s="1101"/>
      <c r="CK124" s="1083"/>
      <c r="CL124" s="1083"/>
      <c r="CM124" s="1083"/>
      <c r="CN124" s="1083"/>
      <c r="CO124" s="1084"/>
      <c r="CP124" s="1090" t="s">
        <v>484</v>
      </c>
      <c r="CQ124" s="1091"/>
      <c r="CR124" s="1091"/>
      <c r="CS124" s="1091"/>
      <c r="CT124" s="1091"/>
      <c r="CU124" s="1091"/>
      <c r="CV124" s="1091"/>
      <c r="CW124" s="1091"/>
      <c r="CX124" s="1091"/>
      <c r="CY124" s="1091"/>
      <c r="CZ124" s="1091"/>
      <c r="DA124" s="1091"/>
      <c r="DB124" s="1091"/>
      <c r="DC124" s="1091"/>
      <c r="DD124" s="1091"/>
      <c r="DE124" s="1091"/>
      <c r="DF124" s="1092"/>
      <c r="DG124" s="1075">
        <v>298710</v>
      </c>
      <c r="DH124" s="1054"/>
      <c r="DI124" s="1054"/>
      <c r="DJ124" s="1054"/>
      <c r="DK124" s="1055"/>
      <c r="DL124" s="1053">
        <v>229048</v>
      </c>
      <c r="DM124" s="1054"/>
      <c r="DN124" s="1054"/>
      <c r="DO124" s="1054"/>
      <c r="DP124" s="1055"/>
      <c r="DQ124" s="1053">
        <v>181024</v>
      </c>
      <c r="DR124" s="1054"/>
      <c r="DS124" s="1054"/>
      <c r="DT124" s="1054"/>
      <c r="DU124" s="1055"/>
      <c r="DV124" s="1056">
        <v>0.3</v>
      </c>
      <c r="DW124" s="1057"/>
      <c r="DX124" s="1057"/>
      <c r="DY124" s="1057"/>
      <c r="DZ124" s="1058"/>
    </row>
    <row r="125" spans="1:130" s="222" customFormat="1" ht="26.25" customHeight="1" x14ac:dyDescent="0.15">
      <c r="A125" s="1129"/>
      <c r="B125" s="1016"/>
      <c r="C125" s="986" t="s">
        <v>469</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485</v>
      </c>
      <c r="AB125" s="1029"/>
      <c r="AC125" s="1029"/>
      <c r="AD125" s="1029"/>
      <c r="AE125" s="1030"/>
      <c r="AF125" s="1031" t="s">
        <v>124</v>
      </c>
      <c r="AG125" s="1029"/>
      <c r="AH125" s="1029"/>
      <c r="AI125" s="1029"/>
      <c r="AJ125" s="1030"/>
      <c r="AK125" s="1031" t="s">
        <v>486</v>
      </c>
      <c r="AL125" s="1029"/>
      <c r="AM125" s="1029"/>
      <c r="AN125" s="1029"/>
      <c r="AO125" s="1030"/>
      <c r="AP125" s="1032" t="s">
        <v>487</v>
      </c>
      <c r="AQ125" s="1033"/>
      <c r="AR125" s="1033"/>
      <c r="AS125" s="1033"/>
      <c r="AT125" s="1034"/>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56"/>
      <c r="BR125" s="256"/>
      <c r="BS125" s="256"/>
      <c r="BT125" s="256"/>
      <c r="BU125" s="256"/>
      <c r="BV125" s="256"/>
      <c r="BW125" s="256"/>
      <c r="BX125" s="256"/>
      <c r="BY125" s="256"/>
      <c r="BZ125" s="256"/>
      <c r="CA125" s="256"/>
      <c r="CB125" s="256"/>
      <c r="CC125" s="256"/>
      <c r="CD125" s="256"/>
      <c r="CE125" s="256"/>
      <c r="CF125" s="256"/>
      <c r="CG125" s="256"/>
      <c r="CH125" s="256"/>
      <c r="CI125" s="256"/>
      <c r="CJ125" s="257"/>
      <c r="CK125" s="1093" t="s">
        <v>488</v>
      </c>
      <c r="CL125" s="1078"/>
      <c r="CM125" s="1078"/>
      <c r="CN125" s="1078"/>
      <c r="CO125" s="1079"/>
      <c r="CP125" s="1010" t="s">
        <v>489</v>
      </c>
      <c r="CQ125" s="959"/>
      <c r="CR125" s="959"/>
      <c r="CS125" s="959"/>
      <c r="CT125" s="959"/>
      <c r="CU125" s="959"/>
      <c r="CV125" s="959"/>
      <c r="CW125" s="959"/>
      <c r="CX125" s="959"/>
      <c r="CY125" s="959"/>
      <c r="CZ125" s="959"/>
      <c r="DA125" s="959"/>
      <c r="DB125" s="959"/>
      <c r="DC125" s="959"/>
      <c r="DD125" s="959"/>
      <c r="DE125" s="959"/>
      <c r="DF125" s="960"/>
      <c r="DG125" s="996" t="s">
        <v>485</v>
      </c>
      <c r="DH125" s="997"/>
      <c r="DI125" s="997"/>
      <c r="DJ125" s="997"/>
      <c r="DK125" s="997"/>
      <c r="DL125" s="997" t="s">
        <v>124</v>
      </c>
      <c r="DM125" s="997"/>
      <c r="DN125" s="997"/>
      <c r="DO125" s="997"/>
      <c r="DP125" s="997"/>
      <c r="DQ125" s="997" t="s">
        <v>490</v>
      </c>
      <c r="DR125" s="997"/>
      <c r="DS125" s="997"/>
      <c r="DT125" s="997"/>
      <c r="DU125" s="997"/>
      <c r="DV125" s="998" t="s">
        <v>124</v>
      </c>
      <c r="DW125" s="998"/>
      <c r="DX125" s="998"/>
      <c r="DY125" s="998"/>
      <c r="DZ125" s="999"/>
    </row>
    <row r="126" spans="1:130" s="222" customFormat="1" ht="26.25" customHeight="1" thickBot="1" x14ac:dyDescent="0.2">
      <c r="A126" s="1129"/>
      <c r="B126" s="1016"/>
      <c r="C126" s="986" t="s">
        <v>471</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124</v>
      </c>
      <c r="AB126" s="1029"/>
      <c r="AC126" s="1029"/>
      <c r="AD126" s="1029"/>
      <c r="AE126" s="1030"/>
      <c r="AF126" s="1031" t="s">
        <v>491</v>
      </c>
      <c r="AG126" s="1029"/>
      <c r="AH126" s="1029"/>
      <c r="AI126" s="1029"/>
      <c r="AJ126" s="1030"/>
      <c r="AK126" s="1031" t="s">
        <v>124</v>
      </c>
      <c r="AL126" s="1029"/>
      <c r="AM126" s="1029"/>
      <c r="AN126" s="1029"/>
      <c r="AO126" s="1030"/>
      <c r="AP126" s="1032" t="s">
        <v>492</v>
      </c>
      <c r="AQ126" s="1033"/>
      <c r="AR126" s="1033"/>
      <c r="AS126" s="1033"/>
      <c r="AT126" s="1034"/>
      <c r="AU126" s="258"/>
      <c r="AV126" s="258"/>
      <c r="AW126" s="258"/>
      <c r="AX126" s="258"/>
      <c r="AY126" s="258"/>
      <c r="AZ126" s="258"/>
      <c r="BA126" s="258"/>
      <c r="BB126" s="258"/>
      <c r="BC126" s="258"/>
      <c r="BD126" s="258"/>
      <c r="BE126" s="258"/>
      <c r="BF126" s="258"/>
      <c r="BG126" s="258"/>
      <c r="BH126" s="258"/>
      <c r="BI126" s="258"/>
      <c r="BJ126" s="258"/>
      <c r="BK126" s="258"/>
      <c r="BL126" s="258"/>
      <c r="BM126" s="258"/>
      <c r="BN126" s="258"/>
      <c r="BO126" s="258"/>
      <c r="BP126" s="258"/>
      <c r="BQ126" s="258"/>
      <c r="BR126" s="258"/>
      <c r="BS126" s="258"/>
      <c r="BT126" s="258"/>
      <c r="BU126" s="258"/>
      <c r="BV126" s="258"/>
      <c r="BW126" s="258"/>
      <c r="BX126" s="258"/>
      <c r="BY126" s="258"/>
      <c r="BZ126" s="258"/>
      <c r="CA126" s="258"/>
      <c r="CB126" s="258"/>
      <c r="CC126" s="258"/>
      <c r="CD126" s="259"/>
      <c r="CE126" s="259"/>
      <c r="CF126" s="259"/>
      <c r="CG126" s="256"/>
      <c r="CH126" s="256"/>
      <c r="CI126" s="256"/>
      <c r="CJ126" s="257"/>
      <c r="CK126" s="1094"/>
      <c r="CL126" s="1081"/>
      <c r="CM126" s="1081"/>
      <c r="CN126" s="1081"/>
      <c r="CO126" s="1082"/>
      <c r="CP126" s="1019" t="s">
        <v>493</v>
      </c>
      <c r="CQ126" s="1020"/>
      <c r="CR126" s="1020"/>
      <c r="CS126" s="1020"/>
      <c r="CT126" s="1020"/>
      <c r="CU126" s="1020"/>
      <c r="CV126" s="1020"/>
      <c r="CW126" s="1020"/>
      <c r="CX126" s="1020"/>
      <c r="CY126" s="1020"/>
      <c r="CZ126" s="1020"/>
      <c r="DA126" s="1020"/>
      <c r="DB126" s="1020"/>
      <c r="DC126" s="1020"/>
      <c r="DD126" s="1020"/>
      <c r="DE126" s="1020"/>
      <c r="DF126" s="1021"/>
      <c r="DG126" s="989" t="s">
        <v>124</v>
      </c>
      <c r="DH126" s="990"/>
      <c r="DI126" s="990"/>
      <c r="DJ126" s="990"/>
      <c r="DK126" s="990"/>
      <c r="DL126" s="990" t="s">
        <v>494</v>
      </c>
      <c r="DM126" s="990"/>
      <c r="DN126" s="990"/>
      <c r="DO126" s="990"/>
      <c r="DP126" s="990"/>
      <c r="DQ126" s="990" t="s">
        <v>124</v>
      </c>
      <c r="DR126" s="990"/>
      <c r="DS126" s="990"/>
      <c r="DT126" s="990"/>
      <c r="DU126" s="990"/>
      <c r="DV126" s="991" t="s">
        <v>490</v>
      </c>
      <c r="DW126" s="991"/>
      <c r="DX126" s="991"/>
      <c r="DY126" s="991"/>
      <c r="DZ126" s="992"/>
    </row>
    <row r="127" spans="1:130" s="222" customFormat="1" ht="26.25" customHeight="1" x14ac:dyDescent="0.15">
      <c r="A127" s="1130"/>
      <c r="B127" s="1018"/>
      <c r="C127" s="1072" t="s">
        <v>495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9195</v>
      </c>
      <c r="AB127" s="1029"/>
      <c r="AC127" s="1029"/>
      <c r="AD127" s="1029"/>
      <c r="AE127" s="1030"/>
      <c r="AF127" s="1031">
        <v>9254</v>
      </c>
      <c r="AG127" s="1029"/>
      <c r="AH127" s="1029"/>
      <c r="AI127" s="1029"/>
      <c r="AJ127" s="1030"/>
      <c r="AK127" s="1031">
        <v>7156</v>
      </c>
      <c r="AL127" s="1029"/>
      <c r="AM127" s="1029"/>
      <c r="AN127" s="1029"/>
      <c r="AO127" s="1030"/>
      <c r="AP127" s="1032">
        <v>0</v>
      </c>
      <c r="AQ127" s="1033"/>
      <c r="AR127" s="1033"/>
      <c r="AS127" s="1033"/>
      <c r="AT127" s="1034"/>
      <c r="AU127" s="258"/>
      <c r="AV127" s="258"/>
      <c r="AW127" s="258"/>
      <c r="AX127" s="1102" t="s">
        <v>496</v>
      </c>
      <c r="AY127" s="1103"/>
      <c r="AZ127" s="1103"/>
      <c r="BA127" s="1103"/>
      <c r="BB127" s="1103"/>
      <c r="BC127" s="1103"/>
      <c r="BD127" s="1103"/>
      <c r="BE127" s="1104"/>
      <c r="BF127" s="1105" t="s">
        <v>497</v>
      </c>
      <c r="BG127" s="1103"/>
      <c r="BH127" s="1103"/>
      <c r="BI127" s="1103"/>
      <c r="BJ127" s="1103"/>
      <c r="BK127" s="1103"/>
      <c r="BL127" s="1104"/>
      <c r="BM127" s="1105" t="s">
        <v>498</v>
      </c>
      <c r="BN127" s="1103"/>
      <c r="BO127" s="1103"/>
      <c r="BP127" s="1103"/>
      <c r="BQ127" s="1103"/>
      <c r="BR127" s="1103"/>
      <c r="BS127" s="1104"/>
      <c r="BT127" s="1105" t="s">
        <v>499</v>
      </c>
      <c r="BU127" s="1103"/>
      <c r="BV127" s="1103"/>
      <c r="BW127" s="1103"/>
      <c r="BX127" s="1103"/>
      <c r="BY127" s="1103"/>
      <c r="BZ127" s="1127"/>
      <c r="CA127" s="258"/>
      <c r="CB127" s="258"/>
      <c r="CC127" s="258"/>
      <c r="CD127" s="259"/>
      <c r="CE127" s="259"/>
      <c r="CF127" s="259"/>
      <c r="CG127" s="256"/>
      <c r="CH127" s="256"/>
      <c r="CI127" s="256"/>
      <c r="CJ127" s="257"/>
      <c r="CK127" s="1094"/>
      <c r="CL127" s="1081"/>
      <c r="CM127" s="1081"/>
      <c r="CN127" s="1081"/>
      <c r="CO127" s="1082"/>
      <c r="CP127" s="1019" t="s">
        <v>500</v>
      </c>
      <c r="CQ127" s="1020"/>
      <c r="CR127" s="1020"/>
      <c r="CS127" s="1020"/>
      <c r="CT127" s="1020"/>
      <c r="CU127" s="1020"/>
      <c r="CV127" s="1020"/>
      <c r="CW127" s="1020"/>
      <c r="CX127" s="1020"/>
      <c r="CY127" s="1020"/>
      <c r="CZ127" s="1020"/>
      <c r="DA127" s="1020"/>
      <c r="DB127" s="1020"/>
      <c r="DC127" s="1020"/>
      <c r="DD127" s="1020"/>
      <c r="DE127" s="1020"/>
      <c r="DF127" s="1021"/>
      <c r="DG127" s="989" t="s">
        <v>124</v>
      </c>
      <c r="DH127" s="990"/>
      <c r="DI127" s="990"/>
      <c r="DJ127" s="990"/>
      <c r="DK127" s="990"/>
      <c r="DL127" s="990" t="s">
        <v>124</v>
      </c>
      <c r="DM127" s="990"/>
      <c r="DN127" s="990"/>
      <c r="DO127" s="990"/>
      <c r="DP127" s="990"/>
      <c r="DQ127" s="990" t="s">
        <v>124</v>
      </c>
      <c r="DR127" s="990"/>
      <c r="DS127" s="990"/>
      <c r="DT127" s="990"/>
      <c r="DU127" s="990"/>
      <c r="DV127" s="991" t="s">
        <v>501</v>
      </c>
      <c r="DW127" s="991"/>
      <c r="DX127" s="991"/>
      <c r="DY127" s="991"/>
      <c r="DZ127" s="992"/>
    </row>
    <row r="128" spans="1:130" s="222" customFormat="1" ht="26.25" customHeight="1" thickBot="1" x14ac:dyDescent="0.2">
      <c r="A128" s="1113" t="s">
        <v>502</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503</v>
      </c>
      <c r="X128" s="1115"/>
      <c r="Y128" s="1115"/>
      <c r="Z128" s="1116"/>
      <c r="AA128" s="1117">
        <v>519728</v>
      </c>
      <c r="AB128" s="1118"/>
      <c r="AC128" s="1118"/>
      <c r="AD128" s="1118"/>
      <c r="AE128" s="1119"/>
      <c r="AF128" s="1120">
        <v>566459</v>
      </c>
      <c r="AG128" s="1118"/>
      <c r="AH128" s="1118"/>
      <c r="AI128" s="1118"/>
      <c r="AJ128" s="1119"/>
      <c r="AK128" s="1120">
        <v>651265</v>
      </c>
      <c r="AL128" s="1118"/>
      <c r="AM128" s="1118"/>
      <c r="AN128" s="1118"/>
      <c r="AO128" s="1119"/>
      <c r="AP128" s="1121"/>
      <c r="AQ128" s="1122"/>
      <c r="AR128" s="1122"/>
      <c r="AS128" s="1122"/>
      <c r="AT128" s="1123"/>
      <c r="AU128" s="258"/>
      <c r="AV128" s="258"/>
      <c r="AW128" s="258"/>
      <c r="AX128" s="958" t="s">
        <v>504</v>
      </c>
      <c r="AY128" s="959"/>
      <c r="AZ128" s="959"/>
      <c r="BA128" s="959"/>
      <c r="BB128" s="959"/>
      <c r="BC128" s="959"/>
      <c r="BD128" s="959"/>
      <c r="BE128" s="960"/>
      <c r="BF128" s="1124" t="s">
        <v>124</v>
      </c>
      <c r="BG128" s="1125"/>
      <c r="BH128" s="1125"/>
      <c r="BI128" s="1125"/>
      <c r="BJ128" s="1125"/>
      <c r="BK128" s="1125"/>
      <c r="BL128" s="1126"/>
      <c r="BM128" s="1124">
        <v>11.25</v>
      </c>
      <c r="BN128" s="1125"/>
      <c r="BO128" s="1125"/>
      <c r="BP128" s="1125"/>
      <c r="BQ128" s="1125"/>
      <c r="BR128" s="1125"/>
      <c r="BS128" s="1126"/>
      <c r="BT128" s="1124">
        <v>20</v>
      </c>
      <c r="BU128" s="1125"/>
      <c r="BV128" s="1125"/>
      <c r="BW128" s="1125"/>
      <c r="BX128" s="1125"/>
      <c r="BY128" s="1125"/>
      <c r="BZ128" s="1149"/>
      <c r="CA128" s="259"/>
      <c r="CB128" s="259"/>
      <c r="CC128" s="259"/>
      <c r="CD128" s="259"/>
      <c r="CE128" s="259"/>
      <c r="CF128" s="259"/>
      <c r="CG128" s="256"/>
      <c r="CH128" s="256"/>
      <c r="CI128" s="256"/>
      <c r="CJ128" s="257"/>
      <c r="CK128" s="1095"/>
      <c r="CL128" s="1096"/>
      <c r="CM128" s="1096"/>
      <c r="CN128" s="1096"/>
      <c r="CO128" s="1097"/>
      <c r="CP128" s="1106" t="s">
        <v>505</v>
      </c>
      <c r="CQ128" s="1107"/>
      <c r="CR128" s="1107"/>
      <c r="CS128" s="1107"/>
      <c r="CT128" s="1107"/>
      <c r="CU128" s="1107"/>
      <c r="CV128" s="1107"/>
      <c r="CW128" s="1107"/>
      <c r="CX128" s="1107"/>
      <c r="CY128" s="1107"/>
      <c r="CZ128" s="1107"/>
      <c r="DA128" s="1107"/>
      <c r="DB128" s="1107"/>
      <c r="DC128" s="1107"/>
      <c r="DD128" s="1107"/>
      <c r="DE128" s="1107"/>
      <c r="DF128" s="1108"/>
      <c r="DG128" s="1109">
        <v>44478</v>
      </c>
      <c r="DH128" s="1110"/>
      <c r="DI128" s="1110"/>
      <c r="DJ128" s="1110"/>
      <c r="DK128" s="1110"/>
      <c r="DL128" s="1110" t="s">
        <v>124</v>
      </c>
      <c r="DM128" s="1110"/>
      <c r="DN128" s="1110"/>
      <c r="DO128" s="1110"/>
      <c r="DP128" s="1110"/>
      <c r="DQ128" s="1110" t="s">
        <v>124</v>
      </c>
      <c r="DR128" s="1110"/>
      <c r="DS128" s="1110"/>
      <c r="DT128" s="1110"/>
      <c r="DU128" s="1110"/>
      <c r="DV128" s="1111" t="s">
        <v>124</v>
      </c>
      <c r="DW128" s="1111"/>
      <c r="DX128" s="1111"/>
      <c r="DY128" s="1111"/>
      <c r="DZ128" s="1112"/>
    </row>
    <row r="129" spans="1:131" s="222" customFormat="1" ht="26.25" customHeight="1" x14ac:dyDescent="0.15">
      <c r="A129" s="1000" t="s">
        <v>101</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506</v>
      </c>
      <c r="X129" s="1144"/>
      <c r="Y129" s="1144"/>
      <c r="Z129" s="1145"/>
      <c r="AA129" s="1028">
        <v>73295798</v>
      </c>
      <c r="AB129" s="1029"/>
      <c r="AC129" s="1029"/>
      <c r="AD129" s="1029"/>
      <c r="AE129" s="1030"/>
      <c r="AF129" s="1031">
        <v>72258878</v>
      </c>
      <c r="AG129" s="1029"/>
      <c r="AH129" s="1029"/>
      <c r="AI129" s="1029"/>
      <c r="AJ129" s="1030"/>
      <c r="AK129" s="1031">
        <v>72001781</v>
      </c>
      <c r="AL129" s="1029"/>
      <c r="AM129" s="1029"/>
      <c r="AN129" s="1029"/>
      <c r="AO129" s="1030"/>
      <c r="AP129" s="1146"/>
      <c r="AQ129" s="1147"/>
      <c r="AR129" s="1147"/>
      <c r="AS129" s="1147"/>
      <c r="AT129" s="1148"/>
      <c r="AU129" s="260"/>
      <c r="AV129" s="260"/>
      <c r="AW129" s="260"/>
      <c r="AX129" s="1137" t="s">
        <v>507</v>
      </c>
      <c r="AY129" s="1020"/>
      <c r="AZ129" s="1020"/>
      <c r="BA129" s="1020"/>
      <c r="BB129" s="1020"/>
      <c r="BC129" s="1020"/>
      <c r="BD129" s="1020"/>
      <c r="BE129" s="1021"/>
      <c r="BF129" s="1138" t="s">
        <v>487</v>
      </c>
      <c r="BG129" s="1139"/>
      <c r="BH129" s="1139"/>
      <c r="BI129" s="1139"/>
      <c r="BJ129" s="1139"/>
      <c r="BK129" s="1139"/>
      <c r="BL129" s="1140"/>
      <c r="BM129" s="1138">
        <v>16.25</v>
      </c>
      <c r="BN129" s="1139"/>
      <c r="BO129" s="1139"/>
      <c r="BP129" s="1139"/>
      <c r="BQ129" s="1139"/>
      <c r="BR129" s="1139"/>
      <c r="BS129" s="1140"/>
      <c r="BT129" s="1138">
        <v>30</v>
      </c>
      <c r="BU129" s="1141"/>
      <c r="BV129" s="1141"/>
      <c r="BW129" s="1141"/>
      <c r="BX129" s="1141"/>
      <c r="BY129" s="1141"/>
      <c r="BZ129" s="1142"/>
      <c r="CA129" s="261"/>
      <c r="CB129" s="261"/>
      <c r="CC129" s="261"/>
      <c r="CD129" s="261"/>
      <c r="CE129" s="261"/>
      <c r="CF129" s="261"/>
      <c r="CG129" s="261"/>
      <c r="CH129" s="261"/>
      <c r="CI129" s="261"/>
      <c r="CJ129" s="261"/>
      <c r="CK129" s="261"/>
      <c r="CL129" s="261"/>
      <c r="CM129" s="261"/>
      <c r="CN129" s="261"/>
      <c r="CO129" s="261"/>
      <c r="CP129" s="261"/>
      <c r="CQ129" s="261"/>
      <c r="CR129" s="261"/>
      <c r="CS129" s="261"/>
      <c r="CT129" s="261"/>
      <c r="CU129" s="261"/>
      <c r="CV129" s="261"/>
      <c r="CW129" s="261"/>
      <c r="CX129" s="261"/>
      <c r="CY129" s="261"/>
      <c r="CZ129" s="261"/>
      <c r="DA129" s="261"/>
      <c r="DB129" s="261"/>
      <c r="DC129" s="261"/>
      <c r="DD129" s="261"/>
      <c r="DE129" s="261"/>
      <c r="DF129" s="261"/>
      <c r="DG129" s="261"/>
      <c r="DH129" s="261"/>
      <c r="DI129" s="261"/>
      <c r="DJ129" s="261"/>
      <c r="DK129" s="261"/>
      <c r="DL129" s="261"/>
      <c r="DM129" s="261"/>
      <c r="DN129" s="261"/>
      <c r="DO129" s="261"/>
      <c r="DP129" s="229"/>
      <c r="DQ129" s="229"/>
      <c r="DR129" s="229"/>
      <c r="DS129" s="229"/>
      <c r="DT129" s="229"/>
      <c r="DU129" s="229"/>
      <c r="DV129" s="229"/>
      <c r="DW129" s="229"/>
      <c r="DX129" s="229"/>
      <c r="DY129" s="229"/>
      <c r="DZ129" s="233"/>
    </row>
    <row r="130" spans="1:131" s="222" customFormat="1" ht="26.25" customHeight="1" x14ac:dyDescent="0.15">
      <c r="A130" s="1000" t="s">
        <v>508</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509</v>
      </c>
      <c r="X130" s="1144"/>
      <c r="Y130" s="1144"/>
      <c r="Z130" s="1145"/>
      <c r="AA130" s="1028">
        <v>12166425</v>
      </c>
      <c r="AB130" s="1029"/>
      <c r="AC130" s="1029"/>
      <c r="AD130" s="1029"/>
      <c r="AE130" s="1030"/>
      <c r="AF130" s="1031">
        <v>11945019</v>
      </c>
      <c r="AG130" s="1029"/>
      <c r="AH130" s="1029"/>
      <c r="AI130" s="1029"/>
      <c r="AJ130" s="1030"/>
      <c r="AK130" s="1031">
        <v>11907674</v>
      </c>
      <c r="AL130" s="1029"/>
      <c r="AM130" s="1029"/>
      <c r="AN130" s="1029"/>
      <c r="AO130" s="1030"/>
      <c r="AP130" s="1146"/>
      <c r="AQ130" s="1147"/>
      <c r="AR130" s="1147"/>
      <c r="AS130" s="1147"/>
      <c r="AT130" s="1148"/>
      <c r="AU130" s="260"/>
      <c r="AV130" s="260"/>
      <c r="AW130" s="260"/>
      <c r="AX130" s="1137" t="s">
        <v>510</v>
      </c>
      <c r="AY130" s="1020"/>
      <c r="AZ130" s="1020"/>
      <c r="BA130" s="1020"/>
      <c r="BB130" s="1020"/>
      <c r="BC130" s="1020"/>
      <c r="BD130" s="1020"/>
      <c r="BE130" s="1021"/>
      <c r="BF130" s="1174">
        <v>10.199999999999999</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1"/>
      <c r="CB130" s="261"/>
      <c r="CC130" s="261"/>
      <c r="CD130" s="261"/>
      <c r="CE130" s="261"/>
      <c r="CF130" s="261"/>
      <c r="CG130" s="261"/>
      <c r="CH130" s="261"/>
      <c r="CI130" s="261"/>
      <c r="CJ130" s="261"/>
      <c r="CK130" s="261"/>
      <c r="CL130" s="261"/>
      <c r="CM130" s="261"/>
      <c r="CN130" s="261"/>
      <c r="CO130" s="261"/>
      <c r="CP130" s="261"/>
      <c r="CQ130" s="261"/>
      <c r="CR130" s="261"/>
      <c r="CS130" s="261"/>
      <c r="CT130" s="261"/>
      <c r="CU130" s="261"/>
      <c r="CV130" s="261"/>
      <c r="CW130" s="261"/>
      <c r="CX130" s="261"/>
      <c r="CY130" s="261"/>
      <c r="CZ130" s="261"/>
      <c r="DA130" s="261"/>
      <c r="DB130" s="261"/>
      <c r="DC130" s="261"/>
      <c r="DD130" s="261"/>
      <c r="DE130" s="261"/>
      <c r="DF130" s="261"/>
      <c r="DG130" s="261"/>
      <c r="DH130" s="261"/>
      <c r="DI130" s="261"/>
      <c r="DJ130" s="261"/>
      <c r="DK130" s="261"/>
      <c r="DL130" s="261"/>
      <c r="DM130" s="261"/>
      <c r="DN130" s="261"/>
      <c r="DO130" s="261"/>
      <c r="DP130" s="229"/>
      <c r="DQ130" s="229"/>
      <c r="DR130" s="229"/>
      <c r="DS130" s="229"/>
      <c r="DT130" s="229"/>
      <c r="DU130" s="229"/>
      <c r="DV130" s="229"/>
      <c r="DW130" s="229"/>
      <c r="DX130" s="229"/>
      <c r="DY130" s="229"/>
      <c r="DZ130" s="233"/>
    </row>
    <row r="131" spans="1:131" s="222"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511</v>
      </c>
      <c r="X131" s="1182"/>
      <c r="Y131" s="1182"/>
      <c r="Z131" s="1183"/>
      <c r="AA131" s="1075">
        <v>61129373</v>
      </c>
      <c r="AB131" s="1054"/>
      <c r="AC131" s="1054"/>
      <c r="AD131" s="1054"/>
      <c r="AE131" s="1055"/>
      <c r="AF131" s="1053">
        <v>60313859</v>
      </c>
      <c r="AG131" s="1054"/>
      <c r="AH131" s="1054"/>
      <c r="AI131" s="1054"/>
      <c r="AJ131" s="1055"/>
      <c r="AK131" s="1053">
        <v>60094107</v>
      </c>
      <c r="AL131" s="1054"/>
      <c r="AM131" s="1054"/>
      <c r="AN131" s="1054"/>
      <c r="AO131" s="1055"/>
      <c r="AP131" s="1184"/>
      <c r="AQ131" s="1185"/>
      <c r="AR131" s="1185"/>
      <c r="AS131" s="1185"/>
      <c r="AT131" s="1186"/>
      <c r="AU131" s="260"/>
      <c r="AV131" s="260"/>
      <c r="AW131" s="260"/>
      <c r="AX131" s="1156" t="s">
        <v>512</v>
      </c>
      <c r="AY131" s="1107"/>
      <c r="AZ131" s="1107"/>
      <c r="BA131" s="1107"/>
      <c r="BB131" s="1107"/>
      <c r="BC131" s="1107"/>
      <c r="BD131" s="1107"/>
      <c r="BE131" s="1108"/>
      <c r="BF131" s="1157">
        <v>83.6</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1"/>
      <c r="CB131" s="261"/>
      <c r="CC131" s="261"/>
      <c r="CD131" s="261"/>
      <c r="CE131" s="261"/>
      <c r="CF131" s="261"/>
      <c r="CG131" s="261"/>
      <c r="CH131" s="261"/>
      <c r="CI131" s="261"/>
      <c r="CJ131" s="261"/>
      <c r="CK131" s="261"/>
      <c r="CL131" s="261"/>
      <c r="CM131" s="261"/>
      <c r="CN131" s="261"/>
      <c r="CO131" s="261"/>
      <c r="CP131" s="261"/>
      <c r="CQ131" s="261"/>
      <c r="CR131" s="261"/>
      <c r="CS131" s="261"/>
      <c r="CT131" s="261"/>
      <c r="CU131" s="261"/>
      <c r="CV131" s="261"/>
      <c r="CW131" s="261"/>
      <c r="CX131" s="261"/>
      <c r="CY131" s="261"/>
      <c r="CZ131" s="261"/>
      <c r="DA131" s="261"/>
      <c r="DB131" s="261"/>
      <c r="DC131" s="261"/>
      <c r="DD131" s="261"/>
      <c r="DE131" s="261"/>
      <c r="DF131" s="261"/>
      <c r="DG131" s="261"/>
      <c r="DH131" s="261"/>
      <c r="DI131" s="261"/>
      <c r="DJ131" s="261"/>
      <c r="DK131" s="261"/>
      <c r="DL131" s="261"/>
      <c r="DM131" s="261"/>
      <c r="DN131" s="261"/>
      <c r="DO131" s="261"/>
      <c r="DP131" s="229"/>
      <c r="DQ131" s="229"/>
      <c r="DR131" s="229"/>
      <c r="DS131" s="229"/>
      <c r="DT131" s="229"/>
      <c r="DU131" s="229"/>
      <c r="DV131" s="229"/>
      <c r="DW131" s="229"/>
      <c r="DX131" s="229"/>
      <c r="DY131" s="229"/>
      <c r="DZ131" s="233"/>
    </row>
    <row r="132" spans="1:131" s="222" customFormat="1" ht="26.25" customHeight="1" x14ac:dyDescent="0.15">
      <c r="A132" s="1163" t="s">
        <v>513</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514</v>
      </c>
      <c r="W132" s="1167"/>
      <c r="X132" s="1167"/>
      <c r="Y132" s="1167"/>
      <c r="Z132" s="1168"/>
      <c r="AA132" s="1169">
        <v>11.21636075</v>
      </c>
      <c r="AB132" s="1170"/>
      <c r="AC132" s="1170"/>
      <c r="AD132" s="1170"/>
      <c r="AE132" s="1171"/>
      <c r="AF132" s="1172">
        <v>10.30921268</v>
      </c>
      <c r="AG132" s="1170"/>
      <c r="AH132" s="1170"/>
      <c r="AI132" s="1170"/>
      <c r="AJ132" s="1171"/>
      <c r="AK132" s="1172">
        <v>9.2034149040000006</v>
      </c>
      <c r="AL132" s="1170"/>
      <c r="AM132" s="1170"/>
      <c r="AN132" s="1170"/>
      <c r="AO132" s="1171"/>
      <c r="AP132" s="1069"/>
      <c r="AQ132" s="1070"/>
      <c r="AR132" s="1070"/>
      <c r="AS132" s="1070"/>
      <c r="AT132" s="1173"/>
      <c r="AU132" s="262"/>
      <c r="AV132" s="263"/>
      <c r="AW132" s="263"/>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61"/>
      <c r="CB132" s="261"/>
      <c r="CC132" s="261"/>
      <c r="CD132" s="261"/>
      <c r="CE132" s="261"/>
      <c r="CF132" s="261"/>
      <c r="CG132" s="261"/>
      <c r="CH132" s="261"/>
      <c r="CI132" s="261"/>
      <c r="CJ132" s="261"/>
      <c r="CK132" s="261"/>
      <c r="CL132" s="261"/>
      <c r="CM132" s="261"/>
      <c r="CN132" s="261"/>
      <c r="CO132" s="261"/>
      <c r="CP132" s="261"/>
      <c r="CQ132" s="261"/>
      <c r="CR132" s="261"/>
      <c r="CS132" s="261"/>
      <c r="CT132" s="261"/>
      <c r="CU132" s="261"/>
      <c r="CV132" s="261"/>
      <c r="CW132" s="261"/>
      <c r="CX132" s="261"/>
      <c r="CY132" s="261"/>
      <c r="CZ132" s="261"/>
      <c r="DA132" s="261"/>
      <c r="DB132" s="261"/>
      <c r="DC132" s="261"/>
      <c r="DD132" s="261"/>
      <c r="DE132" s="261"/>
      <c r="DF132" s="261"/>
      <c r="DG132" s="261"/>
      <c r="DH132" s="261"/>
      <c r="DI132" s="261"/>
      <c r="DJ132" s="261"/>
      <c r="DK132" s="261"/>
      <c r="DL132" s="261"/>
      <c r="DM132" s="261"/>
      <c r="DN132" s="261"/>
      <c r="DO132" s="261"/>
      <c r="DP132" s="233"/>
      <c r="DQ132" s="233"/>
      <c r="DR132" s="233"/>
      <c r="DS132" s="233"/>
      <c r="DT132" s="233"/>
      <c r="DU132" s="233"/>
      <c r="DV132" s="233"/>
      <c r="DW132" s="233"/>
      <c r="DX132" s="233"/>
      <c r="DY132" s="233"/>
      <c r="DZ132" s="233"/>
    </row>
    <row r="133" spans="1:131" s="222"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515</v>
      </c>
      <c r="W133" s="1150"/>
      <c r="X133" s="1150"/>
      <c r="Y133" s="1150"/>
      <c r="Z133" s="1151"/>
      <c r="AA133" s="1152">
        <v>11.5</v>
      </c>
      <c r="AB133" s="1153"/>
      <c r="AC133" s="1153"/>
      <c r="AD133" s="1153"/>
      <c r="AE133" s="1154"/>
      <c r="AF133" s="1152">
        <v>10.6</v>
      </c>
      <c r="AG133" s="1153"/>
      <c r="AH133" s="1153"/>
      <c r="AI133" s="1153"/>
      <c r="AJ133" s="1154"/>
      <c r="AK133" s="1152">
        <v>10.199999999999999</v>
      </c>
      <c r="AL133" s="1153"/>
      <c r="AM133" s="1153"/>
      <c r="AN133" s="1153"/>
      <c r="AO133" s="1154"/>
      <c r="AP133" s="1099"/>
      <c r="AQ133" s="1100"/>
      <c r="AR133" s="1100"/>
      <c r="AS133" s="1100"/>
      <c r="AT133" s="1155"/>
      <c r="AU133" s="263"/>
      <c r="AV133" s="263"/>
      <c r="AW133" s="263"/>
      <c r="AX133" s="263"/>
      <c r="AY133" s="263"/>
      <c r="AZ133" s="263"/>
      <c r="BA133" s="263"/>
      <c r="BB133" s="263"/>
      <c r="BC133" s="263"/>
      <c r="BD133" s="263"/>
      <c r="BE133" s="263"/>
      <c r="BF133" s="263"/>
      <c r="BG133" s="263"/>
      <c r="BH133" s="263"/>
      <c r="BI133" s="263"/>
      <c r="BJ133" s="263"/>
      <c r="BK133" s="263"/>
      <c r="BL133" s="263"/>
      <c r="BM133" s="263"/>
      <c r="BN133" s="261"/>
      <c r="BO133" s="261"/>
      <c r="BP133" s="261"/>
      <c r="BQ133" s="261"/>
      <c r="BR133" s="261"/>
      <c r="BS133" s="261"/>
      <c r="BT133" s="261"/>
      <c r="BU133" s="261"/>
      <c r="BV133" s="261"/>
      <c r="BW133" s="261"/>
      <c r="BX133" s="261"/>
      <c r="BY133" s="261"/>
      <c r="BZ133" s="261"/>
      <c r="CA133" s="261"/>
      <c r="CB133" s="261"/>
      <c r="CC133" s="261"/>
      <c r="CD133" s="261"/>
      <c r="CE133" s="261"/>
      <c r="CF133" s="261"/>
      <c r="CG133" s="261"/>
      <c r="CH133" s="261"/>
      <c r="CI133" s="261"/>
      <c r="CJ133" s="261"/>
      <c r="CK133" s="261"/>
      <c r="CL133" s="261"/>
      <c r="CM133" s="261"/>
      <c r="CN133" s="261"/>
      <c r="CO133" s="261"/>
      <c r="CP133" s="261"/>
      <c r="CQ133" s="261"/>
      <c r="CR133" s="261"/>
      <c r="CS133" s="261"/>
      <c r="CT133" s="261"/>
      <c r="CU133" s="261"/>
      <c r="CV133" s="261"/>
      <c r="CW133" s="261"/>
      <c r="CX133" s="261"/>
      <c r="CY133" s="261"/>
      <c r="CZ133" s="261"/>
      <c r="DA133" s="261"/>
      <c r="DB133" s="261"/>
      <c r="DC133" s="261"/>
      <c r="DD133" s="261"/>
      <c r="DE133" s="261"/>
      <c r="DF133" s="261"/>
      <c r="DG133" s="261"/>
      <c r="DH133" s="261"/>
      <c r="DI133" s="261"/>
      <c r="DJ133" s="261"/>
      <c r="DK133" s="261"/>
      <c r="DL133" s="261"/>
      <c r="DM133" s="261"/>
      <c r="DN133" s="261"/>
      <c r="DO133" s="261"/>
      <c r="DP133" s="233"/>
      <c r="DQ133" s="233"/>
      <c r="DR133" s="233"/>
      <c r="DS133" s="233"/>
      <c r="DT133" s="233"/>
      <c r="DU133" s="233"/>
      <c r="DV133" s="233"/>
      <c r="DW133" s="233"/>
      <c r="DX133" s="233"/>
      <c r="DY133" s="233"/>
      <c r="DZ133" s="233"/>
    </row>
    <row r="134" spans="1:131" s="223" customFormat="1" ht="11.25" customHeight="1" x14ac:dyDescent="0.15">
      <c r="A134" s="264"/>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c r="AG134" s="264"/>
      <c r="AH134" s="264"/>
      <c r="AI134" s="264"/>
      <c r="AJ134" s="264"/>
      <c r="AK134" s="264"/>
      <c r="AL134" s="264"/>
      <c r="AM134" s="264"/>
      <c r="AN134" s="264"/>
      <c r="AO134" s="264"/>
      <c r="AP134" s="264"/>
      <c r="AQ134" s="264"/>
      <c r="AR134" s="264"/>
      <c r="AS134" s="264"/>
      <c r="AT134" s="264"/>
      <c r="AU134" s="263"/>
      <c r="AV134" s="263"/>
      <c r="AW134" s="263"/>
      <c r="AX134" s="263"/>
      <c r="AY134" s="263"/>
      <c r="AZ134" s="263"/>
      <c r="BA134" s="263"/>
      <c r="BB134" s="263"/>
      <c r="BC134" s="263"/>
      <c r="BD134" s="263"/>
      <c r="BE134" s="263"/>
      <c r="BF134" s="263"/>
      <c r="BG134" s="263"/>
      <c r="BH134" s="263"/>
      <c r="BI134" s="263"/>
      <c r="BJ134" s="263"/>
      <c r="BK134" s="263"/>
      <c r="BL134" s="263"/>
      <c r="BM134" s="263"/>
      <c r="BN134" s="261"/>
      <c r="BO134" s="261"/>
      <c r="BP134" s="261"/>
      <c r="BQ134" s="261"/>
      <c r="BR134" s="261"/>
      <c r="BS134" s="261"/>
      <c r="BT134" s="261"/>
      <c r="BU134" s="261"/>
      <c r="BV134" s="261"/>
      <c r="BW134" s="261"/>
      <c r="BX134" s="261"/>
      <c r="BY134" s="261"/>
      <c r="BZ134" s="261"/>
      <c r="CA134" s="261"/>
      <c r="CB134" s="261"/>
      <c r="CC134" s="261"/>
      <c r="CD134" s="261"/>
      <c r="CE134" s="261"/>
      <c r="CF134" s="261"/>
      <c r="CG134" s="261"/>
      <c r="CH134" s="261"/>
      <c r="CI134" s="261"/>
      <c r="CJ134" s="261"/>
      <c r="CK134" s="261"/>
      <c r="CL134" s="261"/>
      <c r="CM134" s="261"/>
      <c r="CN134" s="261"/>
      <c r="CO134" s="261"/>
      <c r="CP134" s="261"/>
      <c r="CQ134" s="261"/>
      <c r="CR134" s="261"/>
      <c r="CS134" s="261"/>
      <c r="CT134" s="261"/>
      <c r="CU134" s="261"/>
      <c r="CV134" s="261"/>
      <c r="CW134" s="261"/>
      <c r="CX134" s="261"/>
      <c r="CY134" s="261"/>
      <c r="CZ134" s="261"/>
      <c r="DA134" s="261"/>
      <c r="DB134" s="261"/>
      <c r="DC134" s="261"/>
      <c r="DD134" s="261"/>
      <c r="DE134" s="261"/>
      <c r="DF134" s="261"/>
      <c r="DG134" s="261"/>
      <c r="DH134" s="261"/>
      <c r="DI134" s="261"/>
      <c r="DJ134" s="261"/>
      <c r="DK134" s="261"/>
      <c r="DL134" s="261"/>
      <c r="DM134" s="261"/>
      <c r="DN134" s="261"/>
      <c r="DO134" s="261"/>
      <c r="DP134" s="233"/>
      <c r="DQ134" s="233"/>
      <c r="DR134" s="233"/>
      <c r="DS134" s="233"/>
      <c r="DT134" s="233"/>
      <c r="DU134" s="233"/>
      <c r="DV134" s="233"/>
      <c r="DW134" s="233"/>
      <c r="DX134" s="233"/>
      <c r="DY134" s="233"/>
      <c r="DZ134" s="233"/>
      <c r="EA134" s="222"/>
    </row>
    <row r="135" spans="1:131" ht="14.25" hidden="1" x14ac:dyDescent="0.15">
      <c r="AU135" s="264"/>
      <c r="AV135" s="264"/>
      <c r="AW135" s="264"/>
      <c r="AX135" s="264"/>
      <c r="AY135" s="264"/>
      <c r="AZ135" s="264"/>
      <c r="BA135" s="264"/>
      <c r="BB135" s="264"/>
      <c r="BC135" s="264"/>
      <c r="BD135" s="264"/>
      <c r="BE135" s="264"/>
      <c r="BF135" s="264"/>
      <c r="BG135" s="264"/>
      <c r="BH135" s="264"/>
      <c r="BI135" s="264"/>
      <c r="BJ135" s="264"/>
      <c r="BK135" s="264"/>
      <c r="BL135" s="264"/>
      <c r="BM135" s="264"/>
      <c r="BN135" s="264"/>
      <c r="BO135" s="264"/>
      <c r="BP135" s="264"/>
      <c r="BQ135" s="264"/>
      <c r="BR135" s="264"/>
      <c r="BS135" s="264"/>
      <c r="BT135" s="264"/>
      <c r="BU135" s="264"/>
      <c r="BV135" s="264"/>
      <c r="BW135" s="264"/>
      <c r="BX135" s="264"/>
      <c r="BY135" s="264"/>
      <c r="BZ135" s="264"/>
      <c r="CA135" s="264"/>
      <c r="CB135" s="264"/>
      <c r="CC135" s="264"/>
      <c r="CD135" s="264"/>
      <c r="CE135" s="264"/>
      <c r="CF135" s="264"/>
      <c r="CG135" s="264"/>
      <c r="CH135" s="264"/>
      <c r="CI135" s="264"/>
      <c r="CJ135" s="264"/>
      <c r="CK135" s="264"/>
      <c r="CL135" s="264"/>
      <c r="CM135" s="264"/>
      <c r="CN135" s="264"/>
      <c r="CO135" s="264"/>
      <c r="CP135" s="264"/>
      <c r="CQ135" s="264"/>
      <c r="CR135" s="264"/>
      <c r="CS135" s="264"/>
      <c r="CT135" s="264"/>
      <c r="CU135" s="264"/>
      <c r="CV135" s="264"/>
      <c r="CW135" s="264"/>
      <c r="CX135" s="264"/>
      <c r="CY135" s="264"/>
      <c r="CZ135" s="264"/>
      <c r="DA135" s="264"/>
      <c r="DB135" s="264"/>
      <c r="DC135" s="264"/>
      <c r="DD135" s="264"/>
      <c r="DE135" s="264"/>
      <c r="DF135" s="264"/>
      <c r="DG135" s="264"/>
      <c r="DH135" s="264"/>
      <c r="DI135" s="264"/>
      <c r="DJ135" s="264"/>
      <c r="DK135" s="264"/>
      <c r="DL135" s="264"/>
      <c r="DM135" s="264"/>
      <c r="DN135" s="264"/>
      <c r="DO135" s="264"/>
      <c r="DP135" s="264"/>
      <c r="DQ135" s="264"/>
      <c r="DR135" s="264"/>
      <c r="DS135" s="264"/>
      <c r="DT135" s="264"/>
      <c r="DU135" s="264"/>
      <c r="DV135" s="264"/>
      <c r="DW135" s="264"/>
      <c r="DX135" s="264"/>
      <c r="DY135" s="264"/>
      <c r="DZ135" s="264"/>
    </row>
    <row r="136" spans="1:131" hidden="1" x14ac:dyDescent="0.15"/>
  </sheetData>
  <sheetProtection algorithmName="SHA-512" hashValue="4eW5q3d9x+zUZrpTQUZKKJ85W+S4nBdGc+LSD68YwXS7Livy+a8k3H0BNs1BoOJtK6bjo+7h0v+WpavM6uER+w==" saltValue="SIpwrXvWrsAwSms+TOn4E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67" customWidth="1"/>
    <col min="121" max="121" width="0" style="266" hidden="1" customWidth="1"/>
    <col min="122" max="16384" width="9" style="266" hidden="1"/>
  </cols>
  <sheetData>
    <row r="1" spans="1:120"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6"/>
    </row>
    <row r="17" spans="119:120" x14ac:dyDescent="0.15">
      <c r="DP17" s="266"/>
    </row>
    <row r="18" spans="119:120" x14ac:dyDescent="0.15"/>
    <row r="19" spans="119:120" x14ac:dyDescent="0.15"/>
    <row r="20" spans="119:120" x14ac:dyDescent="0.15">
      <c r="DO20" s="266"/>
      <c r="DP20" s="266"/>
    </row>
    <row r="21" spans="119:120" x14ac:dyDescent="0.15">
      <c r="DP21" s="266"/>
    </row>
    <row r="22" spans="119:120" x14ac:dyDescent="0.15"/>
    <row r="23" spans="119:120" x14ac:dyDescent="0.15">
      <c r="DO23" s="266"/>
      <c r="DP23" s="266"/>
    </row>
    <row r="24" spans="119:120" x14ac:dyDescent="0.15">
      <c r="DP24" s="266"/>
    </row>
    <row r="25" spans="119:120" x14ac:dyDescent="0.15">
      <c r="DP25" s="266"/>
    </row>
    <row r="26" spans="119:120" x14ac:dyDescent="0.15">
      <c r="DO26" s="266"/>
      <c r="DP26" s="266"/>
    </row>
    <row r="27" spans="119:120" x14ac:dyDescent="0.15"/>
    <row r="28" spans="119:120" x14ac:dyDescent="0.15">
      <c r="DO28" s="266"/>
      <c r="DP28" s="266"/>
    </row>
    <row r="29" spans="119:120" x14ac:dyDescent="0.15">
      <c r="DP29" s="266"/>
    </row>
    <row r="30" spans="119:120" x14ac:dyDescent="0.15"/>
    <row r="31" spans="119:120" x14ac:dyDescent="0.15">
      <c r="DO31" s="266"/>
      <c r="DP31" s="266"/>
    </row>
    <row r="32" spans="119:120" x14ac:dyDescent="0.15"/>
    <row r="33" spans="98:120" x14ac:dyDescent="0.15">
      <c r="DO33" s="266"/>
      <c r="DP33" s="266"/>
    </row>
    <row r="34" spans="98:120" x14ac:dyDescent="0.15">
      <c r="DM34" s="266"/>
    </row>
    <row r="35" spans="98:120" x14ac:dyDescent="0.15">
      <c r="CT35" s="266"/>
      <c r="CU35" s="266"/>
      <c r="CV35" s="266"/>
      <c r="CY35" s="266"/>
      <c r="CZ35" s="266"/>
      <c r="DA35" s="266"/>
      <c r="DD35" s="266"/>
      <c r="DE35" s="266"/>
      <c r="DF35" s="266"/>
      <c r="DI35" s="266"/>
      <c r="DJ35" s="266"/>
      <c r="DK35" s="266"/>
      <c r="DM35" s="266"/>
      <c r="DN35" s="266"/>
      <c r="DO35" s="266"/>
      <c r="DP35" s="266"/>
    </row>
    <row r="36" spans="98:120" x14ac:dyDescent="0.15"/>
    <row r="37" spans="98:120" x14ac:dyDescent="0.15">
      <c r="CW37" s="266"/>
      <c r="DB37" s="266"/>
      <c r="DG37" s="266"/>
      <c r="DL37" s="266"/>
      <c r="DP37" s="266"/>
    </row>
    <row r="38" spans="98:120" x14ac:dyDescent="0.15">
      <c r="CT38" s="266"/>
      <c r="CU38" s="266"/>
      <c r="CV38" s="266"/>
      <c r="CW38" s="266"/>
      <c r="CY38" s="266"/>
      <c r="CZ38" s="266"/>
      <c r="DA38" s="266"/>
      <c r="DB38" s="266"/>
      <c r="DD38" s="266"/>
      <c r="DE38" s="266"/>
      <c r="DF38" s="266"/>
      <c r="DG38" s="266"/>
      <c r="DI38" s="266"/>
      <c r="DJ38" s="266"/>
      <c r="DK38" s="266"/>
      <c r="DL38" s="266"/>
      <c r="DN38" s="266"/>
      <c r="DO38" s="266"/>
      <c r="DP38" s="26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6"/>
      <c r="DO49" s="266"/>
      <c r="DP49" s="26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6"/>
      <c r="CS63" s="266"/>
      <c r="CX63" s="266"/>
      <c r="DC63" s="266"/>
      <c r="DH63" s="266"/>
    </row>
    <row r="64" spans="22:120" x14ac:dyDescent="0.15">
      <c r="V64" s="266"/>
    </row>
    <row r="65" spans="15:120" x14ac:dyDescent="0.15">
      <c r="X65" s="266"/>
      <c r="Z65" s="266"/>
      <c r="AA65" s="266"/>
      <c r="AB65" s="266"/>
      <c r="AC65" s="266"/>
      <c r="AD65" s="266"/>
      <c r="AE65" s="266"/>
      <c r="AF65" s="266"/>
      <c r="AG65" s="266"/>
      <c r="AH65" s="266"/>
      <c r="AI65" s="266"/>
      <c r="AJ65" s="266"/>
      <c r="AK65" s="266"/>
      <c r="AL65" s="266"/>
      <c r="AM65" s="266"/>
      <c r="AN65" s="266"/>
      <c r="AO65" s="266"/>
      <c r="AP65" s="266"/>
      <c r="AQ65" s="266"/>
      <c r="AR65" s="266"/>
      <c r="AS65" s="266"/>
      <c r="AT65" s="266"/>
      <c r="AU65" s="266"/>
      <c r="AV65" s="266"/>
      <c r="AW65" s="266"/>
      <c r="AX65" s="266"/>
      <c r="AY65" s="266"/>
      <c r="AZ65" s="266"/>
      <c r="BA65" s="266"/>
      <c r="BB65" s="266"/>
      <c r="BC65" s="266"/>
      <c r="BD65" s="266"/>
      <c r="BE65" s="266"/>
      <c r="BF65" s="266"/>
      <c r="BG65" s="266"/>
      <c r="BH65" s="266"/>
      <c r="BI65" s="266"/>
      <c r="BJ65" s="266"/>
      <c r="BK65" s="266"/>
      <c r="BL65" s="266"/>
      <c r="BM65" s="266"/>
      <c r="BN65" s="266"/>
      <c r="BO65" s="266"/>
      <c r="BP65" s="266"/>
      <c r="BQ65" s="266"/>
      <c r="BR65" s="266"/>
      <c r="BS65" s="266"/>
      <c r="BT65" s="266"/>
      <c r="BU65" s="266"/>
      <c r="BV65" s="266"/>
      <c r="BW65" s="266"/>
      <c r="BX65" s="266"/>
      <c r="BY65" s="266"/>
      <c r="BZ65" s="266"/>
      <c r="CA65" s="266"/>
      <c r="CB65" s="266"/>
      <c r="CC65" s="266"/>
      <c r="CD65" s="266"/>
      <c r="CE65" s="266"/>
      <c r="CF65" s="266"/>
      <c r="CG65" s="266"/>
      <c r="CH65" s="266"/>
      <c r="CI65" s="266"/>
      <c r="CJ65" s="266"/>
      <c r="CK65" s="266"/>
      <c r="CL65" s="266"/>
      <c r="CM65" s="266"/>
      <c r="CN65" s="266"/>
      <c r="CO65" s="266"/>
      <c r="CP65" s="266"/>
      <c r="CQ65" s="266"/>
      <c r="CR65" s="266"/>
      <c r="CU65" s="266"/>
      <c r="CZ65" s="266"/>
      <c r="DE65" s="266"/>
      <c r="DJ65" s="266"/>
    </row>
    <row r="66" spans="15:120" x14ac:dyDescent="0.15">
      <c r="Q66" s="266"/>
      <c r="S66" s="266"/>
      <c r="U66" s="266"/>
      <c r="DM66" s="266"/>
    </row>
    <row r="67" spans="15:120" x14ac:dyDescent="0.15">
      <c r="O67" s="266"/>
      <c r="P67" s="266"/>
      <c r="R67" s="266"/>
      <c r="T67" s="266"/>
      <c r="Y67" s="266"/>
      <c r="CT67" s="266"/>
      <c r="CV67" s="266"/>
      <c r="CW67" s="266"/>
      <c r="CY67" s="266"/>
      <c r="DA67" s="266"/>
      <c r="DB67" s="266"/>
      <c r="DD67" s="266"/>
      <c r="DF67" s="266"/>
      <c r="DG67" s="266"/>
      <c r="DI67" s="266"/>
      <c r="DK67" s="266"/>
      <c r="DL67" s="266"/>
      <c r="DN67" s="266"/>
      <c r="DO67" s="266"/>
      <c r="DP67" s="266"/>
    </row>
    <row r="68" spans="15:120" x14ac:dyDescent="0.15"/>
    <row r="69" spans="15:120" x14ac:dyDescent="0.15"/>
    <row r="70" spans="15:120" x14ac:dyDescent="0.15"/>
    <row r="71" spans="15:120" x14ac:dyDescent="0.15"/>
    <row r="72" spans="15:120" x14ac:dyDescent="0.15">
      <c r="DP72" s="266"/>
    </row>
    <row r="73" spans="15:120" x14ac:dyDescent="0.15">
      <c r="DP73" s="26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6"/>
      <c r="CX96" s="266"/>
      <c r="DC96" s="266"/>
      <c r="DH96" s="266"/>
    </row>
    <row r="97" spans="24:120" x14ac:dyDescent="0.15">
      <c r="CS97" s="266"/>
      <c r="CX97" s="266"/>
      <c r="DC97" s="266"/>
      <c r="DH97" s="266"/>
      <c r="DP97" s="267" t="s">
        <v>516</v>
      </c>
    </row>
    <row r="98" spans="24:120" hidden="1" x14ac:dyDescent="0.15">
      <c r="CS98" s="266"/>
      <c r="CX98" s="266"/>
      <c r="DC98" s="266"/>
      <c r="DH98" s="266"/>
    </row>
    <row r="99" spans="24:120" hidden="1" x14ac:dyDescent="0.15">
      <c r="CS99" s="266"/>
      <c r="CX99" s="266"/>
      <c r="DC99" s="266"/>
      <c r="DH99" s="266"/>
    </row>
    <row r="100" spans="24:120" hidden="1" x14ac:dyDescent="0.15"/>
    <row r="101" spans="24:120" ht="12" hidden="1" customHeight="1" x14ac:dyDescent="0.15">
      <c r="X101" s="266"/>
      <c r="Y101" s="266"/>
      <c r="Z101" s="266"/>
      <c r="AA101" s="266"/>
      <c r="AB101" s="266"/>
      <c r="AC101" s="266"/>
      <c r="AD101" s="266"/>
      <c r="AE101" s="266"/>
      <c r="AF101" s="266"/>
      <c r="AG101" s="266"/>
      <c r="AH101" s="266"/>
      <c r="AI101" s="266"/>
      <c r="AJ101" s="266"/>
      <c r="AK101" s="266"/>
      <c r="AL101" s="266"/>
      <c r="AM101" s="266"/>
      <c r="AN101" s="266"/>
      <c r="AO101" s="266"/>
      <c r="AP101" s="266"/>
      <c r="AQ101" s="266"/>
      <c r="AR101" s="266"/>
      <c r="AS101" s="266"/>
      <c r="AT101" s="266"/>
      <c r="AU101" s="266"/>
      <c r="AV101" s="266"/>
      <c r="AW101" s="266"/>
      <c r="AX101" s="266"/>
      <c r="AY101" s="266"/>
      <c r="AZ101" s="266"/>
      <c r="BA101" s="266"/>
      <c r="BB101" s="266"/>
      <c r="BC101" s="266"/>
      <c r="BD101" s="266"/>
      <c r="BE101" s="266"/>
      <c r="BF101" s="266"/>
      <c r="BG101" s="266"/>
      <c r="BH101" s="266"/>
      <c r="BI101" s="266"/>
      <c r="BJ101" s="266"/>
      <c r="BK101" s="266"/>
      <c r="BL101" s="266"/>
      <c r="BM101" s="266"/>
      <c r="BN101" s="266"/>
      <c r="BO101" s="266"/>
      <c r="BP101" s="266"/>
      <c r="BQ101" s="266"/>
      <c r="BR101" s="266"/>
      <c r="BS101" s="266"/>
      <c r="BT101" s="266"/>
      <c r="BU101" s="266"/>
      <c r="BV101" s="266"/>
      <c r="BW101" s="266"/>
      <c r="BX101" s="266"/>
      <c r="BY101" s="266"/>
      <c r="BZ101" s="266"/>
      <c r="CA101" s="266"/>
      <c r="CB101" s="266"/>
      <c r="CC101" s="266"/>
      <c r="CD101" s="266"/>
      <c r="CE101" s="266"/>
      <c r="CF101" s="266"/>
      <c r="CG101" s="266"/>
      <c r="CH101" s="266"/>
      <c r="CI101" s="266"/>
      <c r="CJ101" s="266"/>
      <c r="CK101" s="266"/>
      <c r="CL101" s="266"/>
      <c r="CM101" s="266"/>
      <c r="CN101" s="266"/>
      <c r="CO101" s="266"/>
      <c r="CP101" s="266"/>
      <c r="CQ101" s="266"/>
      <c r="CR101" s="266"/>
      <c r="CU101" s="266"/>
      <c r="CZ101" s="266"/>
      <c r="DE101" s="266"/>
      <c r="DJ101" s="266"/>
    </row>
    <row r="102" spans="24:120" ht="1.5" hidden="1" customHeight="1" x14ac:dyDescent="0.15">
      <c r="CU102" s="266"/>
      <c r="CZ102" s="266"/>
      <c r="DE102" s="266"/>
      <c r="DJ102" s="266"/>
      <c r="DM102" s="266"/>
    </row>
    <row r="103" spans="24:120" hidden="1" x14ac:dyDescent="0.15">
      <c r="CT103" s="266"/>
      <c r="CV103" s="266"/>
      <c r="CW103" s="266"/>
      <c r="CY103" s="266"/>
      <c r="DA103" s="266"/>
      <c r="DB103" s="266"/>
      <c r="DD103" s="266"/>
      <c r="DF103" s="266"/>
      <c r="DG103" s="266"/>
      <c r="DI103" s="266"/>
      <c r="DK103" s="266"/>
      <c r="DL103" s="266"/>
      <c r="DM103" s="266"/>
      <c r="DN103" s="266"/>
      <c r="DO103" s="266"/>
      <c r="DP103" s="266"/>
    </row>
    <row r="104" spans="24:120" hidden="1" x14ac:dyDescent="0.15">
      <c r="CV104" s="266"/>
      <c r="CW104" s="266"/>
      <c r="DA104" s="266"/>
      <c r="DB104" s="266"/>
      <c r="DF104" s="266"/>
      <c r="DG104" s="266"/>
      <c r="DK104" s="266"/>
      <c r="DL104" s="266"/>
      <c r="DN104" s="266"/>
      <c r="DO104" s="266"/>
      <c r="DP104" s="26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SgtdHvq3yfjnDL3GT4kB7T/9DOria/DACUGmZ6Pj7BioGMsEjClwW6RFPIbNbvzROXQygSSADecXG5VI3sYgEA==" saltValue="ChvcAQxcPgH76LvGiNSLG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67" customWidth="1"/>
    <col min="117" max="16384" width="9" style="266" hidden="1"/>
  </cols>
  <sheetData>
    <row r="1" spans="2:116"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row>
    <row r="2" spans="2:116" x14ac:dyDescent="0.15"/>
    <row r="3" spans="2:116" x14ac:dyDescent="0.15"/>
    <row r="4" spans="2:116" x14ac:dyDescent="0.15">
      <c r="R4" s="266"/>
      <c r="S4" s="266"/>
      <c r="T4" s="266"/>
      <c r="U4" s="266"/>
      <c r="V4" s="266"/>
      <c r="W4" s="266"/>
      <c r="X4" s="266"/>
      <c r="Y4" s="266"/>
      <c r="Z4" s="266"/>
      <c r="AA4" s="266"/>
      <c r="AB4" s="266"/>
      <c r="AC4" s="266"/>
      <c r="AD4" s="266"/>
      <c r="AE4" s="266"/>
      <c r="AF4" s="266"/>
      <c r="AG4" s="266"/>
      <c r="AH4" s="266"/>
      <c r="AI4" s="266"/>
      <c r="AJ4" s="266"/>
      <c r="AK4" s="266"/>
      <c r="AL4" s="266"/>
      <c r="AM4" s="266"/>
      <c r="AN4" s="266"/>
      <c r="AO4" s="266"/>
      <c r="AP4" s="266"/>
      <c r="AQ4" s="266"/>
      <c r="AR4" s="266"/>
      <c r="AS4" s="266"/>
      <c r="AT4" s="266"/>
      <c r="AU4" s="266"/>
      <c r="AV4" s="266"/>
      <c r="AW4" s="266"/>
      <c r="AX4" s="266"/>
      <c r="AY4" s="266"/>
      <c r="AZ4" s="266"/>
      <c r="BA4" s="266"/>
      <c r="BB4" s="266"/>
      <c r="BC4" s="266"/>
      <c r="BD4" s="266"/>
      <c r="BE4" s="266"/>
      <c r="BF4" s="266"/>
      <c r="BG4" s="266"/>
      <c r="BH4" s="266"/>
      <c r="BI4" s="266"/>
      <c r="BJ4" s="266"/>
      <c r="BK4" s="266"/>
      <c r="BL4" s="266"/>
      <c r="BM4" s="266"/>
      <c r="BN4" s="266"/>
      <c r="BO4" s="266"/>
      <c r="BP4" s="266"/>
      <c r="BQ4" s="266"/>
      <c r="BR4" s="266"/>
      <c r="BS4" s="266"/>
      <c r="BT4" s="266"/>
      <c r="BU4" s="266"/>
      <c r="BV4" s="266"/>
      <c r="BW4" s="266"/>
      <c r="BX4" s="266"/>
      <c r="BY4" s="266"/>
      <c r="BZ4" s="266"/>
      <c r="CA4" s="266"/>
      <c r="CB4" s="266"/>
      <c r="CC4" s="266"/>
      <c r="CD4" s="266"/>
      <c r="CE4" s="266"/>
      <c r="CF4" s="266"/>
      <c r="CG4" s="266"/>
      <c r="CH4" s="266"/>
      <c r="CI4" s="266"/>
      <c r="CJ4" s="266"/>
      <c r="CK4" s="266"/>
      <c r="CL4" s="266"/>
      <c r="CM4" s="266"/>
      <c r="CN4" s="266"/>
      <c r="CO4" s="266"/>
      <c r="CP4" s="266"/>
      <c r="CQ4" s="266"/>
      <c r="CR4" s="266"/>
      <c r="CS4" s="266"/>
      <c r="CT4" s="266"/>
      <c r="CU4" s="266"/>
      <c r="CV4" s="266"/>
      <c r="CW4" s="266"/>
      <c r="CX4" s="266"/>
      <c r="CY4" s="266"/>
      <c r="CZ4" s="266"/>
      <c r="DA4" s="266"/>
      <c r="DB4" s="266"/>
      <c r="DC4" s="266"/>
      <c r="DD4" s="266"/>
      <c r="DE4" s="266"/>
      <c r="DF4" s="266"/>
      <c r="DG4" s="266"/>
      <c r="DH4" s="266"/>
      <c r="DI4" s="266"/>
      <c r="DJ4" s="266"/>
      <c r="DK4" s="266"/>
      <c r="DL4" s="266"/>
    </row>
    <row r="5" spans="2:116" x14ac:dyDescent="0.15">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6"/>
      <c r="CL5" s="266"/>
      <c r="CM5" s="266"/>
      <c r="CN5" s="266"/>
      <c r="CO5" s="266"/>
      <c r="CP5" s="266"/>
      <c r="CQ5" s="266"/>
      <c r="CR5" s="266"/>
      <c r="CS5" s="266"/>
      <c r="CT5" s="266"/>
      <c r="CU5" s="266"/>
      <c r="CV5" s="266"/>
      <c r="CW5" s="266"/>
      <c r="CX5" s="266"/>
      <c r="CY5" s="266"/>
      <c r="CZ5" s="266"/>
      <c r="DA5" s="266"/>
      <c r="DB5" s="266"/>
      <c r="DC5" s="266"/>
      <c r="DD5" s="266"/>
      <c r="DE5" s="266"/>
      <c r="DF5" s="266"/>
      <c r="DG5" s="266"/>
      <c r="DH5" s="266"/>
      <c r="DI5" s="266"/>
      <c r="DJ5" s="266"/>
      <c r="DK5" s="266"/>
      <c r="DL5" s="26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6"/>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6"/>
      <c r="AP18" s="266"/>
      <c r="AQ18" s="266"/>
      <c r="AR18" s="266"/>
      <c r="AS18" s="266"/>
      <c r="AT18" s="266"/>
      <c r="AU18" s="266"/>
      <c r="AV18" s="266"/>
      <c r="AW18" s="266"/>
      <c r="AX18" s="266"/>
      <c r="AY18" s="266"/>
      <c r="AZ18" s="266"/>
      <c r="BA18" s="266"/>
      <c r="BB18" s="266"/>
      <c r="BC18" s="266"/>
      <c r="BD18" s="266"/>
      <c r="BE18" s="266"/>
      <c r="BF18" s="266"/>
      <c r="BG18" s="266"/>
      <c r="BH18" s="266"/>
      <c r="BI18" s="266"/>
      <c r="BJ18" s="266"/>
      <c r="BK18" s="266"/>
      <c r="BL18" s="266"/>
      <c r="BM18" s="266"/>
      <c r="BN18" s="266"/>
      <c r="BO18" s="266"/>
      <c r="BP18" s="266"/>
      <c r="BQ18" s="266"/>
      <c r="BR18" s="266"/>
      <c r="BS18" s="266"/>
      <c r="BT18" s="266"/>
      <c r="BU18" s="266"/>
      <c r="BV18" s="266"/>
      <c r="BW18" s="266"/>
      <c r="BX18" s="266"/>
      <c r="BY18" s="266"/>
      <c r="BZ18" s="266"/>
      <c r="CA18" s="266"/>
      <c r="CB18" s="266"/>
      <c r="CC18" s="266"/>
      <c r="CD18" s="266"/>
      <c r="CE18" s="266"/>
      <c r="CF18" s="266"/>
      <c r="CG18" s="266"/>
      <c r="CH18" s="266"/>
      <c r="CI18" s="266"/>
      <c r="CJ18" s="266"/>
      <c r="CK18" s="266"/>
      <c r="CL18" s="266"/>
      <c r="CM18" s="266"/>
      <c r="CN18" s="266"/>
      <c r="CO18" s="266"/>
      <c r="CP18" s="266"/>
      <c r="CQ18" s="266"/>
      <c r="CR18" s="266"/>
      <c r="CS18" s="266"/>
      <c r="CT18" s="266"/>
      <c r="CU18" s="266"/>
      <c r="CV18" s="266"/>
      <c r="CW18" s="266"/>
      <c r="CX18" s="266"/>
      <c r="CY18" s="266"/>
      <c r="CZ18" s="266"/>
      <c r="DA18" s="266"/>
      <c r="DB18" s="266"/>
      <c r="DC18" s="266"/>
      <c r="DD18" s="266"/>
      <c r="DE18" s="266"/>
      <c r="DF18" s="266"/>
      <c r="DG18" s="266"/>
      <c r="DH18" s="266"/>
      <c r="DI18" s="266"/>
      <c r="DJ18" s="266"/>
      <c r="DK18" s="266"/>
      <c r="DL18" s="266"/>
    </row>
    <row r="19" spans="9:116" x14ac:dyDescent="0.15"/>
    <row r="20" spans="9:116" x14ac:dyDescent="0.15"/>
    <row r="21" spans="9:116" x14ac:dyDescent="0.15">
      <c r="DL21" s="266"/>
    </row>
    <row r="22" spans="9:116" x14ac:dyDescent="0.15">
      <c r="DI22" s="266"/>
      <c r="DJ22" s="266"/>
      <c r="DK22" s="266"/>
      <c r="DL22" s="266"/>
    </row>
    <row r="23" spans="9:116" x14ac:dyDescent="0.15">
      <c r="CY23" s="266"/>
      <c r="CZ23" s="266"/>
      <c r="DA23" s="266"/>
      <c r="DB23" s="266"/>
      <c r="DC23" s="266"/>
      <c r="DD23" s="266"/>
      <c r="DE23" s="266"/>
      <c r="DF23" s="266"/>
      <c r="DG23" s="266"/>
      <c r="DH23" s="266"/>
      <c r="DI23" s="266"/>
      <c r="DJ23" s="266"/>
      <c r="DK23" s="266"/>
      <c r="DL23" s="26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6"/>
      <c r="DA35" s="266"/>
      <c r="DB35" s="266"/>
      <c r="DC35" s="266"/>
      <c r="DD35" s="266"/>
      <c r="DE35" s="266"/>
      <c r="DF35" s="266"/>
      <c r="DG35" s="266"/>
      <c r="DH35" s="266"/>
      <c r="DI35" s="266"/>
      <c r="DJ35" s="266"/>
      <c r="DK35" s="266"/>
      <c r="DL35" s="266"/>
    </row>
    <row r="36" spans="15:116" x14ac:dyDescent="0.15"/>
    <row r="37" spans="15:116" x14ac:dyDescent="0.15">
      <c r="DL37" s="266"/>
    </row>
    <row r="38" spans="15:116" x14ac:dyDescent="0.15">
      <c r="DI38" s="266"/>
      <c r="DJ38" s="266"/>
      <c r="DK38" s="266"/>
      <c r="DL38" s="266"/>
    </row>
    <row r="39" spans="15:116" x14ac:dyDescent="0.15"/>
    <row r="40" spans="15:116" x14ac:dyDescent="0.15"/>
    <row r="41" spans="15:116" x14ac:dyDescent="0.15"/>
    <row r="42" spans="15:116" x14ac:dyDescent="0.15"/>
    <row r="43" spans="15:116" x14ac:dyDescent="0.15">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E43" s="266"/>
      <c r="DF43" s="266"/>
      <c r="DG43" s="266"/>
      <c r="DH43" s="266"/>
      <c r="DI43" s="266"/>
      <c r="DJ43" s="266"/>
      <c r="DK43" s="266"/>
      <c r="DL43" s="266"/>
    </row>
    <row r="44" spans="15:116" x14ac:dyDescent="0.15">
      <c r="DL44" s="266"/>
    </row>
    <row r="45" spans="15:116" x14ac:dyDescent="0.15"/>
    <row r="46" spans="15:116" x14ac:dyDescent="0.15">
      <c r="DA46" s="266"/>
      <c r="DB46" s="266"/>
      <c r="DC46" s="266"/>
      <c r="DD46" s="266"/>
      <c r="DE46" s="266"/>
      <c r="DF46" s="266"/>
      <c r="DG46" s="266"/>
      <c r="DH46" s="266"/>
      <c r="DI46" s="266"/>
      <c r="DJ46" s="266"/>
      <c r="DK46" s="266"/>
      <c r="DL46" s="266"/>
    </row>
    <row r="47" spans="15:116" x14ac:dyDescent="0.15"/>
    <row r="48" spans="15:116" x14ac:dyDescent="0.15"/>
    <row r="49" spans="104:116" x14ac:dyDescent="0.15"/>
    <row r="50" spans="104:116" x14ac:dyDescent="0.15">
      <c r="CZ50" s="266"/>
      <c r="DA50" s="266"/>
      <c r="DB50" s="266"/>
      <c r="DC50" s="266"/>
      <c r="DD50" s="266"/>
      <c r="DE50" s="266"/>
      <c r="DF50" s="266"/>
      <c r="DG50" s="266"/>
      <c r="DH50" s="266"/>
      <c r="DI50" s="266"/>
      <c r="DJ50" s="266"/>
      <c r="DK50" s="266"/>
      <c r="DL50" s="266"/>
    </row>
    <row r="51" spans="104:116" x14ac:dyDescent="0.15"/>
    <row r="52" spans="104:116" x14ac:dyDescent="0.15"/>
    <row r="53" spans="104:116" x14ac:dyDescent="0.15">
      <c r="DL53" s="26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6"/>
      <c r="DD67" s="266"/>
      <c r="DE67" s="266"/>
      <c r="DF67" s="266"/>
      <c r="DG67" s="266"/>
      <c r="DH67" s="266"/>
      <c r="DI67" s="266"/>
      <c r="DJ67" s="266"/>
      <c r="DK67" s="266"/>
      <c r="DL67" s="26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KGIOkNmWWWFrdoznTeWYliHZyAM3xtmpOeDpPJ+5I8WIl2/1886fx4Z+O+S8LKzYfUzpQ31dlxUipKqNaPBJmQ==" saltValue="JGjILby/Yyhq6U89edMCM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68" customWidth="1"/>
    <col min="37" max="44" width="17" style="268" customWidth="1"/>
    <col min="45" max="45" width="6.125" style="275" customWidth="1"/>
    <col min="46" max="46" width="3" style="273" customWidth="1"/>
    <col min="47" max="47" width="19.125" style="268" hidden="1" customWidth="1"/>
    <col min="48" max="52" width="12.625" style="268" hidden="1" customWidth="1"/>
    <col min="53" max="16384" width="8.625" style="268" hidden="1"/>
  </cols>
  <sheetData>
    <row r="1" spans="1:46" x14ac:dyDescent="0.15">
      <c r="AS1" s="269"/>
      <c r="AT1" s="269"/>
    </row>
    <row r="2" spans="1:46" x14ac:dyDescent="0.15">
      <c r="AS2" s="269"/>
      <c r="AT2" s="269"/>
    </row>
    <row r="3" spans="1:46" x14ac:dyDescent="0.15">
      <c r="AS3" s="269"/>
      <c r="AT3" s="269"/>
    </row>
    <row r="4" spans="1:46" x14ac:dyDescent="0.15">
      <c r="AS4" s="269"/>
      <c r="AT4" s="269"/>
    </row>
    <row r="5" spans="1:46" ht="17.25" x14ac:dyDescent="0.15">
      <c r="A5" s="270" t="s">
        <v>517</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271"/>
      <c r="AR5" s="271"/>
      <c r="AS5" s="272"/>
    </row>
    <row r="6" spans="1:46" x14ac:dyDescent="0.15">
      <c r="A6" s="273"/>
      <c r="B6" s="269"/>
      <c r="C6" s="269"/>
      <c r="D6" s="269"/>
      <c r="E6" s="269"/>
      <c r="F6" s="269"/>
      <c r="G6" s="269"/>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74" t="s">
        <v>518</v>
      </c>
      <c r="AL6" s="274"/>
      <c r="AM6" s="274"/>
      <c r="AN6" s="274"/>
      <c r="AO6" s="269"/>
      <c r="AP6" s="269"/>
      <c r="AQ6" s="269"/>
      <c r="AR6" s="269"/>
    </row>
    <row r="7" spans="1:46" x14ac:dyDescent="0.15">
      <c r="A7" s="273"/>
      <c r="B7" s="269"/>
      <c r="C7" s="269"/>
      <c r="D7" s="269"/>
      <c r="E7" s="269"/>
      <c r="F7" s="269"/>
      <c r="G7" s="269"/>
      <c r="H7" s="269"/>
      <c r="I7" s="269"/>
      <c r="J7" s="269"/>
      <c r="K7" s="269"/>
      <c r="L7" s="269"/>
      <c r="M7" s="269"/>
      <c r="N7" s="269"/>
      <c r="O7" s="269"/>
      <c r="P7" s="269"/>
      <c r="Q7" s="269"/>
      <c r="R7" s="269"/>
      <c r="S7" s="269"/>
      <c r="T7" s="269"/>
      <c r="U7" s="269"/>
      <c r="V7" s="269"/>
      <c r="W7" s="269"/>
      <c r="X7" s="269"/>
      <c r="Y7" s="269"/>
      <c r="Z7" s="269"/>
      <c r="AA7" s="269"/>
      <c r="AB7" s="269"/>
      <c r="AC7" s="269"/>
      <c r="AD7" s="269"/>
      <c r="AE7" s="269"/>
      <c r="AF7" s="269"/>
      <c r="AG7" s="269"/>
      <c r="AH7" s="269"/>
      <c r="AI7" s="269"/>
      <c r="AJ7" s="269"/>
      <c r="AK7" s="276"/>
      <c r="AL7" s="277"/>
      <c r="AM7" s="277"/>
      <c r="AN7" s="278"/>
      <c r="AO7" s="1190" t="s">
        <v>519</v>
      </c>
      <c r="AP7" s="279"/>
      <c r="AQ7" s="280" t="s">
        <v>520</v>
      </c>
      <c r="AR7" s="281"/>
    </row>
    <row r="8" spans="1:46" x14ac:dyDescent="0.15">
      <c r="A8" s="273"/>
      <c r="B8" s="269"/>
      <c r="C8" s="269"/>
      <c r="D8" s="269"/>
      <c r="E8" s="269"/>
      <c r="F8" s="269"/>
      <c r="G8" s="269"/>
      <c r="H8" s="269"/>
      <c r="I8" s="269"/>
      <c r="J8" s="269"/>
      <c r="K8" s="269"/>
      <c r="L8" s="269"/>
      <c r="M8" s="269"/>
      <c r="N8" s="269"/>
      <c r="O8" s="269"/>
      <c r="P8" s="269"/>
      <c r="Q8" s="269"/>
      <c r="R8" s="269"/>
      <c r="S8" s="269"/>
      <c r="T8" s="269"/>
      <c r="U8" s="269"/>
      <c r="V8" s="269"/>
      <c r="W8" s="269"/>
      <c r="X8" s="269"/>
      <c r="Y8" s="269"/>
      <c r="Z8" s="269"/>
      <c r="AA8" s="269"/>
      <c r="AB8" s="269"/>
      <c r="AC8" s="269"/>
      <c r="AD8" s="269"/>
      <c r="AE8" s="269"/>
      <c r="AF8" s="269"/>
      <c r="AG8" s="269"/>
      <c r="AH8" s="269"/>
      <c r="AI8" s="269"/>
      <c r="AJ8" s="269"/>
      <c r="AK8" s="282"/>
      <c r="AL8" s="283"/>
      <c r="AM8" s="283"/>
      <c r="AN8" s="284"/>
      <c r="AO8" s="1191"/>
      <c r="AP8" s="285" t="s">
        <v>521</v>
      </c>
      <c r="AQ8" s="286" t="s">
        <v>522</v>
      </c>
      <c r="AR8" s="287" t="s">
        <v>523</v>
      </c>
    </row>
    <row r="9" spans="1:46" x14ac:dyDescent="0.15">
      <c r="A9" s="273"/>
      <c r="B9" s="269"/>
      <c r="C9" s="269"/>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1192" t="s">
        <v>524</v>
      </c>
      <c r="AL9" s="1193"/>
      <c r="AM9" s="1193"/>
      <c r="AN9" s="1194"/>
      <c r="AO9" s="288">
        <v>21639786</v>
      </c>
      <c r="AP9" s="288">
        <v>69275</v>
      </c>
      <c r="AQ9" s="289">
        <v>57800</v>
      </c>
      <c r="AR9" s="290">
        <v>19.899999999999999</v>
      </c>
    </row>
    <row r="10" spans="1:46" x14ac:dyDescent="0.15">
      <c r="A10" s="273"/>
      <c r="B10" s="269"/>
      <c r="C10" s="269"/>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1192" t="s">
        <v>525</v>
      </c>
      <c r="AL10" s="1193"/>
      <c r="AM10" s="1193"/>
      <c r="AN10" s="1194"/>
      <c r="AO10" s="291">
        <v>471220</v>
      </c>
      <c r="AP10" s="291">
        <v>1509</v>
      </c>
      <c r="AQ10" s="292">
        <v>2573</v>
      </c>
      <c r="AR10" s="293">
        <v>-41.4</v>
      </c>
    </row>
    <row r="11" spans="1:46" ht="13.5" customHeight="1" x14ac:dyDescent="0.15">
      <c r="A11" s="273"/>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1192" t="s">
        <v>526</v>
      </c>
      <c r="AL11" s="1193"/>
      <c r="AM11" s="1193"/>
      <c r="AN11" s="1194"/>
      <c r="AO11" s="291">
        <v>50360</v>
      </c>
      <c r="AP11" s="291">
        <v>161</v>
      </c>
      <c r="AQ11" s="292">
        <v>1586</v>
      </c>
      <c r="AR11" s="293">
        <v>-89.8</v>
      </c>
    </row>
    <row r="12" spans="1:46" ht="13.5" customHeight="1" x14ac:dyDescent="0.15">
      <c r="A12" s="273"/>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1192" t="s">
        <v>527</v>
      </c>
      <c r="AL12" s="1193"/>
      <c r="AM12" s="1193"/>
      <c r="AN12" s="1194"/>
      <c r="AO12" s="291">
        <v>25529</v>
      </c>
      <c r="AP12" s="291">
        <v>82</v>
      </c>
      <c r="AQ12" s="292">
        <v>532</v>
      </c>
      <c r="AR12" s="293">
        <v>-84.6</v>
      </c>
    </row>
    <row r="13" spans="1:46" ht="13.5" customHeight="1" x14ac:dyDescent="0.15">
      <c r="A13" s="273"/>
      <c r="B13" s="269"/>
      <c r="C13" s="269"/>
      <c r="D13" s="269"/>
      <c r="E13" s="269"/>
      <c r="F13" s="269"/>
      <c r="G13" s="269"/>
      <c r="H13" s="269"/>
      <c r="I13" s="269"/>
      <c r="J13" s="269"/>
      <c r="K13" s="269"/>
      <c r="L13" s="269"/>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1192" t="s">
        <v>528</v>
      </c>
      <c r="AL13" s="1193"/>
      <c r="AM13" s="1193"/>
      <c r="AN13" s="1194"/>
      <c r="AO13" s="291">
        <v>13140</v>
      </c>
      <c r="AP13" s="291">
        <v>42</v>
      </c>
      <c r="AQ13" s="292">
        <v>18</v>
      </c>
      <c r="AR13" s="293">
        <v>133.30000000000001</v>
      </c>
    </row>
    <row r="14" spans="1:46" ht="13.5" customHeight="1" x14ac:dyDescent="0.15">
      <c r="A14" s="273"/>
      <c r="B14" s="269"/>
      <c r="C14" s="269"/>
      <c r="D14" s="269"/>
      <c r="E14" s="269"/>
      <c r="F14" s="269"/>
      <c r="G14" s="269"/>
      <c r="H14" s="269"/>
      <c r="I14" s="269"/>
      <c r="J14" s="269"/>
      <c r="K14" s="269"/>
      <c r="L14" s="269"/>
      <c r="M14" s="269"/>
      <c r="N14" s="269"/>
      <c r="O14" s="269"/>
      <c r="P14" s="269"/>
      <c r="Q14" s="269"/>
      <c r="R14" s="269"/>
      <c r="S14" s="269"/>
      <c r="T14" s="269"/>
      <c r="U14" s="269"/>
      <c r="V14" s="269"/>
      <c r="W14" s="269"/>
      <c r="X14" s="269"/>
      <c r="Y14" s="269"/>
      <c r="Z14" s="269"/>
      <c r="AA14" s="269"/>
      <c r="AB14" s="269"/>
      <c r="AC14" s="269"/>
      <c r="AD14" s="269"/>
      <c r="AE14" s="269"/>
      <c r="AF14" s="269"/>
      <c r="AG14" s="269"/>
      <c r="AH14" s="269"/>
      <c r="AI14" s="269"/>
      <c r="AJ14" s="269"/>
      <c r="AK14" s="1192" t="s">
        <v>529</v>
      </c>
      <c r="AL14" s="1193"/>
      <c r="AM14" s="1193"/>
      <c r="AN14" s="1194"/>
      <c r="AO14" s="291">
        <v>721712</v>
      </c>
      <c r="AP14" s="291">
        <v>2310</v>
      </c>
      <c r="AQ14" s="292">
        <v>1833</v>
      </c>
      <c r="AR14" s="293">
        <v>26</v>
      </c>
    </row>
    <row r="15" spans="1:46" ht="13.5" customHeight="1" x14ac:dyDescent="0.15">
      <c r="A15" s="273"/>
      <c r="B15" s="269"/>
      <c r="C15" s="269"/>
      <c r="D15" s="269"/>
      <c r="E15" s="269"/>
      <c r="F15" s="269"/>
      <c r="G15" s="269"/>
      <c r="H15" s="269"/>
      <c r="I15" s="269"/>
      <c r="J15" s="269"/>
      <c r="K15" s="269"/>
      <c r="L15" s="269"/>
      <c r="M15" s="269"/>
      <c r="N15" s="269"/>
      <c r="O15" s="269"/>
      <c r="P15" s="269"/>
      <c r="Q15" s="269"/>
      <c r="R15" s="269"/>
      <c r="S15" s="269"/>
      <c r="T15" s="269"/>
      <c r="U15" s="269"/>
      <c r="V15" s="269"/>
      <c r="W15" s="269"/>
      <c r="X15" s="269"/>
      <c r="Y15" s="269"/>
      <c r="Z15" s="269"/>
      <c r="AA15" s="269"/>
      <c r="AB15" s="269"/>
      <c r="AC15" s="269"/>
      <c r="AD15" s="269"/>
      <c r="AE15" s="269"/>
      <c r="AF15" s="269"/>
      <c r="AG15" s="269"/>
      <c r="AH15" s="269"/>
      <c r="AI15" s="269"/>
      <c r="AJ15" s="269"/>
      <c r="AK15" s="1192" t="s">
        <v>530</v>
      </c>
      <c r="AL15" s="1193"/>
      <c r="AM15" s="1193"/>
      <c r="AN15" s="1194"/>
      <c r="AO15" s="291">
        <v>385951</v>
      </c>
      <c r="AP15" s="291">
        <v>1236</v>
      </c>
      <c r="AQ15" s="292">
        <v>1281</v>
      </c>
      <c r="AR15" s="293">
        <v>-3.5</v>
      </c>
    </row>
    <row r="16" spans="1:46" x14ac:dyDescent="0.15">
      <c r="A16" s="273"/>
      <c r="B16" s="269"/>
      <c r="C16" s="269"/>
      <c r="D16" s="269"/>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69"/>
      <c r="AF16" s="269"/>
      <c r="AG16" s="269"/>
      <c r="AH16" s="269"/>
      <c r="AI16" s="269"/>
      <c r="AJ16" s="269"/>
      <c r="AK16" s="1195" t="s">
        <v>531</v>
      </c>
      <c r="AL16" s="1196"/>
      <c r="AM16" s="1196"/>
      <c r="AN16" s="1197"/>
      <c r="AO16" s="291">
        <v>-2587980</v>
      </c>
      <c r="AP16" s="291">
        <v>-8285</v>
      </c>
      <c r="AQ16" s="292">
        <v>-4437</v>
      </c>
      <c r="AR16" s="293">
        <v>86.7</v>
      </c>
    </row>
    <row r="17" spans="1:46" x14ac:dyDescent="0.15">
      <c r="A17" s="273"/>
      <c r="B17" s="269"/>
      <c r="C17" s="269"/>
      <c r="D17" s="269"/>
      <c r="E17" s="269"/>
      <c r="F17" s="269"/>
      <c r="G17" s="269"/>
      <c r="H17" s="269"/>
      <c r="I17" s="269"/>
      <c r="J17" s="269"/>
      <c r="K17" s="269"/>
      <c r="L17" s="269"/>
      <c r="M17" s="269"/>
      <c r="N17" s="269"/>
      <c r="O17" s="269"/>
      <c r="P17" s="269"/>
      <c r="Q17" s="269"/>
      <c r="R17" s="269"/>
      <c r="S17" s="269"/>
      <c r="T17" s="269"/>
      <c r="U17" s="269"/>
      <c r="V17" s="269"/>
      <c r="W17" s="269"/>
      <c r="X17" s="269"/>
      <c r="Y17" s="269"/>
      <c r="Z17" s="269"/>
      <c r="AA17" s="269"/>
      <c r="AB17" s="269"/>
      <c r="AC17" s="269"/>
      <c r="AD17" s="269"/>
      <c r="AE17" s="269"/>
      <c r="AF17" s="269"/>
      <c r="AG17" s="269"/>
      <c r="AH17" s="269"/>
      <c r="AI17" s="269"/>
      <c r="AJ17" s="269"/>
      <c r="AK17" s="1195" t="s">
        <v>182</v>
      </c>
      <c r="AL17" s="1196"/>
      <c r="AM17" s="1196"/>
      <c r="AN17" s="1197"/>
      <c r="AO17" s="291">
        <v>20719718</v>
      </c>
      <c r="AP17" s="291">
        <v>66330</v>
      </c>
      <c r="AQ17" s="292">
        <v>61185</v>
      </c>
      <c r="AR17" s="293">
        <v>8.4</v>
      </c>
    </row>
    <row r="18" spans="1:46" x14ac:dyDescent="0.15">
      <c r="A18" s="273"/>
      <c r="B18" s="269"/>
      <c r="C18" s="269"/>
      <c r="D18" s="269"/>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69"/>
      <c r="AF18" s="269"/>
      <c r="AG18" s="269"/>
      <c r="AH18" s="269"/>
      <c r="AI18" s="269"/>
      <c r="AJ18" s="269"/>
      <c r="AK18" s="269"/>
      <c r="AL18" s="269"/>
      <c r="AM18" s="269"/>
      <c r="AN18" s="269"/>
      <c r="AO18" s="269"/>
      <c r="AP18" s="269"/>
      <c r="AQ18" s="294"/>
      <c r="AR18" s="294"/>
    </row>
    <row r="19" spans="1:46" x14ac:dyDescent="0.15">
      <c r="A19" s="273"/>
      <c r="B19" s="269"/>
      <c r="C19" s="269"/>
      <c r="D19" s="269"/>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t="s">
        <v>532</v>
      </c>
      <c r="AL19" s="269"/>
      <c r="AM19" s="269"/>
      <c r="AN19" s="269"/>
      <c r="AO19" s="269"/>
      <c r="AP19" s="269"/>
      <c r="AQ19" s="269"/>
      <c r="AR19" s="269"/>
    </row>
    <row r="20" spans="1:46" x14ac:dyDescent="0.15">
      <c r="A20" s="273"/>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69"/>
      <c r="AK20" s="295"/>
      <c r="AL20" s="296"/>
      <c r="AM20" s="296"/>
      <c r="AN20" s="297"/>
      <c r="AO20" s="298" t="s">
        <v>533</v>
      </c>
      <c r="AP20" s="299" t="s">
        <v>534</v>
      </c>
      <c r="AQ20" s="300" t="s">
        <v>535</v>
      </c>
      <c r="AR20" s="301"/>
    </row>
    <row r="21" spans="1:46" s="307" customFormat="1" x14ac:dyDescent="0.15">
      <c r="A21" s="302"/>
      <c r="B21" s="274"/>
      <c r="C21" s="274"/>
      <c r="D21" s="274"/>
      <c r="E21" s="274"/>
      <c r="F21" s="274"/>
      <c r="G21" s="274"/>
      <c r="H21" s="274"/>
      <c r="I21" s="274"/>
      <c r="J21" s="274"/>
      <c r="K21" s="274"/>
      <c r="L21" s="274"/>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1187" t="s">
        <v>536</v>
      </c>
      <c r="AL21" s="1188"/>
      <c r="AM21" s="1188"/>
      <c r="AN21" s="1189"/>
      <c r="AO21" s="303">
        <v>7.18</v>
      </c>
      <c r="AP21" s="304">
        <v>6.2</v>
      </c>
      <c r="AQ21" s="305">
        <v>0.98</v>
      </c>
      <c r="AR21" s="274"/>
      <c r="AS21" s="306"/>
      <c r="AT21" s="302"/>
    </row>
    <row r="22" spans="1:46" s="307" customFormat="1" x14ac:dyDescent="0.15">
      <c r="A22" s="302"/>
      <c r="B22" s="274"/>
      <c r="C22" s="274"/>
      <c r="D22" s="274"/>
      <c r="E22" s="274"/>
      <c r="F22" s="274"/>
      <c r="G22" s="274"/>
      <c r="H22" s="274"/>
      <c r="I22" s="274"/>
      <c r="J22" s="274"/>
      <c r="K22" s="274"/>
      <c r="L22" s="274"/>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1187" t="s">
        <v>537</v>
      </c>
      <c r="AL22" s="1188"/>
      <c r="AM22" s="1188"/>
      <c r="AN22" s="1189"/>
      <c r="AO22" s="308">
        <v>99.1</v>
      </c>
      <c r="AP22" s="309">
        <v>100.2</v>
      </c>
      <c r="AQ22" s="310">
        <v>-1.1000000000000001</v>
      </c>
      <c r="AR22" s="294"/>
      <c r="AS22" s="306"/>
      <c r="AT22" s="302"/>
    </row>
    <row r="23" spans="1:46" s="307" customFormat="1" x14ac:dyDescent="0.15">
      <c r="A23" s="302"/>
      <c r="B23" s="274"/>
      <c r="C23" s="274"/>
      <c r="D23" s="274"/>
      <c r="E23" s="274"/>
      <c r="F23" s="274"/>
      <c r="G23" s="274"/>
      <c r="H23" s="274"/>
      <c r="I23" s="274"/>
      <c r="J23" s="274"/>
      <c r="K23" s="274"/>
      <c r="L23" s="274"/>
      <c r="M23" s="274"/>
      <c r="N23" s="274"/>
      <c r="O23" s="274"/>
      <c r="P23" s="274"/>
      <c r="Q23" s="274"/>
      <c r="R23" s="274"/>
      <c r="S23" s="274"/>
      <c r="T23" s="274"/>
      <c r="U23" s="274"/>
      <c r="V23" s="274"/>
      <c r="W23" s="274"/>
      <c r="X23" s="274"/>
      <c r="Y23" s="274"/>
      <c r="Z23" s="274"/>
      <c r="AA23" s="274"/>
      <c r="AB23" s="274"/>
      <c r="AC23" s="274"/>
      <c r="AD23" s="274"/>
      <c r="AE23" s="274"/>
      <c r="AF23" s="274"/>
      <c r="AG23" s="274"/>
      <c r="AH23" s="274"/>
      <c r="AI23" s="274"/>
      <c r="AJ23" s="274"/>
      <c r="AK23" s="274"/>
      <c r="AL23" s="274"/>
      <c r="AM23" s="274"/>
      <c r="AN23" s="274"/>
      <c r="AO23" s="274"/>
      <c r="AP23" s="294"/>
      <c r="AQ23" s="294"/>
      <c r="AR23" s="294"/>
      <c r="AS23" s="306"/>
      <c r="AT23" s="302"/>
    </row>
    <row r="24" spans="1:46" s="307" customFormat="1" x14ac:dyDescent="0.15">
      <c r="A24" s="302"/>
      <c r="B24" s="274"/>
      <c r="C24" s="274"/>
      <c r="D24" s="274"/>
      <c r="E24" s="274"/>
      <c r="F24" s="274"/>
      <c r="G24" s="274"/>
      <c r="H24" s="274"/>
      <c r="I24" s="274"/>
      <c r="J24" s="274"/>
      <c r="K24" s="274"/>
      <c r="L24" s="274"/>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4"/>
      <c r="AM24" s="274"/>
      <c r="AN24" s="274"/>
      <c r="AO24" s="274"/>
      <c r="AP24" s="294"/>
      <c r="AQ24" s="294"/>
      <c r="AR24" s="294"/>
      <c r="AS24" s="306"/>
      <c r="AT24" s="302"/>
    </row>
    <row r="25" spans="1:46" s="307" customFormat="1" x14ac:dyDescent="0.15">
      <c r="A25" s="311"/>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12"/>
      <c r="AJ25" s="312"/>
      <c r="AK25" s="312"/>
      <c r="AL25" s="312"/>
      <c r="AM25" s="312"/>
      <c r="AN25" s="312"/>
      <c r="AO25" s="312"/>
      <c r="AP25" s="313"/>
      <c r="AQ25" s="313"/>
      <c r="AR25" s="313"/>
      <c r="AS25" s="314"/>
      <c r="AT25" s="302"/>
    </row>
    <row r="26" spans="1:46" s="307" customFormat="1" x14ac:dyDescent="0.15">
      <c r="A26" s="274" t="s">
        <v>538</v>
      </c>
      <c r="B26" s="274"/>
      <c r="C26" s="274"/>
      <c r="D26" s="274"/>
      <c r="E26" s="274"/>
      <c r="F26" s="274"/>
      <c r="G26" s="274"/>
      <c r="H26" s="274"/>
      <c r="I26" s="274"/>
      <c r="J26" s="274"/>
      <c r="K26" s="274"/>
      <c r="L26" s="274"/>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4"/>
      <c r="AM26" s="274"/>
      <c r="AN26" s="274"/>
      <c r="AO26" s="274"/>
      <c r="AP26" s="294"/>
      <c r="AQ26" s="294"/>
      <c r="AR26" s="294"/>
      <c r="AS26" s="274"/>
      <c r="AT26" s="274"/>
    </row>
    <row r="27" spans="1:46" x14ac:dyDescent="0.15">
      <c r="A27" s="315" t="s">
        <v>539</v>
      </c>
      <c r="AO27" s="269"/>
      <c r="AP27" s="269"/>
      <c r="AQ27" s="269"/>
      <c r="AR27" s="269"/>
      <c r="AS27" s="269"/>
      <c r="AT27" s="269"/>
    </row>
    <row r="28" spans="1:46" ht="17.25" x14ac:dyDescent="0.15">
      <c r="A28" s="270" t="s">
        <v>540</v>
      </c>
      <c r="B28" s="271"/>
      <c r="C28" s="271"/>
      <c r="D28" s="271"/>
      <c r="E28" s="271"/>
      <c r="F28" s="271"/>
      <c r="G28" s="271"/>
      <c r="H28" s="271"/>
      <c r="I28" s="271"/>
      <c r="J28" s="271"/>
      <c r="K28" s="271"/>
      <c r="L28" s="271"/>
      <c r="M28" s="271"/>
      <c r="N28" s="271"/>
      <c r="O28" s="271"/>
      <c r="P28" s="271"/>
      <c r="Q28" s="271"/>
      <c r="R28" s="271"/>
      <c r="S28" s="271"/>
      <c r="T28" s="271"/>
      <c r="U28" s="271"/>
      <c r="V28" s="271"/>
      <c r="W28" s="271"/>
      <c r="X28" s="271"/>
      <c r="Y28" s="271"/>
      <c r="Z28" s="271"/>
      <c r="AA28" s="271"/>
      <c r="AB28" s="271"/>
      <c r="AC28" s="271"/>
      <c r="AD28" s="271"/>
      <c r="AE28" s="271"/>
      <c r="AF28" s="271"/>
      <c r="AG28" s="271"/>
      <c r="AH28" s="271"/>
      <c r="AI28" s="271"/>
      <c r="AJ28" s="271"/>
      <c r="AK28" s="271"/>
      <c r="AL28" s="271"/>
      <c r="AM28" s="271"/>
      <c r="AN28" s="271"/>
      <c r="AO28" s="271"/>
      <c r="AP28" s="271"/>
      <c r="AQ28" s="271"/>
      <c r="AR28" s="271"/>
      <c r="AS28" s="316"/>
    </row>
    <row r="29" spans="1:46" x14ac:dyDescent="0.15">
      <c r="A29" s="273"/>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74" t="s">
        <v>541</v>
      </c>
      <c r="AL29" s="274"/>
      <c r="AM29" s="274"/>
      <c r="AN29" s="274"/>
      <c r="AO29" s="269"/>
      <c r="AP29" s="269"/>
      <c r="AQ29" s="269"/>
      <c r="AR29" s="269"/>
      <c r="AS29" s="317"/>
    </row>
    <row r="30" spans="1:46" x14ac:dyDescent="0.15">
      <c r="A30" s="273"/>
      <c r="B30" s="269"/>
      <c r="C30" s="269"/>
      <c r="D30" s="269"/>
      <c r="E30" s="269"/>
      <c r="F30" s="269"/>
      <c r="G30" s="269"/>
      <c r="H30" s="269"/>
      <c r="I30" s="269"/>
      <c r="J30" s="269"/>
      <c r="K30" s="269"/>
      <c r="L30" s="269"/>
      <c r="M30" s="269"/>
      <c r="N30" s="269"/>
      <c r="O30" s="269"/>
      <c r="P30" s="269"/>
      <c r="Q30" s="269"/>
      <c r="R30" s="269"/>
      <c r="S30" s="269"/>
      <c r="T30" s="269"/>
      <c r="U30" s="269"/>
      <c r="V30" s="269"/>
      <c r="W30" s="269"/>
      <c r="X30" s="269"/>
      <c r="Y30" s="269"/>
      <c r="Z30" s="269"/>
      <c r="AA30" s="269"/>
      <c r="AB30" s="269"/>
      <c r="AC30" s="269"/>
      <c r="AD30" s="269"/>
      <c r="AE30" s="269"/>
      <c r="AF30" s="269"/>
      <c r="AG30" s="269"/>
      <c r="AH30" s="269"/>
      <c r="AI30" s="269"/>
      <c r="AJ30" s="269"/>
      <c r="AK30" s="276"/>
      <c r="AL30" s="277"/>
      <c r="AM30" s="277"/>
      <c r="AN30" s="278"/>
      <c r="AO30" s="1190" t="s">
        <v>519</v>
      </c>
      <c r="AP30" s="279"/>
      <c r="AQ30" s="280" t="s">
        <v>520</v>
      </c>
      <c r="AR30" s="281"/>
    </row>
    <row r="31" spans="1:46" x14ac:dyDescent="0.15">
      <c r="A31" s="273"/>
      <c r="B31" s="269"/>
      <c r="C31" s="269"/>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82"/>
      <c r="AL31" s="283"/>
      <c r="AM31" s="283"/>
      <c r="AN31" s="284"/>
      <c r="AO31" s="1191"/>
      <c r="AP31" s="285" t="s">
        <v>521</v>
      </c>
      <c r="AQ31" s="286" t="s">
        <v>522</v>
      </c>
      <c r="AR31" s="287" t="s">
        <v>523</v>
      </c>
    </row>
    <row r="32" spans="1:46" ht="27" customHeight="1" x14ac:dyDescent="0.15">
      <c r="A32" s="273"/>
      <c r="B32" s="269"/>
      <c r="C32" s="269"/>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1203" t="s">
        <v>542</v>
      </c>
      <c r="AL32" s="1204"/>
      <c r="AM32" s="1204"/>
      <c r="AN32" s="1205"/>
      <c r="AO32" s="318">
        <v>14442625</v>
      </c>
      <c r="AP32" s="318">
        <v>46235</v>
      </c>
      <c r="AQ32" s="319">
        <v>37891</v>
      </c>
      <c r="AR32" s="320">
        <v>22</v>
      </c>
    </row>
    <row r="33" spans="1:46" ht="13.5" customHeight="1" x14ac:dyDescent="0.15">
      <c r="A33" s="273"/>
      <c r="B33" s="269"/>
      <c r="C33" s="269"/>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1203" t="s">
        <v>543</v>
      </c>
      <c r="AL33" s="1204"/>
      <c r="AM33" s="1204"/>
      <c r="AN33" s="1205"/>
      <c r="AO33" s="318" t="s">
        <v>544</v>
      </c>
      <c r="AP33" s="318" t="s">
        <v>544</v>
      </c>
      <c r="AQ33" s="319">
        <v>3</v>
      </c>
      <c r="AR33" s="320" t="s">
        <v>544</v>
      </c>
    </row>
    <row r="34" spans="1:46" ht="27" customHeight="1" x14ac:dyDescent="0.15">
      <c r="A34" s="273"/>
      <c r="B34" s="269"/>
      <c r="C34" s="269"/>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1203" t="s">
        <v>545</v>
      </c>
      <c r="AL34" s="1204"/>
      <c r="AM34" s="1204"/>
      <c r="AN34" s="1205"/>
      <c r="AO34" s="318" t="s">
        <v>544</v>
      </c>
      <c r="AP34" s="318" t="s">
        <v>544</v>
      </c>
      <c r="AQ34" s="319">
        <v>103</v>
      </c>
      <c r="AR34" s="320" t="s">
        <v>544</v>
      </c>
    </row>
    <row r="35" spans="1:46" ht="27" customHeight="1" x14ac:dyDescent="0.15">
      <c r="A35" s="273"/>
      <c r="B35" s="269"/>
      <c r="C35" s="269"/>
      <c r="D35" s="269"/>
      <c r="E35" s="269"/>
      <c r="F35" s="269"/>
      <c r="G35" s="269"/>
      <c r="H35" s="269"/>
      <c r="I35" s="269"/>
      <c r="J35" s="269"/>
      <c r="K35" s="269"/>
      <c r="L35" s="269"/>
      <c r="M35" s="269"/>
      <c r="N35" s="269"/>
      <c r="O35" s="269"/>
      <c r="P35" s="269"/>
      <c r="Q35" s="269"/>
      <c r="R35" s="269"/>
      <c r="S35" s="269"/>
      <c r="T35" s="269"/>
      <c r="U35" s="269"/>
      <c r="V35" s="269"/>
      <c r="W35" s="269"/>
      <c r="X35" s="269"/>
      <c r="Y35" s="269"/>
      <c r="Z35" s="269"/>
      <c r="AA35" s="269"/>
      <c r="AB35" s="269"/>
      <c r="AC35" s="269"/>
      <c r="AD35" s="269"/>
      <c r="AE35" s="269"/>
      <c r="AF35" s="269"/>
      <c r="AG35" s="269"/>
      <c r="AH35" s="269"/>
      <c r="AI35" s="269"/>
      <c r="AJ35" s="269"/>
      <c r="AK35" s="1203" t="s">
        <v>546</v>
      </c>
      <c r="AL35" s="1204"/>
      <c r="AM35" s="1204"/>
      <c r="AN35" s="1205"/>
      <c r="AO35" s="318">
        <v>3639868</v>
      </c>
      <c r="AP35" s="318">
        <v>11652</v>
      </c>
      <c r="AQ35" s="319">
        <v>9138</v>
      </c>
      <c r="AR35" s="320">
        <v>27.5</v>
      </c>
    </row>
    <row r="36" spans="1:46" ht="27" customHeight="1" x14ac:dyDescent="0.15">
      <c r="A36" s="273"/>
      <c r="B36" s="269"/>
      <c r="C36" s="269"/>
      <c r="D36" s="269"/>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1203" t="s">
        <v>547</v>
      </c>
      <c r="AL36" s="1204"/>
      <c r="AM36" s="1204"/>
      <c r="AN36" s="1205"/>
      <c r="AO36" s="318" t="s">
        <v>544</v>
      </c>
      <c r="AP36" s="318" t="s">
        <v>544</v>
      </c>
      <c r="AQ36" s="319">
        <v>348</v>
      </c>
      <c r="AR36" s="320" t="s">
        <v>544</v>
      </c>
    </row>
    <row r="37" spans="1:46" ht="13.5" customHeight="1" x14ac:dyDescent="0.15">
      <c r="A37" s="273"/>
      <c r="B37" s="269"/>
      <c r="C37" s="269"/>
      <c r="D37" s="269"/>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69"/>
      <c r="AF37" s="269"/>
      <c r="AG37" s="269"/>
      <c r="AH37" s="269"/>
      <c r="AI37" s="269"/>
      <c r="AJ37" s="269"/>
      <c r="AK37" s="1203" t="s">
        <v>548</v>
      </c>
      <c r="AL37" s="1204"/>
      <c r="AM37" s="1204"/>
      <c r="AN37" s="1205"/>
      <c r="AO37" s="318">
        <v>7156</v>
      </c>
      <c r="AP37" s="318">
        <v>23</v>
      </c>
      <c r="AQ37" s="319">
        <v>851</v>
      </c>
      <c r="AR37" s="320">
        <v>-97.3</v>
      </c>
    </row>
    <row r="38" spans="1:46" ht="27" customHeight="1" x14ac:dyDescent="0.15">
      <c r="A38" s="273"/>
      <c r="B38" s="269"/>
      <c r="C38" s="269"/>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69"/>
      <c r="AF38" s="269"/>
      <c r="AG38" s="269"/>
      <c r="AH38" s="269"/>
      <c r="AI38" s="269"/>
      <c r="AJ38" s="269"/>
      <c r="AK38" s="1206" t="s">
        <v>549</v>
      </c>
      <c r="AL38" s="1207"/>
      <c r="AM38" s="1207"/>
      <c r="AN38" s="1208"/>
      <c r="AO38" s="321" t="s">
        <v>544</v>
      </c>
      <c r="AP38" s="321" t="s">
        <v>544</v>
      </c>
      <c r="AQ38" s="322">
        <v>1</v>
      </c>
      <c r="AR38" s="310" t="s">
        <v>544</v>
      </c>
      <c r="AS38" s="317"/>
    </row>
    <row r="39" spans="1:46" x14ac:dyDescent="0.15">
      <c r="A39" s="273"/>
      <c r="B39" s="269"/>
      <c r="C39" s="269"/>
      <c r="D39" s="269"/>
      <c r="E39" s="269"/>
      <c r="F39" s="269"/>
      <c r="G39" s="269"/>
      <c r="H39" s="269"/>
      <c r="I39" s="269"/>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69"/>
      <c r="AK39" s="1206" t="s">
        <v>550</v>
      </c>
      <c r="AL39" s="1207"/>
      <c r="AM39" s="1207"/>
      <c r="AN39" s="1208"/>
      <c r="AO39" s="318">
        <v>-651265</v>
      </c>
      <c r="AP39" s="318">
        <v>-2085</v>
      </c>
      <c r="AQ39" s="319">
        <v>-8418</v>
      </c>
      <c r="AR39" s="320">
        <v>-75.2</v>
      </c>
      <c r="AS39" s="317"/>
    </row>
    <row r="40" spans="1:46" ht="27" customHeight="1" x14ac:dyDescent="0.15">
      <c r="A40" s="273"/>
      <c r="B40" s="269"/>
      <c r="C40" s="269"/>
      <c r="D40" s="269"/>
      <c r="E40" s="269"/>
      <c r="F40" s="269"/>
      <c r="G40" s="269"/>
      <c r="H40" s="269"/>
      <c r="I40" s="269"/>
      <c r="J40" s="269"/>
      <c r="K40" s="269"/>
      <c r="L40" s="269"/>
      <c r="M40" s="269"/>
      <c r="N40" s="269"/>
      <c r="O40" s="269"/>
      <c r="P40" s="269"/>
      <c r="Q40" s="269"/>
      <c r="R40" s="269"/>
      <c r="S40" s="269"/>
      <c r="T40" s="269"/>
      <c r="U40" s="269"/>
      <c r="V40" s="269"/>
      <c r="W40" s="269"/>
      <c r="X40" s="269"/>
      <c r="Y40" s="269"/>
      <c r="Z40" s="269"/>
      <c r="AA40" s="269"/>
      <c r="AB40" s="269"/>
      <c r="AC40" s="269"/>
      <c r="AD40" s="269"/>
      <c r="AE40" s="269"/>
      <c r="AF40" s="269"/>
      <c r="AG40" s="269"/>
      <c r="AH40" s="269"/>
      <c r="AI40" s="269"/>
      <c r="AJ40" s="269"/>
      <c r="AK40" s="1203" t="s">
        <v>551</v>
      </c>
      <c r="AL40" s="1204"/>
      <c r="AM40" s="1204"/>
      <c r="AN40" s="1205"/>
      <c r="AO40" s="318">
        <v>-11907674</v>
      </c>
      <c r="AP40" s="318">
        <v>-38120</v>
      </c>
      <c r="AQ40" s="319">
        <v>-29250</v>
      </c>
      <c r="AR40" s="320">
        <v>30.3</v>
      </c>
      <c r="AS40" s="317"/>
    </row>
    <row r="41" spans="1:46" x14ac:dyDescent="0.15">
      <c r="A41" s="273"/>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1209" t="s">
        <v>294</v>
      </c>
      <c r="AL41" s="1210"/>
      <c r="AM41" s="1210"/>
      <c r="AN41" s="1211"/>
      <c r="AO41" s="318">
        <v>5530710</v>
      </c>
      <c r="AP41" s="318">
        <v>17705</v>
      </c>
      <c r="AQ41" s="319">
        <v>10666</v>
      </c>
      <c r="AR41" s="320">
        <v>66</v>
      </c>
      <c r="AS41" s="317"/>
    </row>
    <row r="42" spans="1:46" x14ac:dyDescent="0.15">
      <c r="A42" s="273"/>
      <c r="B42" s="269"/>
      <c r="C42" s="269"/>
      <c r="D42" s="269"/>
      <c r="E42" s="269"/>
      <c r="F42" s="269"/>
      <c r="G42" s="269"/>
      <c r="H42" s="269"/>
      <c r="I42" s="269"/>
      <c r="J42" s="269"/>
      <c r="K42" s="269"/>
      <c r="L42" s="269"/>
      <c r="M42" s="269"/>
      <c r="N42" s="269"/>
      <c r="O42" s="269"/>
      <c r="P42" s="269"/>
      <c r="Q42" s="269"/>
      <c r="R42" s="269"/>
      <c r="S42" s="269"/>
      <c r="T42" s="269"/>
      <c r="U42" s="269"/>
      <c r="V42" s="269"/>
      <c r="W42" s="269"/>
      <c r="X42" s="269"/>
      <c r="Y42" s="269"/>
      <c r="Z42" s="269"/>
      <c r="AA42" s="269"/>
      <c r="AB42" s="269"/>
      <c r="AC42" s="269"/>
      <c r="AD42" s="269"/>
      <c r="AE42" s="269"/>
      <c r="AF42" s="269"/>
      <c r="AG42" s="269"/>
      <c r="AH42" s="269"/>
      <c r="AI42" s="269"/>
      <c r="AJ42" s="269"/>
      <c r="AK42" s="323" t="s">
        <v>552</v>
      </c>
      <c r="AL42" s="269"/>
      <c r="AM42" s="269"/>
      <c r="AN42" s="269"/>
      <c r="AO42" s="269"/>
      <c r="AP42" s="269"/>
      <c r="AQ42" s="294"/>
      <c r="AR42" s="294"/>
      <c r="AS42" s="317"/>
    </row>
    <row r="43" spans="1:46" x14ac:dyDescent="0.15">
      <c r="A43" s="273"/>
      <c r="B43" s="269"/>
      <c r="C43" s="269"/>
      <c r="D43" s="269"/>
      <c r="E43" s="269"/>
      <c r="F43" s="269"/>
      <c r="G43" s="269"/>
      <c r="H43" s="269"/>
      <c r="I43" s="269"/>
      <c r="J43" s="269"/>
      <c r="K43" s="269"/>
      <c r="L43" s="269"/>
      <c r="M43" s="269"/>
      <c r="N43" s="269"/>
      <c r="O43" s="269"/>
      <c r="P43" s="269"/>
      <c r="Q43" s="269"/>
      <c r="R43" s="269"/>
      <c r="S43" s="269"/>
      <c r="T43" s="269"/>
      <c r="U43" s="269"/>
      <c r="V43" s="269"/>
      <c r="W43" s="269"/>
      <c r="X43" s="269"/>
      <c r="Y43" s="269"/>
      <c r="Z43" s="269"/>
      <c r="AA43" s="269"/>
      <c r="AB43" s="269"/>
      <c r="AC43" s="269"/>
      <c r="AD43" s="269"/>
      <c r="AE43" s="269"/>
      <c r="AF43" s="269"/>
      <c r="AG43" s="269"/>
      <c r="AH43" s="269"/>
      <c r="AI43" s="269"/>
      <c r="AJ43" s="269"/>
      <c r="AK43" s="269"/>
      <c r="AL43" s="269"/>
      <c r="AM43" s="269"/>
      <c r="AN43" s="269"/>
      <c r="AO43" s="269"/>
      <c r="AP43" s="324"/>
      <c r="AQ43" s="294"/>
      <c r="AR43" s="269"/>
      <c r="AS43" s="317"/>
    </row>
    <row r="44" spans="1:46" x14ac:dyDescent="0.15">
      <c r="A44" s="273"/>
      <c r="B44" s="269"/>
      <c r="C44" s="269"/>
      <c r="D44" s="269"/>
      <c r="E44" s="269"/>
      <c r="F44" s="269"/>
      <c r="G44" s="269"/>
      <c r="H44" s="269"/>
      <c r="I44" s="269"/>
      <c r="J44" s="269"/>
      <c r="K44" s="269"/>
      <c r="L44" s="269"/>
      <c r="M44" s="269"/>
      <c r="N44" s="269"/>
      <c r="O44" s="269"/>
      <c r="P44" s="269"/>
      <c r="Q44" s="269"/>
      <c r="R44" s="269"/>
      <c r="S44" s="269"/>
      <c r="T44" s="269"/>
      <c r="U44" s="269"/>
      <c r="V44" s="269"/>
      <c r="W44" s="269"/>
      <c r="X44" s="269"/>
      <c r="Y44" s="269"/>
      <c r="Z44" s="269"/>
      <c r="AA44" s="269"/>
      <c r="AB44" s="269"/>
      <c r="AC44" s="269"/>
      <c r="AD44" s="269"/>
      <c r="AE44" s="269"/>
      <c r="AF44" s="269"/>
      <c r="AG44" s="269"/>
      <c r="AH44" s="269"/>
      <c r="AI44" s="269"/>
      <c r="AJ44" s="269"/>
      <c r="AK44" s="269"/>
      <c r="AL44" s="269"/>
      <c r="AM44" s="269"/>
      <c r="AN44" s="269"/>
      <c r="AO44" s="269"/>
      <c r="AP44" s="269"/>
      <c r="AQ44" s="294"/>
      <c r="AR44" s="269"/>
    </row>
    <row r="45" spans="1:46" x14ac:dyDescent="0.15">
      <c r="A45" s="271"/>
      <c r="B45" s="271"/>
      <c r="C45" s="271"/>
      <c r="D45" s="271"/>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325"/>
      <c r="AR45" s="271"/>
      <c r="AS45" s="271"/>
      <c r="AT45" s="269"/>
    </row>
    <row r="46" spans="1:46" x14ac:dyDescent="0.15">
      <c r="A46" s="326"/>
      <c r="B46" s="326"/>
      <c r="C46" s="326"/>
      <c r="D46" s="326"/>
      <c r="E46" s="326"/>
      <c r="F46" s="326"/>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269"/>
    </row>
    <row r="47" spans="1:46" ht="17.25" customHeight="1" x14ac:dyDescent="0.15">
      <c r="A47" s="327" t="s">
        <v>553</v>
      </c>
      <c r="B47" s="269"/>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row>
    <row r="48" spans="1:46" x14ac:dyDescent="0.15">
      <c r="A48" s="273"/>
      <c r="B48" s="269"/>
      <c r="C48" s="269"/>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328" t="s">
        <v>554</v>
      </c>
      <c r="AL48" s="328"/>
      <c r="AM48" s="328"/>
      <c r="AN48" s="328"/>
      <c r="AO48" s="328"/>
      <c r="AP48" s="328"/>
      <c r="AQ48" s="329"/>
      <c r="AR48" s="328"/>
    </row>
    <row r="49" spans="1:44" ht="13.5" customHeight="1" x14ac:dyDescent="0.15">
      <c r="A49" s="273"/>
      <c r="B49" s="269"/>
      <c r="C49" s="269"/>
      <c r="D49" s="269"/>
      <c r="E49" s="269"/>
      <c r="F49" s="269"/>
      <c r="G49" s="269"/>
      <c r="H49" s="269"/>
      <c r="I49" s="269"/>
      <c r="J49" s="269"/>
      <c r="K49" s="269"/>
      <c r="L49" s="269"/>
      <c r="M49" s="269"/>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330"/>
      <c r="AL49" s="331"/>
      <c r="AM49" s="1198" t="s">
        <v>519</v>
      </c>
      <c r="AN49" s="1200" t="s">
        <v>555</v>
      </c>
      <c r="AO49" s="1201"/>
      <c r="AP49" s="1201"/>
      <c r="AQ49" s="1201"/>
      <c r="AR49" s="1202"/>
    </row>
    <row r="50" spans="1:44" x14ac:dyDescent="0.15">
      <c r="A50" s="273"/>
      <c r="B50" s="269"/>
      <c r="C50" s="269"/>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332"/>
      <c r="AL50" s="333"/>
      <c r="AM50" s="1199"/>
      <c r="AN50" s="334" t="s">
        <v>556</v>
      </c>
      <c r="AO50" s="335" t="s">
        <v>557</v>
      </c>
      <c r="AP50" s="336" t="s">
        <v>558</v>
      </c>
      <c r="AQ50" s="337" t="s">
        <v>559</v>
      </c>
      <c r="AR50" s="338" t="s">
        <v>560</v>
      </c>
    </row>
    <row r="51" spans="1:44" x14ac:dyDescent="0.15">
      <c r="A51" s="273"/>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330" t="s">
        <v>561</v>
      </c>
      <c r="AL51" s="331"/>
      <c r="AM51" s="339">
        <v>9639470</v>
      </c>
      <c r="AN51" s="340">
        <v>30056</v>
      </c>
      <c r="AO51" s="341">
        <v>-37.9</v>
      </c>
      <c r="AP51" s="342">
        <v>47677</v>
      </c>
      <c r="AQ51" s="343">
        <v>14.3</v>
      </c>
      <c r="AR51" s="344">
        <v>-52.2</v>
      </c>
    </row>
    <row r="52" spans="1:44" x14ac:dyDescent="0.15">
      <c r="A52" s="273"/>
      <c r="B52" s="269"/>
      <c r="C52" s="269"/>
      <c r="D52" s="269"/>
      <c r="E52" s="269"/>
      <c r="F52" s="269"/>
      <c r="G52" s="269"/>
      <c r="H52" s="269"/>
      <c r="I52" s="269"/>
      <c r="J52" s="269"/>
      <c r="K52" s="269"/>
      <c r="L52" s="269"/>
      <c r="M52" s="269"/>
      <c r="N52" s="269"/>
      <c r="O52" s="269"/>
      <c r="P52" s="269"/>
      <c r="Q52" s="269"/>
      <c r="R52" s="269"/>
      <c r="S52" s="269"/>
      <c r="T52" s="269"/>
      <c r="U52" s="269"/>
      <c r="V52" s="269"/>
      <c r="W52" s="269"/>
      <c r="X52" s="269"/>
      <c r="Y52" s="269"/>
      <c r="Z52" s="269"/>
      <c r="AA52" s="269"/>
      <c r="AB52" s="269"/>
      <c r="AC52" s="269"/>
      <c r="AD52" s="269"/>
      <c r="AE52" s="269"/>
      <c r="AF52" s="269"/>
      <c r="AG52" s="269"/>
      <c r="AH52" s="269"/>
      <c r="AI52" s="269"/>
      <c r="AJ52" s="269"/>
      <c r="AK52" s="345"/>
      <c r="AL52" s="346" t="s">
        <v>562</v>
      </c>
      <c r="AM52" s="347">
        <v>3533821</v>
      </c>
      <c r="AN52" s="348">
        <v>11018</v>
      </c>
      <c r="AO52" s="349">
        <v>-53.2</v>
      </c>
      <c r="AP52" s="350">
        <v>23360</v>
      </c>
      <c r="AQ52" s="351">
        <v>2.7</v>
      </c>
      <c r="AR52" s="352">
        <v>-55.9</v>
      </c>
    </row>
    <row r="53" spans="1:44" x14ac:dyDescent="0.15">
      <c r="A53" s="273"/>
      <c r="B53" s="269"/>
      <c r="C53" s="269"/>
      <c r="D53" s="269"/>
      <c r="E53" s="269"/>
      <c r="F53" s="269"/>
      <c r="G53" s="269"/>
      <c r="H53" s="269"/>
      <c r="I53" s="269"/>
      <c r="J53" s="269"/>
      <c r="K53" s="269"/>
      <c r="L53" s="269"/>
      <c r="M53" s="269"/>
      <c r="N53" s="269"/>
      <c r="O53" s="269"/>
      <c r="P53" s="269"/>
      <c r="Q53" s="269"/>
      <c r="R53" s="269"/>
      <c r="S53" s="269"/>
      <c r="T53" s="269"/>
      <c r="U53" s="269"/>
      <c r="V53" s="269"/>
      <c r="W53" s="269"/>
      <c r="X53" s="269"/>
      <c r="Y53" s="269"/>
      <c r="Z53" s="269"/>
      <c r="AA53" s="269"/>
      <c r="AB53" s="269"/>
      <c r="AC53" s="269"/>
      <c r="AD53" s="269"/>
      <c r="AE53" s="269"/>
      <c r="AF53" s="269"/>
      <c r="AG53" s="269"/>
      <c r="AH53" s="269"/>
      <c r="AI53" s="269"/>
      <c r="AJ53" s="269"/>
      <c r="AK53" s="330" t="s">
        <v>563</v>
      </c>
      <c r="AL53" s="331"/>
      <c r="AM53" s="339">
        <v>15338098</v>
      </c>
      <c r="AN53" s="340">
        <v>48069</v>
      </c>
      <c r="AO53" s="341">
        <v>59.9</v>
      </c>
      <c r="AP53" s="342">
        <v>51613</v>
      </c>
      <c r="AQ53" s="343">
        <v>8.3000000000000007</v>
      </c>
      <c r="AR53" s="344">
        <v>51.6</v>
      </c>
    </row>
    <row r="54" spans="1:44" x14ac:dyDescent="0.15">
      <c r="A54" s="273"/>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345"/>
      <c r="AL54" s="346" t="s">
        <v>562</v>
      </c>
      <c r="AM54" s="347">
        <v>7756025</v>
      </c>
      <c r="AN54" s="348">
        <v>24307</v>
      </c>
      <c r="AO54" s="349">
        <v>120.6</v>
      </c>
      <c r="AP54" s="350">
        <v>25872</v>
      </c>
      <c r="AQ54" s="351">
        <v>10.8</v>
      </c>
      <c r="AR54" s="352">
        <v>109.8</v>
      </c>
    </row>
    <row r="55" spans="1:44" x14ac:dyDescent="0.15">
      <c r="A55" s="273"/>
      <c r="B55" s="269"/>
      <c r="C55" s="269"/>
      <c r="D55" s="269"/>
      <c r="E55" s="269"/>
      <c r="F55" s="269"/>
      <c r="G55" s="269"/>
      <c r="H55" s="269"/>
      <c r="I55" s="269"/>
      <c r="J55" s="269"/>
      <c r="K55" s="269"/>
      <c r="L55" s="269"/>
      <c r="M55" s="269"/>
      <c r="N55" s="269"/>
      <c r="O55" s="269"/>
      <c r="P55" s="269"/>
      <c r="Q55" s="269"/>
      <c r="R55" s="269"/>
      <c r="S55" s="269"/>
      <c r="T55" s="269"/>
      <c r="U55" s="269"/>
      <c r="V55" s="269"/>
      <c r="W55" s="269"/>
      <c r="X55" s="269"/>
      <c r="Y55" s="269"/>
      <c r="Z55" s="269"/>
      <c r="AA55" s="269"/>
      <c r="AB55" s="269"/>
      <c r="AC55" s="269"/>
      <c r="AD55" s="269"/>
      <c r="AE55" s="269"/>
      <c r="AF55" s="269"/>
      <c r="AG55" s="269"/>
      <c r="AH55" s="269"/>
      <c r="AI55" s="269"/>
      <c r="AJ55" s="269"/>
      <c r="AK55" s="330" t="s">
        <v>564</v>
      </c>
      <c r="AL55" s="331"/>
      <c r="AM55" s="339">
        <v>22353527</v>
      </c>
      <c r="AN55" s="340">
        <v>70493</v>
      </c>
      <c r="AO55" s="341">
        <v>46.6</v>
      </c>
      <c r="AP55" s="342">
        <v>50880</v>
      </c>
      <c r="AQ55" s="343">
        <v>-1.4</v>
      </c>
      <c r="AR55" s="344">
        <v>48</v>
      </c>
    </row>
    <row r="56" spans="1:44" x14ac:dyDescent="0.15">
      <c r="A56" s="273"/>
      <c r="B56" s="269"/>
      <c r="C56" s="269"/>
      <c r="D56" s="269"/>
      <c r="E56" s="269"/>
      <c r="F56" s="269"/>
      <c r="G56" s="269"/>
      <c r="H56" s="269"/>
      <c r="I56" s="269"/>
      <c r="J56" s="269"/>
      <c r="K56" s="269"/>
      <c r="L56" s="269"/>
      <c r="M56" s="269"/>
      <c r="N56" s="269"/>
      <c r="O56" s="269"/>
      <c r="P56" s="269"/>
      <c r="Q56" s="269"/>
      <c r="R56" s="269"/>
      <c r="S56" s="269"/>
      <c r="T56" s="269"/>
      <c r="U56" s="269"/>
      <c r="V56" s="269"/>
      <c r="W56" s="269"/>
      <c r="X56" s="269"/>
      <c r="Y56" s="269"/>
      <c r="Z56" s="269"/>
      <c r="AA56" s="269"/>
      <c r="AB56" s="269"/>
      <c r="AC56" s="269"/>
      <c r="AD56" s="269"/>
      <c r="AE56" s="269"/>
      <c r="AF56" s="269"/>
      <c r="AG56" s="269"/>
      <c r="AH56" s="269"/>
      <c r="AI56" s="269"/>
      <c r="AJ56" s="269"/>
      <c r="AK56" s="345"/>
      <c r="AL56" s="346" t="s">
        <v>562</v>
      </c>
      <c r="AM56" s="347">
        <v>14484594</v>
      </c>
      <c r="AN56" s="348">
        <v>45678</v>
      </c>
      <c r="AO56" s="349">
        <v>87.9</v>
      </c>
      <c r="AP56" s="350">
        <v>27819</v>
      </c>
      <c r="AQ56" s="351">
        <v>7.5</v>
      </c>
      <c r="AR56" s="352">
        <v>80.400000000000006</v>
      </c>
    </row>
    <row r="57" spans="1:44" x14ac:dyDescent="0.15">
      <c r="A57" s="273"/>
      <c r="B57" s="269"/>
      <c r="C57" s="269"/>
      <c r="D57" s="269"/>
      <c r="E57" s="269"/>
      <c r="F57" s="269"/>
      <c r="G57" s="269"/>
      <c r="H57" s="269"/>
      <c r="I57" s="269"/>
      <c r="J57" s="269"/>
      <c r="K57" s="269"/>
      <c r="L57" s="269"/>
      <c r="M57" s="269"/>
      <c r="N57" s="269"/>
      <c r="O57" s="269"/>
      <c r="P57" s="269"/>
      <c r="Q57" s="269"/>
      <c r="R57" s="269"/>
      <c r="S57" s="269"/>
      <c r="T57" s="269"/>
      <c r="U57" s="269"/>
      <c r="V57" s="269"/>
      <c r="W57" s="269"/>
      <c r="X57" s="269"/>
      <c r="Y57" s="269"/>
      <c r="Z57" s="269"/>
      <c r="AA57" s="269"/>
      <c r="AB57" s="269"/>
      <c r="AC57" s="269"/>
      <c r="AD57" s="269"/>
      <c r="AE57" s="269"/>
      <c r="AF57" s="269"/>
      <c r="AG57" s="269"/>
      <c r="AH57" s="269"/>
      <c r="AI57" s="269"/>
      <c r="AJ57" s="269"/>
      <c r="AK57" s="330" t="s">
        <v>565</v>
      </c>
      <c r="AL57" s="331"/>
      <c r="AM57" s="339">
        <v>15398999</v>
      </c>
      <c r="AN57" s="340">
        <v>48906</v>
      </c>
      <c r="AO57" s="341">
        <v>-30.6</v>
      </c>
      <c r="AP57" s="342">
        <v>46395</v>
      </c>
      <c r="AQ57" s="343">
        <v>-8.8000000000000007</v>
      </c>
      <c r="AR57" s="344">
        <v>-21.8</v>
      </c>
    </row>
    <row r="58" spans="1:44" x14ac:dyDescent="0.15">
      <c r="A58" s="273"/>
      <c r="B58" s="269"/>
      <c r="C58" s="269"/>
      <c r="D58" s="269"/>
      <c r="E58" s="269"/>
      <c r="F58" s="269"/>
      <c r="G58" s="269"/>
      <c r="H58" s="269"/>
      <c r="I58" s="269"/>
      <c r="J58" s="269"/>
      <c r="K58" s="269"/>
      <c r="L58" s="269"/>
      <c r="M58" s="269"/>
      <c r="N58" s="269"/>
      <c r="O58" s="269"/>
      <c r="P58" s="269"/>
      <c r="Q58" s="269"/>
      <c r="R58" s="269"/>
      <c r="S58" s="269"/>
      <c r="T58" s="269"/>
      <c r="U58" s="269"/>
      <c r="V58" s="269"/>
      <c r="W58" s="269"/>
      <c r="X58" s="269"/>
      <c r="Y58" s="269"/>
      <c r="Z58" s="269"/>
      <c r="AA58" s="269"/>
      <c r="AB58" s="269"/>
      <c r="AC58" s="269"/>
      <c r="AD58" s="269"/>
      <c r="AE58" s="269"/>
      <c r="AF58" s="269"/>
      <c r="AG58" s="269"/>
      <c r="AH58" s="269"/>
      <c r="AI58" s="269"/>
      <c r="AJ58" s="269"/>
      <c r="AK58" s="345"/>
      <c r="AL58" s="346" t="s">
        <v>562</v>
      </c>
      <c r="AM58" s="347">
        <v>7390940</v>
      </c>
      <c r="AN58" s="348">
        <v>23473</v>
      </c>
      <c r="AO58" s="349">
        <v>-48.6</v>
      </c>
      <c r="AP58" s="350">
        <v>26304</v>
      </c>
      <c r="AQ58" s="351">
        <v>-5.4</v>
      </c>
      <c r="AR58" s="352">
        <v>-43.2</v>
      </c>
    </row>
    <row r="59" spans="1:44" x14ac:dyDescent="0.15">
      <c r="A59" s="273"/>
      <c r="B59" s="269"/>
      <c r="C59" s="269"/>
      <c r="D59" s="269"/>
      <c r="E59" s="269"/>
      <c r="F59" s="269"/>
      <c r="G59" s="269"/>
      <c r="H59" s="269"/>
      <c r="I59" s="269"/>
      <c r="J59" s="269"/>
      <c r="K59" s="269"/>
      <c r="L59" s="269"/>
      <c r="M59" s="269"/>
      <c r="N59" s="269"/>
      <c r="O59" s="269"/>
      <c r="P59" s="269"/>
      <c r="Q59" s="269"/>
      <c r="R59" s="269"/>
      <c r="S59" s="269"/>
      <c r="T59" s="269"/>
      <c r="U59" s="269"/>
      <c r="V59" s="269"/>
      <c r="W59" s="269"/>
      <c r="X59" s="269"/>
      <c r="Y59" s="269"/>
      <c r="Z59" s="269"/>
      <c r="AA59" s="269"/>
      <c r="AB59" s="269"/>
      <c r="AC59" s="269"/>
      <c r="AD59" s="269"/>
      <c r="AE59" s="269"/>
      <c r="AF59" s="269"/>
      <c r="AG59" s="269"/>
      <c r="AH59" s="269"/>
      <c r="AI59" s="269"/>
      <c r="AJ59" s="269"/>
      <c r="AK59" s="330" t="s">
        <v>566</v>
      </c>
      <c r="AL59" s="331"/>
      <c r="AM59" s="339">
        <v>13783365</v>
      </c>
      <c r="AN59" s="340">
        <v>44125</v>
      </c>
      <c r="AO59" s="341">
        <v>-9.8000000000000007</v>
      </c>
      <c r="AP59" s="342">
        <v>48088</v>
      </c>
      <c r="AQ59" s="343">
        <v>3.6</v>
      </c>
      <c r="AR59" s="344">
        <v>-13.4</v>
      </c>
    </row>
    <row r="60" spans="1:44" x14ac:dyDescent="0.15">
      <c r="A60" s="273"/>
      <c r="B60" s="269"/>
      <c r="C60" s="269"/>
      <c r="D60" s="269"/>
      <c r="E60" s="269"/>
      <c r="F60" s="269"/>
      <c r="G60" s="269"/>
      <c r="H60" s="269"/>
      <c r="I60" s="269"/>
      <c r="J60" s="269"/>
      <c r="K60" s="269"/>
      <c r="L60" s="269"/>
      <c r="M60" s="269"/>
      <c r="N60" s="269"/>
      <c r="O60" s="269"/>
      <c r="P60" s="269"/>
      <c r="Q60" s="269"/>
      <c r="R60" s="269"/>
      <c r="S60" s="269"/>
      <c r="T60" s="269"/>
      <c r="U60" s="269"/>
      <c r="V60" s="269"/>
      <c r="W60" s="269"/>
      <c r="X60" s="269"/>
      <c r="Y60" s="269"/>
      <c r="Z60" s="269"/>
      <c r="AA60" s="269"/>
      <c r="AB60" s="269"/>
      <c r="AC60" s="269"/>
      <c r="AD60" s="269"/>
      <c r="AE60" s="269"/>
      <c r="AF60" s="269"/>
      <c r="AG60" s="269"/>
      <c r="AH60" s="269"/>
      <c r="AI60" s="269"/>
      <c r="AJ60" s="269"/>
      <c r="AK60" s="345"/>
      <c r="AL60" s="346" t="s">
        <v>562</v>
      </c>
      <c r="AM60" s="347">
        <v>6044161</v>
      </c>
      <c r="AN60" s="348">
        <v>19349</v>
      </c>
      <c r="AO60" s="349">
        <v>-17.600000000000001</v>
      </c>
      <c r="AP60" s="350">
        <v>25183</v>
      </c>
      <c r="AQ60" s="351">
        <v>-4.3</v>
      </c>
      <c r="AR60" s="352">
        <v>-13.3</v>
      </c>
    </row>
    <row r="61" spans="1:44" x14ac:dyDescent="0.15">
      <c r="A61" s="273"/>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330" t="s">
        <v>567</v>
      </c>
      <c r="AL61" s="353"/>
      <c r="AM61" s="354">
        <v>15302692</v>
      </c>
      <c r="AN61" s="355">
        <v>48330</v>
      </c>
      <c r="AO61" s="356">
        <v>5.6</v>
      </c>
      <c r="AP61" s="357">
        <v>48931</v>
      </c>
      <c r="AQ61" s="358">
        <v>3.2</v>
      </c>
      <c r="AR61" s="344">
        <v>2.4</v>
      </c>
    </row>
    <row r="62" spans="1:44" x14ac:dyDescent="0.15">
      <c r="A62" s="273"/>
      <c r="B62" s="269"/>
      <c r="C62" s="269"/>
      <c r="D62" s="269"/>
      <c r="E62" s="269"/>
      <c r="F62" s="269"/>
      <c r="G62" s="269"/>
      <c r="H62" s="269"/>
      <c r="I62" s="269"/>
      <c r="J62" s="269"/>
      <c r="K62" s="269"/>
      <c r="L62" s="269"/>
      <c r="M62" s="269"/>
      <c r="N62" s="269"/>
      <c r="O62" s="269"/>
      <c r="P62" s="269"/>
      <c r="Q62" s="269"/>
      <c r="R62" s="269"/>
      <c r="S62" s="269"/>
      <c r="T62" s="269"/>
      <c r="U62" s="269"/>
      <c r="V62" s="269"/>
      <c r="W62" s="269"/>
      <c r="X62" s="269"/>
      <c r="Y62" s="269"/>
      <c r="Z62" s="269"/>
      <c r="AA62" s="269"/>
      <c r="AB62" s="269"/>
      <c r="AC62" s="269"/>
      <c r="AD62" s="269"/>
      <c r="AE62" s="269"/>
      <c r="AF62" s="269"/>
      <c r="AG62" s="269"/>
      <c r="AH62" s="269"/>
      <c r="AI62" s="269"/>
      <c r="AJ62" s="269"/>
      <c r="AK62" s="345"/>
      <c r="AL62" s="346" t="s">
        <v>562</v>
      </c>
      <c r="AM62" s="347">
        <v>7841908</v>
      </c>
      <c r="AN62" s="348">
        <v>24765</v>
      </c>
      <c r="AO62" s="349">
        <v>17.8</v>
      </c>
      <c r="AP62" s="350">
        <v>25708</v>
      </c>
      <c r="AQ62" s="351">
        <v>2.2999999999999998</v>
      </c>
      <c r="AR62" s="352">
        <v>15.5</v>
      </c>
    </row>
    <row r="63" spans="1:44" x14ac:dyDescent="0.15">
      <c r="A63" s="273"/>
      <c r="B63" s="269"/>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69"/>
      <c r="AC63" s="269"/>
      <c r="AD63" s="269"/>
      <c r="AE63" s="269"/>
      <c r="AF63" s="269"/>
      <c r="AG63" s="269"/>
      <c r="AH63" s="269"/>
      <c r="AI63" s="269"/>
      <c r="AJ63" s="269"/>
      <c r="AK63" s="269"/>
      <c r="AL63" s="269"/>
      <c r="AM63" s="269"/>
      <c r="AN63" s="269"/>
      <c r="AO63" s="269"/>
      <c r="AP63" s="269"/>
      <c r="AQ63" s="269"/>
      <c r="AR63" s="269"/>
    </row>
    <row r="64" spans="1:44" x14ac:dyDescent="0.15">
      <c r="A64" s="273"/>
      <c r="B64" s="269"/>
      <c r="C64" s="269"/>
      <c r="D64" s="269"/>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69"/>
      <c r="AK64" s="269"/>
      <c r="AL64" s="269"/>
      <c r="AM64" s="269"/>
      <c r="AN64" s="269"/>
      <c r="AO64" s="269"/>
      <c r="AP64" s="269"/>
      <c r="AQ64" s="269"/>
      <c r="AR64" s="269"/>
    </row>
    <row r="65" spans="1:46" x14ac:dyDescent="0.15">
      <c r="A65" s="273"/>
      <c r="B65" s="269"/>
      <c r="C65" s="269"/>
      <c r="D65" s="269"/>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9"/>
      <c r="AH65" s="269"/>
      <c r="AI65" s="269"/>
      <c r="AJ65" s="269"/>
      <c r="AK65" s="269"/>
      <c r="AL65" s="269"/>
      <c r="AM65" s="269"/>
      <c r="AN65" s="269"/>
      <c r="AO65" s="269"/>
      <c r="AP65" s="269"/>
      <c r="AQ65" s="269"/>
      <c r="AR65" s="269"/>
    </row>
    <row r="66" spans="1:46" x14ac:dyDescent="0.15">
      <c r="A66" s="359"/>
      <c r="B66" s="326"/>
      <c r="C66" s="326"/>
      <c r="D66" s="326"/>
      <c r="E66" s="326"/>
      <c r="F66" s="326"/>
      <c r="G66" s="326"/>
      <c r="H66" s="326"/>
      <c r="I66" s="326"/>
      <c r="J66" s="326"/>
      <c r="K66" s="326"/>
      <c r="L66" s="326"/>
      <c r="M66" s="326"/>
      <c r="N66" s="326"/>
      <c r="O66" s="326"/>
      <c r="P66" s="326"/>
      <c r="Q66" s="326"/>
      <c r="R66" s="326"/>
      <c r="S66" s="326"/>
      <c r="T66" s="326"/>
      <c r="U66" s="326"/>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60"/>
    </row>
    <row r="67" spans="1:46" ht="13.5" hidden="1" customHeight="1" x14ac:dyDescent="0.15">
      <c r="AK67" s="269"/>
      <c r="AL67" s="269"/>
      <c r="AM67" s="269"/>
      <c r="AN67" s="269"/>
      <c r="AO67" s="269"/>
      <c r="AP67" s="269"/>
      <c r="AQ67" s="269"/>
      <c r="AR67" s="269"/>
      <c r="AS67" s="269"/>
      <c r="AT67" s="269"/>
    </row>
    <row r="68" spans="1:46" ht="13.5" hidden="1" customHeight="1" x14ac:dyDescent="0.15">
      <c r="AK68" s="269"/>
      <c r="AL68" s="269"/>
      <c r="AM68" s="269"/>
      <c r="AN68" s="269"/>
      <c r="AO68" s="269"/>
      <c r="AP68" s="269"/>
      <c r="AQ68" s="269"/>
      <c r="AR68" s="269"/>
    </row>
    <row r="69" spans="1:46" ht="13.5" hidden="1" customHeight="1" x14ac:dyDescent="0.15">
      <c r="AK69" s="269"/>
      <c r="AL69" s="269"/>
      <c r="AM69" s="269"/>
      <c r="AN69" s="269"/>
      <c r="AO69" s="269"/>
      <c r="AP69" s="269"/>
      <c r="AQ69" s="269"/>
      <c r="AR69" s="269"/>
    </row>
    <row r="70" spans="1:46" hidden="1" x14ac:dyDescent="0.15">
      <c r="AK70" s="269"/>
      <c r="AL70" s="269"/>
      <c r="AM70" s="269"/>
      <c r="AN70" s="269"/>
      <c r="AO70" s="269"/>
      <c r="AP70" s="269"/>
      <c r="AQ70" s="269"/>
      <c r="AR70" s="269"/>
    </row>
    <row r="71" spans="1:46" hidden="1" x14ac:dyDescent="0.15">
      <c r="AK71" s="269"/>
      <c r="AL71" s="269"/>
      <c r="AM71" s="269"/>
      <c r="AN71" s="269"/>
      <c r="AO71" s="269"/>
      <c r="AP71" s="269"/>
      <c r="AQ71" s="269"/>
      <c r="AR71" s="269"/>
    </row>
    <row r="72" spans="1:46" hidden="1" x14ac:dyDescent="0.15">
      <c r="AK72" s="269"/>
      <c r="AL72" s="269"/>
      <c r="AM72" s="269"/>
      <c r="AN72" s="269"/>
      <c r="AO72" s="269"/>
      <c r="AP72" s="269"/>
      <c r="AQ72" s="269"/>
      <c r="AR72" s="269"/>
    </row>
    <row r="73" spans="1:46" hidden="1" x14ac:dyDescent="0.15">
      <c r="AK73" s="269"/>
      <c r="AL73" s="269"/>
      <c r="AM73" s="269"/>
      <c r="AN73" s="269"/>
      <c r="AO73" s="269"/>
      <c r="AP73" s="269"/>
      <c r="AQ73" s="269"/>
      <c r="AR73" s="269"/>
    </row>
    <row r="74" spans="1:46" hidden="1" x14ac:dyDescent="0.15"/>
  </sheetData>
  <sheetProtection algorithmName="SHA-512" hashValue="HhCgpYsySYiXZo+3slz7gewcUeGYC7Hzt4/H/BFQXrSamL7rB/QNohMoy0B0vqS8vEFGghbWIxSCgfbhbaE0KQ==" saltValue="ahndV3jw7wuU9kNeQwWOf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67" customWidth="1"/>
    <col min="126" max="16384" width="9" style="266" hidden="1"/>
  </cols>
  <sheetData>
    <row r="1" spans="2:125" ht="13.5" customHeight="1" x14ac:dyDescent="0.15">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2:125" x14ac:dyDescent="0.15">
      <c r="B2" s="266"/>
      <c r="DG2" s="266"/>
    </row>
    <row r="3" spans="2:125" x14ac:dyDescent="0.15">
      <c r="C3" s="266"/>
      <c r="D3" s="266"/>
      <c r="E3" s="266"/>
      <c r="F3" s="266"/>
      <c r="G3" s="266"/>
      <c r="H3" s="266"/>
      <c r="I3" s="266"/>
      <c r="J3" s="266"/>
      <c r="K3" s="266"/>
      <c r="L3" s="266"/>
      <c r="M3" s="266"/>
      <c r="N3" s="266"/>
      <c r="O3" s="266"/>
      <c r="P3" s="266"/>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H3" s="266"/>
      <c r="DI3" s="266"/>
      <c r="DJ3" s="266"/>
      <c r="DK3" s="266"/>
      <c r="DL3" s="266"/>
      <c r="DM3" s="266"/>
      <c r="DN3" s="266"/>
      <c r="DO3" s="266"/>
      <c r="DP3" s="266"/>
      <c r="DQ3" s="266"/>
      <c r="DR3" s="266"/>
      <c r="DS3" s="266"/>
      <c r="DT3" s="266"/>
      <c r="DU3" s="266"/>
    </row>
    <row r="4" spans="2:125" x14ac:dyDescent="0.15"/>
    <row r="5" spans="2:125" x14ac:dyDescent="0.15"/>
    <row r="6" spans="2:125" x14ac:dyDescent="0.15"/>
    <row r="7" spans="2:125" x14ac:dyDescent="0.15"/>
    <row r="8" spans="2:125" x14ac:dyDescent="0.15"/>
    <row r="9" spans="2:125" x14ac:dyDescent="0.15">
      <c r="DU9" s="26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6"/>
    </row>
    <row r="18" spans="125:125" x14ac:dyDescent="0.15"/>
    <row r="19" spans="125:125" x14ac:dyDescent="0.15"/>
    <row r="20" spans="125:125" x14ac:dyDescent="0.15">
      <c r="DU20" s="266"/>
    </row>
    <row r="21" spans="125:125" x14ac:dyDescent="0.15">
      <c r="DU21" s="26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6"/>
    </row>
    <row r="29" spans="125:125" x14ac:dyDescent="0.15"/>
    <row r="30" spans="125:125" x14ac:dyDescent="0.15"/>
    <row r="31" spans="125:125" x14ac:dyDescent="0.15"/>
    <row r="32" spans="125:125" x14ac:dyDescent="0.15"/>
    <row r="33" spans="2:125" x14ac:dyDescent="0.15">
      <c r="B33" s="266"/>
      <c r="G33" s="266"/>
      <c r="I33" s="266"/>
    </row>
    <row r="34" spans="2:125" x14ac:dyDescent="0.15">
      <c r="C34" s="266"/>
      <c r="P34" s="266"/>
      <c r="DE34" s="266"/>
      <c r="DH34" s="266"/>
    </row>
    <row r="35" spans="2:125" x14ac:dyDescent="0.15">
      <c r="D35" s="266"/>
      <c r="E35" s="266"/>
      <c r="DG35" s="266"/>
      <c r="DJ35" s="266"/>
      <c r="DP35" s="266"/>
      <c r="DQ35" s="266"/>
      <c r="DR35" s="266"/>
      <c r="DS35" s="266"/>
      <c r="DT35" s="266"/>
      <c r="DU35" s="266"/>
    </row>
    <row r="36" spans="2:125" x14ac:dyDescent="0.15">
      <c r="F36" s="266"/>
      <c r="H36" s="266"/>
      <c r="J36" s="266"/>
      <c r="K36" s="266"/>
      <c r="L36" s="266"/>
      <c r="M36" s="266"/>
      <c r="N36" s="266"/>
      <c r="O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66"/>
      <c r="AO36" s="266"/>
      <c r="AP36" s="266"/>
      <c r="AQ36" s="266"/>
      <c r="AR36" s="266"/>
      <c r="AS36" s="266"/>
      <c r="AT36" s="266"/>
      <c r="AU36" s="266"/>
      <c r="AV36" s="266"/>
      <c r="AW36" s="266"/>
      <c r="AX36" s="266"/>
      <c r="AY36" s="266"/>
      <c r="AZ36" s="266"/>
      <c r="BA36" s="266"/>
      <c r="BB36" s="266"/>
      <c r="BC36" s="266"/>
      <c r="BD36" s="266"/>
      <c r="BE36" s="266"/>
      <c r="BF36" s="266"/>
      <c r="BG36" s="266"/>
      <c r="BH36" s="266"/>
      <c r="BI36" s="266"/>
      <c r="BJ36" s="266"/>
      <c r="BK36" s="266"/>
      <c r="BL36" s="266"/>
      <c r="BM36" s="266"/>
      <c r="BN36" s="266"/>
      <c r="BO36" s="266"/>
      <c r="BP36" s="266"/>
      <c r="BQ36" s="266"/>
      <c r="BR36" s="266"/>
      <c r="BS36" s="266"/>
      <c r="BT36" s="266"/>
      <c r="BU36" s="266"/>
      <c r="BV36" s="266"/>
      <c r="BW36" s="266"/>
      <c r="BX36" s="266"/>
      <c r="BY36" s="266"/>
      <c r="BZ36" s="266"/>
      <c r="CA36" s="266"/>
      <c r="CB36" s="266"/>
      <c r="CC36" s="266"/>
      <c r="CD36" s="266"/>
      <c r="CE36" s="266"/>
      <c r="CF36" s="266"/>
      <c r="CG36" s="266"/>
      <c r="CH36" s="266"/>
      <c r="CI36" s="266"/>
      <c r="CJ36" s="266"/>
      <c r="CK36" s="266"/>
      <c r="CL36" s="266"/>
      <c r="CM36" s="266"/>
      <c r="CN36" s="266"/>
      <c r="CO36" s="266"/>
      <c r="CP36" s="266"/>
      <c r="CQ36" s="266"/>
      <c r="CR36" s="266"/>
      <c r="CS36" s="266"/>
      <c r="CT36" s="266"/>
      <c r="CU36" s="266"/>
      <c r="CV36" s="266"/>
      <c r="CW36" s="266"/>
      <c r="CX36" s="266"/>
      <c r="CY36" s="266"/>
      <c r="CZ36" s="266"/>
      <c r="DA36" s="266"/>
      <c r="DB36" s="266"/>
      <c r="DC36" s="266"/>
      <c r="DD36" s="266"/>
      <c r="DF36" s="266"/>
      <c r="DI36" s="266"/>
      <c r="DK36" s="266"/>
      <c r="DL36" s="266"/>
      <c r="DM36" s="266"/>
      <c r="DN36" s="266"/>
      <c r="DO36" s="266"/>
      <c r="DP36" s="266"/>
      <c r="DQ36" s="266"/>
      <c r="DR36" s="266"/>
      <c r="DS36" s="266"/>
      <c r="DT36" s="266"/>
      <c r="DU36" s="266"/>
    </row>
    <row r="37" spans="2:125" x14ac:dyDescent="0.15">
      <c r="DU37" s="266"/>
    </row>
    <row r="38" spans="2:125" x14ac:dyDescent="0.15">
      <c r="DT38" s="266"/>
      <c r="DU38" s="266"/>
    </row>
    <row r="39" spans="2:125" x14ac:dyDescent="0.15"/>
    <row r="40" spans="2:125" x14ac:dyDescent="0.15">
      <c r="DH40" s="266"/>
    </row>
    <row r="41" spans="2:125" x14ac:dyDescent="0.15">
      <c r="DE41" s="266"/>
    </row>
    <row r="42" spans="2:125" x14ac:dyDescent="0.15">
      <c r="DG42" s="266"/>
      <c r="DJ42" s="266"/>
    </row>
    <row r="43" spans="2:125" x14ac:dyDescent="0.15">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6"/>
      <c r="AN43" s="266"/>
      <c r="AO43" s="266"/>
      <c r="AP43" s="266"/>
      <c r="AQ43" s="266"/>
      <c r="AR43" s="266"/>
      <c r="AS43" s="266"/>
      <c r="AT43" s="266"/>
      <c r="AU43" s="266"/>
      <c r="AV43" s="266"/>
      <c r="AW43" s="266"/>
      <c r="AX43" s="266"/>
      <c r="AY43" s="266"/>
      <c r="AZ43" s="266"/>
      <c r="BA43" s="266"/>
      <c r="BB43" s="266"/>
      <c r="BC43" s="266"/>
      <c r="BD43" s="266"/>
      <c r="BE43" s="266"/>
      <c r="BF43" s="266"/>
      <c r="BG43" s="266"/>
      <c r="BH43" s="266"/>
      <c r="BI43" s="266"/>
      <c r="BJ43" s="266"/>
      <c r="BK43" s="266"/>
      <c r="BL43" s="266"/>
      <c r="BM43" s="266"/>
      <c r="BN43" s="266"/>
      <c r="BO43" s="266"/>
      <c r="BP43" s="266"/>
      <c r="BQ43" s="266"/>
      <c r="BR43" s="266"/>
      <c r="BS43" s="266"/>
      <c r="BT43" s="266"/>
      <c r="BU43" s="266"/>
      <c r="BV43" s="266"/>
      <c r="BW43" s="266"/>
      <c r="BX43" s="266"/>
      <c r="BY43" s="266"/>
      <c r="BZ43" s="266"/>
      <c r="CA43" s="266"/>
      <c r="CB43" s="266"/>
      <c r="CC43" s="266"/>
      <c r="CD43" s="266"/>
      <c r="CE43" s="266"/>
      <c r="CF43" s="266"/>
      <c r="CG43" s="266"/>
      <c r="CH43" s="266"/>
      <c r="CI43" s="266"/>
      <c r="CJ43" s="266"/>
      <c r="CK43" s="266"/>
      <c r="CL43" s="266"/>
      <c r="CM43" s="266"/>
      <c r="CN43" s="266"/>
      <c r="CO43" s="266"/>
      <c r="CP43" s="266"/>
      <c r="CQ43" s="266"/>
      <c r="CR43" s="266"/>
      <c r="CS43" s="266"/>
      <c r="CT43" s="266"/>
      <c r="CU43" s="266"/>
      <c r="CV43" s="266"/>
      <c r="CW43" s="266"/>
      <c r="CX43" s="266"/>
      <c r="CY43" s="266"/>
      <c r="CZ43" s="266"/>
      <c r="DA43" s="266"/>
      <c r="DB43" s="266"/>
      <c r="DC43" s="266"/>
      <c r="DD43" s="266"/>
      <c r="DF43" s="266"/>
      <c r="DI43" s="266"/>
      <c r="DK43" s="266"/>
      <c r="DL43" s="266"/>
      <c r="DM43" s="266"/>
      <c r="DN43" s="266"/>
      <c r="DO43" s="266"/>
      <c r="DP43" s="266"/>
      <c r="DQ43" s="266"/>
      <c r="DR43" s="266"/>
      <c r="DS43" s="266"/>
      <c r="DT43" s="266"/>
      <c r="DU43" s="266"/>
    </row>
    <row r="44" spans="2:125" x14ac:dyDescent="0.15">
      <c r="DU44" s="266"/>
    </row>
    <row r="45" spans="2:125" x14ac:dyDescent="0.15"/>
    <row r="46" spans="2:125" x14ac:dyDescent="0.15"/>
    <row r="47" spans="2:125" x14ac:dyDescent="0.15"/>
    <row r="48" spans="2:125" x14ac:dyDescent="0.15">
      <c r="DT48" s="266"/>
      <c r="DU48" s="266"/>
    </row>
    <row r="49" spans="120:125" x14ac:dyDescent="0.15">
      <c r="DU49" s="266"/>
    </row>
    <row r="50" spans="120:125" x14ac:dyDescent="0.15">
      <c r="DU50" s="266"/>
    </row>
    <row r="51" spans="120:125" x14ac:dyDescent="0.15">
      <c r="DP51" s="266"/>
      <c r="DQ51" s="266"/>
      <c r="DR51" s="266"/>
      <c r="DS51" s="266"/>
      <c r="DT51" s="266"/>
      <c r="DU51" s="266"/>
    </row>
    <row r="52" spans="120:125" x14ac:dyDescent="0.15"/>
    <row r="53" spans="120:125" x14ac:dyDescent="0.15"/>
    <row r="54" spans="120:125" x14ac:dyDescent="0.15">
      <c r="DU54" s="266"/>
    </row>
    <row r="55" spans="120:125" x14ac:dyDescent="0.15"/>
    <row r="56" spans="120:125" x14ac:dyDescent="0.15"/>
    <row r="57" spans="120:125" x14ac:dyDescent="0.15"/>
    <row r="58" spans="120:125" x14ac:dyDescent="0.15">
      <c r="DU58" s="266"/>
    </row>
    <row r="59" spans="120:125" x14ac:dyDescent="0.15"/>
    <row r="60" spans="120:125" x14ac:dyDescent="0.15"/>
    <row r="61" spans="120:125" x14ac:dyDescent="0.15"/>
    <row r="62" spans="120:125" x14ac:dyDescent="0.15"/>
    <row r="63" spans="120:125" x14ac:dyDescent="0.15">
      <c r="DU63" s="266"/>
    </row>
    <row r="64" spans="120:125" x14ac:dyDescent="0.15">
      <c r="DT64" s="266"/>
      <c r="DU64" s="266"/>
    </row>
    <row r="65" spans="123:125" x14ac:dyDescent="0.15"/>
    <row r="66" spans="123:125" x14ac:dyDescent="0.15"/>
    <row r="67" spans="123:125" x14ac:dyDescent="0.15"/>
    <row r="68" spans="123:125" x14ac:dyDescent="0.15"/>
    <row r="69" spans="123:125" x14ac:dyDescent="0.15">
      <c r="DS69" s="266"/>
      <c r="DT69" s="266"/>
      <c r="DU69" s="26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6"/>
    </row>
    <row r="83" spans="116:125" x14ac:dyDescent="0.15">
      <c r="DM83" s="266"/>
      <c r="DN83" s="266"/>
      <c r="DO83" s="266"/>
      <c r="DP83" s="266"/>
      <c r="DQ83" s="266"/>
      <c r="DR83" s="266"/>
      <c r="DS83" s="266"/>
      <c r="DT83" s="266"/>
      <c r="DU83" s="266"/>
    </row>
    <row r="84" spans="116:125" x14ac:dyDescent="0.15"/>
    <row r="85" spans="116:125" x14ac:dyDescent="0.15"/>
    <row r="86" spans="116:125" x14ac:dyDescent="0.15"/>
    <row r="87" spans="116:125" x14ac:dyDescent="0.15"/>
    <row r="88" spans="116:125" x14ac:dyDescent="0.15">
      <c r="DU88" s="26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6"/>
      <c r="DT94" s="266"/>
      <c r="DU94" s="266"/>
    </row>
    <row r="95" spans="116:125" ht="13.5" customHeight="1" x14ac:dyDescent="0.15">
      <c r="DU95" s="26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6"/>
    </row>
    <row r="102" spans="124:125" ht="13.5" customHeight="1" x14ac:dyDescent="0.15"/>
    <row r="103" spans="124:125" ht="13.5" customHeight="1" x14ac:dyDescent="0.15"/>
    <row r="104" spans="124:125" ht="13.5" customHeight="1" x14ac:dyDescent="0.15">
      <c r="DT104" s="266"/>
      <c r="DU104" s="26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6" t="s">
        <v>569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X1OQjgLCM0XgBz05CyTgqPnqqOHWzt47H3wQ1n7BfrpkV+V/i6u7qhxnI54SMyKVSFvjyu2/XFj4z4rnpegYg==" saltValue="8ctAHwgtGMk0fJ9zsEWQ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67" customWidth="1"/>
    <col min="126" max="142" width="0" style="266" hidden="1" customWidth="1"/>
    <col min="143" max="16384" width="9" style="266" hidden="1"/>
  </cols>
  <sheetData>
    <row r="1" spans="1:125" ht="13.5" customHeight="1" x14ac:dyDescent="0.15">
      <c r="A1" s="266"/>
      <c r="B1" s="266"/>
      <c r="C1" s="266"/>
      <c r="D1" s="266"/>
      <c r="E1" s="266"/>
      <c r="F1" s="266"/>
      <c r="G1" s="266"/>
      <c r="H1" s="266"/>
      <c r="I1" s="266"/>
      <c r="J1" s="266"/>
      <c r="K1" s="266"/>
      <c r="L1" s="266"/>
      <c r="M1" s="266"/>
      <c r="N1" s="266"/>
      <c r="O1" s="266"/>
      <c r="P1" s="266"/>
      <c r="Q1" s="266"/>
      <c r="R1" s="266"/>
      <c r="S1" s="266"/>
      <c r="T1" s="266"/>
      <c r="U1" s="266"/>
      <c r="V1" s="266"/>
      <c r="W1" s="266"/>
      <c r="X1" s="266"/>
      <c r="Y1" s="266"/>
      <c r="Z1" s="266"/>
      <c r="AA1" s="266"/>
      <c r="AB1" s="266"/>
      <c r="AC1" s="266"/>
      <c r="AD1" s="266"/>
      <c r="AE1" s="266"/>
      <c r="AF1" s="266"/>
      <c r="AG1" s="266"/>
      <c r="AH1" s="266"/>
      <c r="AI1" s="266"/>
      <c r="AJ1" s="266"/>
      <c r="AK1" s="266"/>
      <c r="AL1" s="266"/>
      <c r="AM1" s="266"/>
      <c r="AN1" s="266"/>
      <c r="AO1" s="266"/>
      <c r="AP1" s="266"/>
      <c r="AQ1" s="266"/>
      <c r="AR1" s="266"/>
      <c r="AS1" s="266"/>
      <c r="AT1" s="266"/>
      <c r="AU1" s="266"/>
      <c r="AV1" s="266"/>
      <c r="AW1" s="266"/>
      <c r="AX1" s="266"/>
      <c r="AY1" s="266"/>
      <c r="AZ1" s="266"/>
      <c r="BA1" s="266"/>
      <c r="BB1" s="266"/>
      <c r="BC1" s="266"/>
      <c r="BD1" s="266"/>
      <c r="BE1" s="266"/>
      <c r="BF1" s="266"/>
      <c r="BG1" s="266"/>
      <c r="BH1" s="266"/>
      <c r="BI1" s="266"/>
      <c r="BJ1" s="266"/>
      <c r="BK1" s="266"/>
      <c r="BL1" s="266"/>
      <c r="BM1" s="266"/>
      <c r="BN1" s="266"/>
      <c r="BO1" s="266"/>
      <c r="BP1" s="266"/>
      <c r="BQ1" s="266"/>
      <c r="BR1" s="266"/>
      <c r="BS1" s="266"/>
      <c r="BT1" s="266"/>
      <c r="BU1" s="266"/>
      <c r="BV1" s="266"/>
      <c r="BW1" s="266"/>
      <c r="BX1" s="266"/>
      <c r="BY1" s="266"/>
      <c r="BZ1" s="266"/>
      <c r="CA1" s="266"/>
      <c r="CB1" s="266"/>
      <c r="CC1" s="266"/>
      <c r="CD1" s="266"/>
      <c r="CE1" s="266"/>
      <c r="CF1" s="266"/>
      <c r="CG1" s="266"/>
      <c r="CH1" s="266"/>
      <c r="CI1" s="266"/>
      <c r="CJ1" s="266"/>
      <c r="CK1" s="266"/>
      <c r="CL1" s="266"/>
      <c r="CM1" s="266"/>
      <c r="CN1" s="266"/>
      <c r="CO1" s="266"/>
      <c r="CP1" s="266"/>
      <c r="CQ1" s="266"/>
      <c r="CR1" s="266"/>
      <c r="CS1" s="266"/>
      <c r="CT1" s="266"/>
      <c r="CU1" s="266"/>
      <c r="CV1" s="266"/>
      <c r="CW1" s="266"/>
      <c r="CX1" s="266"/>
      <c r="CY1" s="266"/>
      <c r="CZ1" s="266"/>
      <c r="DA1" s="266"/>
      <c r="DB1" s="266"/>
      <c r="DC1" s="266"/>
      <c r="DD1" s="266"/>
      <c r="DE1" s="266"/>
      <c r="DF1" s="266"/>
      <c r="DG1" s="266"/>
      <c r="DH1" s="266"/>
      <c r="DI1" s="266"/>
      <c r="DJ1" s="266"/>
      <c r="DK1" s="266"/>
      <c r="DL1" s="266"/>
      <c r="DM1" s="266"/>
      <c r="DN1" s="266"/>
      <c r="DO1" s="266"/>
      <c r="DP1" s="266"/>
      <c r="DQ1" s="266"/>
      <c r="DR1" s="266"/>
      <c r="DS1" s="266"/>
      <c r="DT1" s="266"/>
      <c r="DU1" s="266"/>
    </row>
    <row r="2" spans="1:125" x14ac:dyDescent="0.15">
      <c r="B2" s="266"/>
      <c r="T2" s="266"/>
    </row>
    <row r="3" spans="1:125" x14ac:dyDescent="0.15">
      <c r="C3" s="266"/>
      <c r="D3" s="266"/>
      <c r="E3" s="266"/>
      <c r="F3" s="266"/>
      <c r="G3" s="266"/>
      <c r="H3" s="266"/>
      <c r="I3" s="266"/>
      <c r="J3" s="266"/>
      <c r="K3" s="266"/>
      <c r="L3" s="266"/>
      <c r="M3" s="266"/>
      <c r="N3" s="266"/>
      <c r="O3" s="266"/>
      <c r="P3" s="266"/>
      <c r="Q3" s="266"/>
      <c r="R3" s="266"/>
      <c r="S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c r="AU3" s="266"/>
      <c r="AV3" s="266"/>
      <c r="AW3" s="266"/>
      <c r="AX3" s="266"/>
      <c r="AY3" s="266"/>
      <c r="AZ3" s="266"/>
      <c r="BA3" s="266"/>
      <c r="BB3" s="266"/>
      <c r="BC3" s="266"/>
      <c r="BD3" s="266"/>
      <c r="BE3" s="266"/>
      <c r="BF3" s="266"/>
      <c r="BG3" s="266"/>
      <c r="BH3" s="266"/>
      <c r="BI3" s="266"/>
      <c r="BJ3" s="266"/>
      <c r="BK3" s="266"/>
      <c r="BL3" s="266"/>
      <c r="BM3" s="266"/>
      <c r="BN3" s="266"/>
      <c r="BO3" s="266"/>
      <c r="BP3" s="266"/>
      <c r="BQ3" s="266"/>
      <c r="BR3" s="266"/>
      <c r="BS3" s="266"/>
      <c r="BT3" s="266"/>
      <c r="BU3" s="266"/>
      <c r="BV3" s="266"/>
      <c r="BW3" s="266"/>
      <c r="BX3" s="266"/>
      <c r="BY3" s="266"/>
      <c r="BZ3" s="266"/>
      <c r="CA3" s="266"/>
      <c r="CB3" s="266"/>
      <c r="CC3" s="266"/>
      <c r="CD3" s="266"/>
      <c r="CE3" s="266"/>
      <c r="CF3" s="266"/>
      <c r="CG3" s="266"/>
      <c r="CH3" s="266"/>
      <c r="CI3" s="266"/>
      <c r="CJ3" s="266"/>
      <c r="CK3" s="266"/>
      <c r="CL3" s="266"/>
      <c r="CM3" s="266"/>
      <c r="CN3" s="266"/>
      <c r="CO3" s="266"/>
      <c r="CP3" s="266"/>
      <c r="CQ3" s="266"/>
      <c r="CR3" s="266"/>
      <c r="CS3" s="266"/>
      <c r="CT3" s="266"/>
      <c r="CU3" s="266"/>
      <c r="CV3" s="266"/>
      <c r="CW3" s="266"/>
      <c r="CX3" s="266"/>
      <c r="CY3" s="266"/>
      <c r="CZ3" s="266"/>
      <c r="DA3" s="266"/>
      <c r="DB3" s="266"/>
      <c r="DC3" s="266"/>
      <c r="DD3" s="266"/>
      <c r="DE3" s="266"/>
      <c r="DF3" s="266"/>
      <c r="DG3" s="266"/>
      <c r="DH3" s="266"/>
      <c r="DI3" s="266"/>
      <c r="DJ3" s="266"/>
      <c r="DK3" s="266"/>
      <c r="DL3" s="266"/>
      <c r="DM3" s="266"/>
      <c r="DN3" s="266"/>
      <c r="DO3" s="266"/>
      <c r="DP3" s="266"/>
      <c r="DQ3" s="266"/>
      <c r="DR3" s="266"/>
      <c r="DS3" s="266"/>
      <c r="DT3" s="266"/>
      <c r="DU3" s="26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6"/>
      <c r="G33" s="266"/>
      <c r="I33" s="266"/>
    </row>
    <row r="34" spans="2:125" x14ac:dyDescent="0.15">
      <c r="C34" s="266"/>
      <c r="P34" s="266"/>
      <c r="R34" s="266"/>
      <c r="U34" s="266"/>
    </row>
    <row r="35" spans="2:125" x14ac:dyDescent="0.15">
      <c r="D35" s="266"/>
      <c r="E35" s="266"/>
      <c r="T35" s="266"/>
      <c r="W35" s="266"/>
      <c r="X35" s="266"/>
      <c r="Y35" s="266"/>
      <c r="Z35" s="266"/>
      <c r="AA35" s="266"/>
      <c r="AB35" s="266"/>
      <c r="AC35" s="266"/>
      <c r="AD35" s="266"/>
      <c r="AE35" s="266"/>
      <c r="AF35" s="266"/>
      <c r="AG35" s="266"/>
      <c r="AH35" s="266"/>
      <c r="AI35" s="266"/>
      <c r="AJ35" s="266"/>
      <c r="AK35" s="266"/>
      <c r="AL35" s="266"/>
      <c r="AM35" s="266"/>
      <c r="AN35" s="266"/>
      <c r="AO35" s="266"/>
      <c r="AP35" s="266"/>
      <c r="AQ35" s="266"/>
      <c r="AR35" s="266"/>
      <c r="AS35" s="266"/>
      <c r="AT35" s="266"/>
      <c r="AU35" s="266"/>
      <c r="AV35" s="266"/>
      <c r="AW35" s="266"/>
      <c r="AX35" s="266"/>
      <c r="AY35" s="266"/>
      <c r="AZ35" s="266"/>
      <c r="BA35" s="266"/>
      <c r="BB35" s="266"/>
      <c r="BC35" s="266"/>
      <c r="BD35" s="266"/>
      <c r="BE35" s="266"/>
      <c r="BF35" s="266"/>
      <c r="BG35" s="266"/>
      <c r="BH35" s="266"/>
      <c r="BI35" s="266"/>
      <c r="BJ35" s="266"/>
      <c r="BK35" s="266"/>
      <c r="BL35" s="266"/>
      <c r="BM35" s="266"/>
      <c r="BN35" s="266"/>
      <c r="BO35" s="266"/>
      <c r="BP35" s="266"/>
      <c r="BQ35" s="266"/>
      <c r="BR35" s="266"/>
      <c r="BS35" s="266"/>
      <c r="BT35" s="266"/>
      <c r="BU35" s="266"/>
      <c r="BV35" s="266"/>
      <c r="BW35" s="266"/>
      <c r="BX35" s="266"/>
      <c r="BY35" s="266"/>
      <c r="BZ35" s="266"/>
      <c r="CA35" s="266"/>
      <c r="CB35" s="266"/>
      <c r="CC35" s="266"/>
      <c r="CD35" s="266"/>
      <c r="CE35" s="266"/>
      <c r="CF35" s="266"/>
      <c r="CG35" s="266"/>
      <c r="CH35" s="266"/>
      <c r="CI35" s="266"/>
      <c r="CJ35" s="266"/>
      <c r="CK35" s="266"/>
      <c r="CL35" s="266"/>
      <c r="CM35" s="266"/>
      <c r="CN35" s="266"/>
      <c r="CO35" s="266"/>
      <c r="CP35" s="266"/>
      <c r="CQ35" s="266"/>
      <c r="CR35" s="266"/>
      <c r="CS35" s="266"/>
      <c r="CT35" s="266"/>
      <c r="CU35" s="266"/>
      <c r="CV35" s="266"/>
      <c r="CW35" s="266"/>
      <c r="CX35" s="266"/>
      <c r="CY35" s="266"/>
      <c r="CZ35" s="266"/>
      <c r="DA35" s="266"/>
      <c r="DB35" s="266"/>
      <c r="DC35" s="266"/>
      <c r="DD35" s="266"/>
      <c r="DE35" s="266"/>
      <c r="DF35" s="266"/>
      <c r="DG35" s="266"/>
      <c r="DH35" s="266"/>
      <c r="DI35" s="266"/>
      <c r="DJ35" s="266"/>
      <c r="DK35" s="266"/>
      <c r="DL35" s="266"/>
      <c r="DM35" s="266"/>
      <c r="DN35" s="266"/>
      <c r="DO35" s="266"/>
      <c r="DP35" s="266"/>
      <c r="DQ35" s="266"/>
      <c r="DR35" s="266"/>
      <c r="DS35" s="266"/>
      <c r="DT35" s="266"/>
      <c r="DU35" s="266"/>
    </row>
    <row r="36" spans="2:125" x14ac:dyDescent="0.15">
      <c r="F36" s="266"/>
      <c r="H36" s="266"/>
      <c r="J36" s="266"/>
      <c r="K36" s="266"/>
      <c r="L36" s="266"/>
      <c r="M36" s="266"/>
      <c r="N36" s="266"/>
      <c r="O36" s="266"/>
      <c r="Q36" s="266"/>
      <c r="S36" s="266"/>
      <c r="V36" s="266"/>
    </row>
    <row r="37" spans="2:125" x14ac:dyDescent="0.15"/>
    <row r="38" spans="2:125" x14ac:dyDescent="0.15"/>
    <row r="39" spans="2:125" x14ac:dyDescent="0.15"/>
    <row r="40" spans="2:125" x14ac:dyDescent="0.15">
      <c r="U40" s="266"/>
    </row>
    <row r="41" spans="2:125" x14ac:dyDescent="0.15">
      <c r="R41" s="266"/>
    </row>
    <row r="42" spans="2:125" x14ac:dyDescent="0.15">
      <c r="T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row>
    <row r="43" spans="2:125" x14ac:dyDescent="0.15">
      <c r="Q43" s="266"/>
      <c r="S43" s="266"/>
      <c r="V43" s="26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7" t="s">
        <v>570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dNBHWZSJahJYQvvWTdSow2H0aBY8dFxzAD6EdHYgjVoRdxxC/thJvC/ajHMFzDoor3p+72nTEWpSgnIRnPOQg==" saltValue="3TTuJSzYer6MBPeH1Kjq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571</v>
      </c>
      <c r="G46" s="8" t="s">
        <v>572</v>
      </c>
      <c r="H46" s="8" t="s">
        <v>573</v>
      </c>
      <c r="I46" s="8" t="s">
        <v>574</v>
      </c>
      <c r="J46" s="9" t="s">
        <v>575</v>
      </c>
    </row>
    <row r="47" spans="2:10" ht="57.75" customHeight="1" x14ac:dyDescent="0.15">
      <c r="B47" s="10"/>
      <c r="C47" s="1212" t="s">
        <v>3</v>
      </c>
      <c r="D47" s="1212"/>
      <c r="E47" s="1213"/>
      <c r="F47" s="11">
        <v>7.82</v>
      </c>
      <c r="G47" s="12">
        <v>8.8699999999999992</v>
      </c>
      <c r="H47" s="12">
        <v>10.19</v>
      </c>
      <c r="I47" s="12">
        <v>8.58</v>
      </c>
      <c r="J47" s="13">
        <v>6.94</v>
      </c>
    </row>
    <row r="48" spans="2:10" ht="57.75" customHeight="1" x14ac:dyDescent="0.15">
      <c r="B48" s="14"/>
      <c r="C48" s="1214" t="s">
        <v>4</v>
      </c>
      <c r="D48" s="1214"/>
      <c r="E48" s="1215"/>
      <c r="F48" s="15">
        <v>2.31</v>
      </c>
      <c r="G48" s="16">
        <v>2.89</v>
      </c>
      <c r="H48" s="16">
        <v>2.35</v>
      </c>
      <c r="I48" s="16">
        <v>2.33</v>
      </c>
      <c r="J48" s="17">
        <v>2.34</v>
      </c>
    </row>
    <row r="49" spans="2:10" ht="57.75" customHeight="1" thickBot="1" x14ac:dyDescent="0.2">
      <c r="B49" s="18"/>
      <c r="C49" s="1216" t="s">
        <v>5</v>
      </c>
      <c r="D49" s="1216"/>
      <c r="E49" s="1217"/>
      <c r="F49" s="19" t="s">
        <v>576</v>
      </c>
      <c r="G49" s="20">
        <v>1.68</v>
      </c>
      <c r="H49" s="20">
        <v>0.75</v>
      </c>
      <c r="I49" s="20" t="s">
        <v>577</v>
      </c>
      <c r="J49" s="21" t="s">
        <v>578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7IOR+WizDTeRV6ZquhcFc7OtltS0k/OoEfH8Xh0YdWwMRzhr53pemzjzgKvyi7K6QWnC7v5Yy5dKwG/h1A8DCg==" saltValue="yFcljP70Ouw2g6bCyZ4k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2019-10-31T06:24:11Z</cp:lastPrinted>
  <dcterms:created xsi:type="dcterms:W3CDTF">2019-02-14T01:29:48Z</dcterms:created>
  <dcterms:modified xsi:type="dcterms:W3CDTF">2019-11-07T05:00:17Z</dcterms:modified>
</cp:coreProperties>
</file>