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0" yWindow="0" windowWidth="20610" windowHeight="11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O40" i="9"/>
  <c r="BW40" i="9"/>
  <c r="BE40" i="9"/>
  <c r="AM40" i="9"/>
  <c r="U40" i="9"/>
  <c r="CO39" i="9"/>
  <c r="BW39" i="9"/>
  <c r="BE39" i="9"/>
  <c r="AM39" i="9"/>
  <c r="U39" i="9"/>
  <c r="CO38" i="9"/>
  <c r="BE38" i="9"/>
  <c r="AM38" i="9"/>
  <c r="BE37" i="9"/>
  <c r="CO34" i="9"/>
  <c r="CO35" i="9" s="1"/>
  <c r="CO36" i="9" s="1"/>
  <c r="CO37" i="9" s="1"/>
  <c r="BW34" i="9"/>
  <c r="BW35" i="9" s="1"/>
  <c r="BW36" i="9" s="1"/>
  <c r="BW37" i="9" s="1"/>
  <c r="BW38" i="9" s="1"/>
  <c r="C34" i="9"/>
  <c r="C35" i="9" s="1"/>
  <c r="C36" i="9" l="1"/>
  <c r="C37" i="9" s="1"/>
  <c r="C38" i="9" s="1"/>
  <c r="C39" i="9" s="1"/>
  <c r="C40" i="9" s="1"/>
  <c r="C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U38" i="9" s="1"/>
  <c r="AM34" i="9"/>
  <c r="AM35" i="9" s="1"/>
  <c r="AM36" i="9" s="1"/>
  <c r="AM37" i="9" s="1"/>
  <c r="BE34" i="9"/>
  <c r="BE35" i="9" s="1"/>
  <c r="BE36" i="9" s="1"/>
</calcChain>
</file>

<file path=xl/sharedStrings.xml><?xml version="1.0" encoding="utf-8"?>
<sst xmlns="http://schemas.openxmlformats.org/spreadsheetml/2006/main" count="1042" uniqueCount="563">
  <si>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</si>
  <si>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</si>
  <si>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</si>
  <si>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</si>
  <si>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</si>
  <si>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</si>
  <si>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</si>
  <si>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</si>
  <si>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</si>
  <si>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</si>
  <si>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</si>
  <si>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</si>
  <si>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</si>
  <si>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</si>
  <si>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</si>
  <si>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</si>
  <si>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</si>
  <si>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</si>
  <si>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</si>
  <si>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</si>
  <si>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</si>
  <si>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</si>
  <si>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</si>
  <si>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</si>
  <si>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</si>
  <si>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</si>
  <si>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</si>
  <si>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</si>
  <si>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</si>
  <si>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</si>
  <si>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</si>
  <si>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</si>
  <si>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</si>
  <si>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</si>
  <si>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</si>
  <si>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</si>
  <si>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</si>
  <si>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</si>
  <si>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</si>
  <si>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</si>
  <si>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</si>
  <si>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</si>
  <si>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</si>
  <si>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</si>
  <si>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</si>
  <si>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</si>
  <si>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</si>
  <si>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</si>
  <si>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</si>
  <si>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</si>
  <si>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</si>
  <si>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</si>
  <si>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</si>
  <si>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</si>
  <si>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</si>
  <si>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</si>
  <si>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</si>
  <si>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</si>
  <si>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</si>
  <si>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</si>
  <si>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</si>
  <si>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</si>
  <si>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</si>
  <si>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</si>
  <si>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</si>
  <si>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</si>
  <si>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</si>
  <si>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</si>
  <si>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</si>
  <si>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</si>
  <si>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</si>
  <si>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</si>
  <si>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</si>
  <si>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</si>
  <si>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</si>
  <si>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</si>
  <si>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</si>
  <si>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</si>
  <si>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</si>
  <si>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</si>
  <si>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</si>
  <si>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</si>
  <si>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</si>
  <si>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</si>
  <si>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</si>
  <si>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</si>
  <si>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</si>
  <si>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</si>
  <si>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</si>
  <si>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</si>
  <si>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</si>
  <si>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</si>
  <si>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</si>
  <si>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</si>
  <si>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</si>
  <si>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</si>
  <si>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</si>
  <si>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</si>
  <si>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</si>
  <si>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</si>
  <si>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</si>
  <si>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</si>
  <si>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</si>
  <si>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</si>
  <si>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</si>
  <si>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</si>
  <si>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</si>
  <si>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</si>
  <si>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</si>
  <si>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</si>
  <si>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</si>
  <si>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</si>
  <si>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</si>
  <si>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</si>
  <si>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</si>
  <si>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</si>
  <si>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</si>
  <si>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</si>
  <si>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</si>
  <si>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</si>
  <si>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</si>
  <si>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</si>
  <si>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</si>
  <si>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</si>
  <si>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</si>
  <si>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</si>
  <si>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</si>
  <si>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</si>
  <si>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</si>
  <si>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</si>
  <si>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</si>
  <si>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</si>
  <si>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</si>
  <si>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</si>
  <si>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</si>
  <si>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</si>
  <si>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</si>
  <si>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</si>
  <si>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</si>
  <si>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</si>
  <si>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</si>
  <si>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</si>
  <si>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</si>
  <si>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</si>
  <si>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</si>
  <si>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</si>
  <si>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</si>
  <si>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</si>
  <si>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</si>
  <si>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</si>
  <si>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</si>
  <si>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</si>
  <si>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</si>
  <si>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</si>
  <si>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</si>
  <si>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</si>
  <si>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</si>
  <si>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</si>
  <si>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</si>
  <si>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</si>
  <si>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</si>
  <si>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</si>
  <si>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</si>
  <si>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</si>
  <si>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</si>
  <si>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</si>
  <si>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</si>
  <si>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</si>
  <si>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</si>
  <si>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</si>
  <si>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</si>
  <si>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</si>
  <si>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</si>
  <si>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</si>
  <si>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</si>
  <si>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</si>
  <si>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</si>
  <si>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</si>
  <si>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</si>
  <si>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</si>
  <si>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</si>
  <si>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</si>
  <si>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</si>
  <si>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</si>
  <si>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</si>
  <si>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</si>
  <si>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</si>
  <si>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</si>
  <si>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</si>
  <si>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</si>
  <si>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</si>
  <si>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</si>
  <si>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</si>
  <si>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</si>
  <si>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</si>
  <si>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秋田県大館市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</si>
  <si>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</si>
  <si>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</si>
  <si>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</si>
  <si>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</si>
  <si>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</si>
  <si>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</si>
  <si>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</si>
  <si>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</si>
  <si>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</si>
  <si>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</si>
  <si>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</si>
  <si>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</si>
  <si>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</si>
  <si>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</si>
  <si>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</si>
  <si>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</si>
  <si>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</si>
  <si>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</si>
  <si>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</si>
  <si>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</si>
  <si>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</si>
  <si>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</si>
  <si>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</si>
  <si>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</si>
  <si>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</si>
  <si>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</si>
  <si>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</si>
  <si>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</si>
  <si>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</si>
  <si>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</si>
  <si>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</si>
  <si>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</si>
  <si>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</si>
  <si>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</si>
  <si>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</si>
  <si>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</si>
  <si>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</si>
  <si>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</si>
  <si>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</si>
  <si>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</si>
  <si>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</si>
  <si>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</si>
  <si>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</si>
  <si>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</si>
  <si>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</si>
  <si>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</si>
  <si>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</si>
  <si>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</si>
  <si>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</si>
  <si>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</si>
  <si>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</si>
  <si>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</si>
  <si>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</si>
  <si>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</si>
  <si>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</si>
  <si>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</si>
  <si>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</si>
  <si>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</si>
  <si>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</si>
  <si>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</si>
  <si>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</si>
  <si>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</si>
  <si>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</si>
  <si>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</si>
  <si>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</si>
  <si>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</si>
  <si>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</si>
  <si>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</si>
  <si>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</si>
  <si>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</si>
  <si>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</si>
  <si>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</si>
  <si>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</si>
  <si>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</si>
  <si>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</si>
  <si>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</si>
  <si>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</si>
  <si>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</si>
  <si>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</si>
  <si>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</si>
  <si>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</si>
  <si>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</si>
  <si>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</si>
  <si>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</si>
  <si>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</si>
  <si>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</si>
  <si>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</si>
  <si>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</si>
  <si>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</si>
  <si>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</si>
  <si>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</si>
  <si>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</si>
  <si>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</si>
  <si>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</si>
  <si>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</si>
  <si>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</si>
  <si>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</si>
  <si>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</si>
  <si>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</si>
  <si>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</si>
  <si>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</si>
  <si>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</si>
  <si>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</si>
  <si>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</si>
  <si>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</si>
  <si>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</si>
  <si>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</si>
  <si>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</si>
  <si>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</si>
  <si>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</si>
  <si>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</si>
  <si>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</si>
  <si>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</si>
  <si>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</si>
  <si>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</si>
  <si>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</si>
  <si>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</si>
  <si>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</si>
  <si>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</si>
  <si>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</si>
  <si>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</si>
  <si>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</si>
  <si>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</si>
  <si>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</si>
  <si>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</si>
  <si>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</si>
  <si>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</si>
  <si>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</si>
  <si>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</si>
  <si>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</si>
  <si>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</si>
  <si>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</si>
  <si>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</si>
  <si>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</si>
  <si>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</si>
  <si>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</si>
  <si>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</si>
  <si>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</si>
  <si>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</si>
  <si>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</si>
  <si>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</si>
  <si>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</si>
  <si>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</si>
  <si>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</si>
  <si>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</si>
  <si>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</si>
  <si>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</si>
  <si>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</si>
  <si>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</si>
  <si>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秋田県大館市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</si>
  <si>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</si>
  <si>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</si>
  <si>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</si>
  <si>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</si>
  <si>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</si>
  <si>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</si>
  <si>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</si>
  <si>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</si>
  <si>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</si>
  <si>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</si>
  <si>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</si>
  <si>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</si>
  <si>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</si>
  <si>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</si>
  <si>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</si>
  <si>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</si>
  <si>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</si>
  <si>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</si>
  <si>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</si>
  <si>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</si>
  <si>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大館市小規模水道等事業特別会計</t>
    <phoneticPr fontId="5"/>
  </si>
  <si>
    <t>大館市休日夜間急患センター特別会計</t>
    <phoneticPr fontId="5"/>
  </si>
  <si>
    <t>大館市田代診療所事業特別会計</t>
    <phoneticPr fontId="5"/>
  </si>
  <si>
    <t>大館市温泉開発特別会計</t>
    <phoneticPr fontId="5"/>
  </si>
  <si>
    <t>大館市奨学資金特別会計</t>
    <phoneticPr fontId="5"/>
  </si>
  <si>
    <t>大館市都市計画事業特別会計</t>
    <phoneticPr fontId="5"/>
  </si>
  <si>
    <t>大館市土地取得特別会計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</si>
  <si>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</si>
  <si>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</si>
  <si>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</si>
  <si>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</si>
  <si>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</si>
  <si>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</si>
  <si>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</si>
  <si>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</si>
  <si>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</si>
  <si>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</si>
  <si>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</si>
  <si>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</si>
  <si>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</si>
  <si>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大館市国民健康保険特別会計</t>
    <phoneticPr fontId="5"/>
  </si>
  <si>
    <t>大館市介護保険特別会計</t>
    <phoneticPr fontId="5"/>
  </si>
  <si>
    <t>大館市介護サービス事業特別会計</t>
    <phoneticPr fontId="5"/>
  </si>
  <si>
    <t>大館市公営駐車場事業特別会計</t>
    <phoneticPr fontId="5"/>
  </si>
  <si>
    <t>大館市後期高齢者医療特別会計</t>
    <phoneticPr fontId="5"/>
  </si>
  <si>
    <t>大館市水道事業会計</t>
    <phoneticPr fontId="5"/>
  </si>
  <si>
    <t>法適用企業</t>
    <phoneticPr fontId="5"/>
  </si>
  <si>
    <t>大館市工業用水道事業会計</t>
    <phoneticPr fontId="5"/>
  </si>
  <si>
    <t>大館市病院事業会計</t>
    <phoneticPr fontId="5"/>
  </si>
  <si>
    <t>大館市下水道事業会計</t>
    <phoneticPr fontId="5"/>
  </si>
  <si>
    <t>大館市公設総合地方卸売市場特別会計</t>
    <phoneticPr fontId="5"/>
  </si>
  <si>
    <t>法非適用企業</t>
    <phoneticPr fontId="5"/>
  </si>
  <si>
    <t>大館市農業集落排水事業特別会計</t>
    <phoneticPr fontId="5"/>
  </si>
  <si>
    <t>大館市戸別浄化槽整備事業特別会計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</si>
  <si>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</si>
  <si>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</si>
  <si>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</si>
  <si>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</si>
  <si>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</si>
  <si>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</si>
  <si>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</si>
  <si>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</si>
  <si>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</si>
  <si>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</si>
  <si>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</si>
  <si>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</si>
  <si>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</si>
  <si>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</si>
  <si>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</si>
  <si>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</si>
  <si>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</si>
  <si>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</si>
  <si>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</si>
  <si>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</si>
  <si>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</si>
  <si>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</si>
  <si>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</si>
  <si>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</si>
  <si>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</si>
  <si>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</si>
  <si>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</si>
  <si>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</si>
  <si>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</si>
  <si>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</si>
  <si>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</si>
  <si>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</si>
  <si>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</si>
  <si>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</si>
  <si>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</si>
  <si>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</si>
  <si>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</si>
  <si>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</si>
  <si>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</si>
  <si>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</si>
  <si>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</si>
  <si>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</si>
  <si>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</si>
  <si>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</si>
  <si>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</si>
  <si>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</si>
  <si>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</si>
  <si>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</si>
  <si>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</si>
  <si>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</si>
  <si>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</si>
  <si>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</si>
  <si>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</si>
  <si>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</si>
  <si>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</si>
  <si>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</si>
  <si>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</si>
  <si>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</si>
  <si>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</si>
  <si>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</si>
  <si>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</si>
  <si>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</si>
  <si>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</si>
  <si>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</si>
  <si>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</si>
  <si>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</si>
  <si>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</si>
  <si>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</si>
  <si>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</si>
  <si>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</si>
  <si>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</si>
  <si>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</si>
  <si>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</si>
  <si>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</si>
  <si>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</si>
  <si>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</si>
  <si>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</si>
  <si>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</si>
  <si>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</si>
  <si>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</si>
  <si>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</si>
  <si>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</si>
  <si>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</si>
  <si>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</si>
  <si>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</si>
  <si>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</si>
  <si>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</si>
  <si>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</si>
  <si>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</si>
  <si>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</si>
  <si>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</si>
  <si>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</si>
  <si>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</si>
  <si>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</si>
  <si>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</si>
  <si>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</si>
  <si>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</si>
  <si>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</si>
  <si>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</si>
  <si>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</si>
  <si>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</si>
  <si>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</si>
  <si>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</si>
  <si>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</si>
  <si>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</si>
  <si>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</si>
  <si>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</si>
  <si>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</si>
  <si>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</si>
  <si>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</si>
  <si>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</si>
  <si>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</si>
  <si>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</si>
  <si>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</si>
  <si>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</si>
  <si>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</si>
  <si>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</si>
  <si>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</si>
  <si>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</si>
  <si>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</si>
  <si>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</si>
  <si>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</si>
  <si>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</si>
  <si>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</si>
  <si>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</si>
  <si>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</si>
  <si>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</si>
  <si>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</si>
  <si>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</si>
  <si>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</si>
  <si>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</si>
  <si>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</si>
  <si>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</si>
  <si>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大館市水道事業会計</t>
  </si>
  <si>
    <t>一般会計</t>
  </si>
  <si>
    <t>大館市病院事業会計</t>
  </si>
  <si>
    <t>▲ 2.40</t>
  </si>
  <si>
    <t>▲ 0.87</t>
  </si>
  <si>
    <t>大館市国民健康保険特別会計</t>
  </si>
  <si>
    <t>大館市下水道事業会計</t>
  </si>
  <si>
    <t>大館市介護保険特別会計</t>
  </si>
  <si>
    <t>大館市工業用水道事業会計</t>
  </si>
  <si>
    <t>大館市農業集落排水事業特別会計</t>
  </si>
  <si>
    <t>その他会計（赤字）</t>
  </si>
  <si>
    <t>その他会計（黒字）</t>
  </si>
  <si>
    <t>-</t>
    <phoneticPr fontId="2"/>
  </si>
  <si>
    <t>-</t>
    <phoneticPr fontId="2"/>
  </si>
  <si>
    <t>秋田県市町村総合事務組合（一般会計）</t>
  </si>
  <si>
    <t>秋田県市町村総合事務組合（交通災害共済事業等特別会計）</t>
  </si>
  <si>
    <t>秋田県後期高齢者医療広域連合（一般会計）</t>
  </si>
  <si>
    <t>秋田県後期高齢者医療広域連合（後期高齢者医療特別会計）</t>
  </si>
  <si>
    <t>-</t>
    <phoneticPr fontId="2"/>
  </si>
  <si>
    <t>県北環境保全センター</t>
    <phoneticPr fontId="2"/>
  </si>
  <si>
    <t>大館市土地開発公社</t>
    <phoneticPr fontId="2"/>
  </si>
  <si>
    <t>大館市文教振興事業団</t>
    <phoneticPr fontId="2"/>
  </si>
  <si>
    <t>田代ふるさと振興公社</t>
    <phoneticPr fontId="2"/>
  </si>
  <si>
    <t>-</t>
    <phoneticPr fontId="2"/>
  </si>
  <si>
    <t>-</t>
    <phoneticPr fontId="2"/>
  </si>
  <si>
    <t>-</t>
    <phoneticPr fontId="2"/>
  </si>
  <si>
    <t>-</t>
    <phoneticPr fontId="2"/>
  </si>
  <si>
    <t>秋田県市町村会館管理組合</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</si>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</sst>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46931</c:v>
                </c:pt>
                <c:pt idx="1">
                  <c:v>45137</c:v>
                </c:pt>
                <c:pt idx="2">
                  <c:v>45481</c:v>
                </c:pt>
                <c:pt idx="3">
                  <c:v>48608</c:v>
                </c:pt>
                <c:pt idx="4">
                  <c:v>73804</c:v>
                </c:pt>
              </c:numCache>
            </c:numRef>
          </c:val>
          <c:smooth val="0"/>
        </c:ser>
        <c:dLbls>
          <c:showLegendKey val="0"/>
          <c:showVal val="0"/>
          <c:showCatName val="0"/>
          <c:showSerName val="0"/>
          <c:showPercent val="0"/>
          <c:showBubbleSize val="0"/>
        </c:dLbls>
        <c:marker val="1"/>
        <c:smooth val="0"/>
        <c:axId val="180196096"/>
        <c:axId val="186662272"/>
      </c:lineChart>
      <c:catAx>
        <c:axId val="180196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662272"/>
        <c:crosses val="autoZero"/>
        <c:auto val="1"/>
        <c:lblAlgn val="ctr"/>
        <c:lblOffset val="100"/>
        <c:tickLblSkip val="1"/>
        <c:tickMarkSkip val="1"/>
        <c:noMultiLvlLbl val="0"/>
      </c:catAx>
      <c:valAx>
        <c:axId val="18666227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196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4.17</c:v>
                </c:pt>
                <c:pt idx="1">
                  <c:v>5.46</c:v>
                </c:pt>
                <c:pt idx="2">
                  <c:v>7.28</c:v>
                </c:pt>
                <c:pt idx="3">
                  <c:v>7.51</c:v>
                </c:pt>
                <c:pt idx="4">
                  <c:v>6.01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4.6100000000000003</c:v>
                </c:pt>
                <c:pt idx="1">
                  <c:v>6.47</c:v>
                </c:pt>
                <c:pt idx="2">
                  <c:v>7.65</c:v>
                </c:pt>
                <c:pt idx="3">
                  <c:v>8.25</c:v>
                </c:pt>
                <c:pt idx="4">
                  <c:v>8.4600000000000009</c:v>
                </c:pt>
              </c:numCache>
            </c:numRef>
          </c:val>
        </c:ser>
        <c:dLbls>
          <c:showLegendKey val="0"/>
          <c:showVal val="0"/>
          <c:showCatName val="0"/>
          <c:showSerName val="0"/>
          <c:showPercent val="0"/>
          <c:showBubbleSize val="0"/>
        </c:dLbls>
        <c:gapWidth val="250"/>
        <c:overlap val="100"/>
        <c:axId val="186825728"/>
        <c:axId val="1868360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2.17</c:v>
                </c:pt>
                <c:pt idx="1">
                  <c:v>3.51</c:v>
                </c:pt>
                <c:pt idx="2">
                  <c:v>2.79</c:v>
                </c:pt>
                <c:pt idx="3">
                  <c:v>1.05</c:v>
                </c:pt>
                <c:pt idx="4">
                  <c:v>0.73</c:v>
                </c:pt>
              </c:numCache>
            </c:numRef>
          </c:val>
          <c:smooth val="0"/>
        </c:ser>
        <c:dLbls>
          <c:showLegendKey val="0"/>
          <c:showVal val="0"/>
          <c:showCatName val="0"/>
          <c:showSerName val="0"/>
          <c:showPercent val="0"/>
          <c:showBubbleSize val="0"/>
        </c:dLbls>
        <c:marker val="1"/>
        <c:smooth val="0"/>
        <c:axId val="186825728"/>
        <c:axId val="186836096"/>
      </c:lineChart>
      <c:catAx>
        <c:axId val="18682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6836096"/>
        <c:crosses val="autoZero"/>
        <c:auto val="1"/>
        <c:lblAlgn val="ctr"/>
        <c:lblOffset val="100"/>
        <c:tickLblSkip val="1"/>
        <c:tickMarkSkip val="1"/>
        <c:noMultiLvlLbl val="0"/>
      </c:catAx>
      <c:valAx>
        <c:axId val="186836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682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0.15</c:v>
                </c:pt>
                <c:pt idx="2">
                  <c:v>#N/A</c:v>
                </c:pt>
                <c:pt idx="3">
                  <c:v>0.19</c:v>
                </c:pt>
                <c:pt idx="4">
                  <c:v>#N/A</c:v>
                </c:pt>
                <c:pt idx="5">
                  <c:v>0.12</c:v>
                </c:pt>
                <c:pt idx="6">
                  <c:v>#N/A</c:v>
                </c:pt>
                <c:pt idx="7">
                  <c:v>0.13</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大館市農業集落排水事業特別会計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0.05</c:v>
                </c:pt>
                <c:pt idx="4">
                  <c:v>#N/A</c:v>
                </c:pt>
                <c:pt idx="5">
                  <c:v>0.02</c:v>
                </c:pt>
                <c:pt idx="6">
                  <c:v>#N/A</c:v>
                </c:pt>
                <c:pt idx="7">
                  <c:v>0.02</c:v>
                </c:pt>
                <c:pt idx="8">
                  <c:v>#N/A</c:v>
                </c:pt>
                <c:pt idx="9">
                  <c:v>0.03</c:v>
                </c:pt>
              </c:numCache>
            </c:numRef>
          </c:val>
        </c:ser>
        <c:ser>
          <c:idx val="3"/>
          <c:order val="3"/>
          <c:tx>
            <c:strRef>
              <c:f>データシート!$A$30</c:f>
              <c:strCache>
                <c:ptCount val="1"/>
                <c:pt idx="0">
                  <c:v>大館市工業用水道事業会計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0.56000000000000005</c:v>
                </c:pt>
                <c:pt idx="2">
                  <c:v>#N/A</c:v>
                </c:pt>
                <c:pt idx="3">
                  <c:v>0.53</c:v>
                </c:pt>
                <c:pt idx="4">
                  <c:v>#N/A</c:v>
                </c:pt>
                <c:pt idx="5">
                  <c:v>0.55000000000000004</c:v>
                </c:pt>
                <c:pt idx="6">
                  <c:v>#N/A</c:v>
                </c:pt>
                <c:pt idx="7">
                  <c:v>0.45</c:v>
                </c:pt>
                <c:pt idx="8">
                  <c:v>#N/A</c:v>
                </c:pt>
                <c:pt idx="9">
                  <c:v>0.39</c:v>
                </c:pt>
              </c:numCache>
            </c:numRef>
          </c:val>
        </c:ser>
        <c:ser>
          <c:idx val="4"/>
          <c:order val="4"/>
          <c:tx>
            <c:strRef>
              <c:f>データシート!$A$31</c:f>
              <c:strCache>
                <c:ptCount val="1"/>
                <c:pt idx="0">
                  <c:v>大館市介護保険特別会計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1.04</c:v>
                </c:pt>
                <c:pt idx="2">
                  <c:v>#N/A</c:v>
                </c:pt>
                <c:pt idx="3">
                  <c:v>0.75</c:v>
                </c:pt>
                <c:pt idx="4">
                  <c:v>#N/A</c:v>
                </c:pt>
                <c:pt idx="5">
                  <c:v>0.76</c:v>
                </c:pt>
                <c:pt idx="6">
                  <c:v>#N/A</c:v>
                </c:pt>
                <c:pt idx="7">
                  <c:v>0.98</c:v>
                </c:pt>
                <c:pt idx="8">
                  <c:v>#N/A</c:v>
                </c:pt>
                <c:pt idx="9">
                  <c:v>1.18</c:v>
                </c:pt>
              </c:numCache>
            </c:numRef>
          </c:val>
        </c:ser>
        <c:ser>
          <c:idx val="5"/>
          <c:order val="5"/>
          <c:tx>
            <c:strRef>
              <c:f>データシート!$A$32</c:f>
              <c:strCache>
                <c:ptCount val="1"/>
                <c:pt idx="0">
                  <c:v>大館市下水道事業会計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1.0900000000000001</c:v>
                </c:pt>
                <c:pt idx="2">
                  <c:v>#N/A</c:v>
                </c:pt>
                <c:pt idx="3">
                  <c:v>1.1299999999999999</c:v>
                </c:pt>
                <c:pt idx="4">
                  <c:v>#N/A</c:v>
                </c:pt>
                <c:pt idx="5">
                  <c:v>1.28</c:v>
                </c:pt>
                <c:pt idx="6">
                  <c:v>#N/A</c:v>
                </c:pt>
                <c:pt idx="7">
                  <c:v>1.48</c:v>
                </c:pt>
                <c:pt idx="8">
                  <c:v>#N/A</c:v>
                </c:pt>
                <c:pt idx="9">
                  <c:v>1.57</c:v>
                </c:pt>
              </c:numCache>
            </c:numRef>
          </c:val>
        </c:ser>
        <c:ser>
          <c:idx val="6"/>
          <c:order val="6"/>
          <c:tx>
            <c:strRef>
              <c:f>データシート!$A$33</c:f>
              <c:strCache>
                <c:ptCount val="1"/>
                <c:pt idx="0">
                  <c:v>大館市国民健康保険特別会計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1.94</c:v>
                </c:pt>
                <c:pt idx="2">
                  <c:v>#N/A</c:v>
                </c:pt>
                <c:pt idx="3">
                  <c:v>2.6</c:v>
                </c:pt>
                <c:pt idx="4">
                  <c:v>#N/A</c:v>
                </c:pt>
                <c:pt idx="5">
                  <c:v>1.43</c:v>
                </c:pt>
                <c:pt idx="6">
                  <c:v>#N/A</c:v>
                </c:pt>
                <c:pt idx="7">
                  <c:v>1.51</c:v>
                </c:pt>
                <c:pt idx="8">
                  <c:v>#N/A</c:v>
                </c:pt>
                <c:pt idx="9">
                  <c:v>1.69</c:v>
                </c:pt>
              </c:numCache>
            </c:numRef>
          </c:val>
        </c:ser>
        <c:ser>
          <c:idx val="7"/>
          <c:order val="7"/>
          <c:tx>
            <c:strRef>
              <c:f>データシート!$A$34</c:f>
              <c:strCache>
                <c:ptCount val="1"/>
                <c:pt idx="0">
                  <c:v>大館市病院事業会計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2.4</c:v>
                </c:pt>
                <c:pt idx="1">
                  <c:v>#N/A</c:v>
                </c:pt>
                <c:pt idx="2">
                  <c:v>0.87</c:v>
                </c:pt>
                <c:pt idx="3">
                  <c:v>#N/A</c:v>
                </c:pt>
                <c:pt idx="4">
                  <c:v>#N/A</c:v>
                </c:pt>
                <c:pt idx="5">
                  <c:v>0.3</c:v>
                </c:pt>
                <c:pt idx="6">
                  <c:v>#N/A</c:v>
                </c:pt>
                <c:pt idx="7">
                  <c:v>1.43</c:v>
                </c:pt>
                <c:pt idx="8">
                  <c:v>#N/A</c:v>
                </c:pt>
                <c:pt idx="9">
                  <c:v>2.94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4.05</c:v>
                </c:pt>
                <c:pt idx="2">
                  <c:v>#N/A</c:v>
                </c:pt>
                <c:pt idx="3">
                  <c:v>5.4</c:v>
                </c:pt>
                <c:pt idx="4">
                  <c:v>#N/A</c:v>
                </c:pt>
                <c:pt idx="5">
                  <c:v>7.18</c:v>
                </c:pt>
                <c:pt idx="6">
                  <c:v>#N/A</c:v>
                </c:pt>
                <c:pt idx="7">
                  <c:v>7.44</c:v>
                </c:pt>
                <c:pt idx="8">
                  <c:v>#N/A</c:v>
                </c:pt>
                <c:pt idx="9">
                  <c:v>5.96</c:v>
                </c:pt>
              </c:numCache>
            </c:numRef>
          </c:val>
        </c:ser>
        <c:ser>
          <c:idx val="9"/>
          <c:order val="9"/>
          <c:tx>
            <c:strRef>
              <c:f>データシート!$A$36</c:f>
              <c:strCache>
                <c:ptCount val="1"/>
                <c:pt idx="0">
                  <c:v>大館市水道事業会計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6.64</c:v>
                </c:pt>
                <c:pt idx="2">
                  <c:v>#N/A</c:v>
                </c:pt>
                <c:pt idx="3">
                  <c:v>7.48</c:v>
                </c:pt>
                <c:pt idx="4">
                  <c:v>#N/A</c:v>
                </c:pt>
                <c:pt idx="5">
                  <c:v>8.3000000000000007</c:v>
                </c:pt>
                <c:pt idx="6">
                  <c:v>#N/A</c:v>
                </c:pt>
                <c:pt idx="7">
                  <c:v>8.76</c:v>
                </c:pt>
                <c:pt idx="8">
                  <c:v>#N/A</c:v>
                </c:pt>
                <c:pt idx="9">
                  <c:v>8.93</c:v>
                </c:pt>
              </c:numCache>
            </c:numRef>
          </c:val>
        </c:ser>
        <c:dLbls>
          <c:showLegendKey val="0"/>
          <c:showVal val="0"/>
          <c:showCatName val="0"/>
          <c:showSerName val="0"/>
          <c:showPercent val="0"/>
          <c:showBubbleSize val="0"/>
        </c:dLbls>
        <c:gapWidth val="150"/>
        <c:overlap val="100"/>
        <c:axId val="193148032"/>
        <c:axId val="193149568"/>
      </c:barChart>
      <c:catAx>
        <c:axId val="19314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149568"/>
        <c:crosses val="autoZero"/>
        <c:auto val="1"/>
        <c:lblAlgn val="ctr"/>
        <c:lblOffset val="100"/>
        <c:tickLblSkip val="1"/>
        <c:tickMarkSkip val="1"/>
        <c:noMultiLvlLbl val="0"/>
      </c:catAx>
      <c:valAx>
        <c:axId val="19314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14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3493</c:v>
                </c:pt>
                <c:pt idx="5">
                  <c:v>3492</c:v>
                </c:pt>
                <c:pt idx="8">
                  <c:v>3482</c:v>
                </c:pt>
                <c:pt idx="11">
                  <c:v>3420</c:v>
                </c:pt>
                <c:pt idx="14">
                  <c:v>3431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225</c:v>
                </c:pt>
                <c:pt idx="3">
                  <c:v>224</c:v>
                </c:pt>
                <c:pt idx="6">
                  <c:v>210</c:v>
                </c:pt>
                <c:pt idx="9">
                  <c:v>208</c:v>
                </c:pt>
                <c:pt idx="12">
                  <c:v>207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2008</c:v>
                </c:pt>
                <c:pt idx="3">
                  <c:v>1892</c:v>
                </c:pt>
                <c:pt idx="6">
                  <c:v>1905</c:v>
                </c:pt>
                <c:pt idx="9">
                  <c:v>1847</c:v>
                </c:pt>
                <c:pt idx="12">
                  <c:v>1739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4588</c:v>
                </c:pt>
                <c:pt idx="3">
                  <c:v>4436</c:v>
                </c:pt>
                <c:pt idx="6">
                  <c:v>4236</c:v>
                </c:pt>
                <c:pt idx="9">
                  <c:v>3931</c:v>
                </c:pt>
                <c:pt idx="12">
                  <c:v>3749</c:v>
                </c:pt>
              </c:numCache>
            </c:numRef>
          </c:val>
        </c:ser>
        <c:dLbls>
          <c:showLegendKey val="0"/>
          <c:showVal val="0"/>
          <c:showCatName val="0"/>
          <c:showSerName val="0"/>
          <c:showPercent val="0"/>
          <c:showBubbleSize val="0"/>
        </c:dLbls>
        <c:gapWidth val="100"/>
        <c:overlap val="100"/>
        <c:axId val="193237376"/>
        <c:axId val="193239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3328</c:v>
                </c:pt>
                <c:pt idx="2">
                  <c:v>#N/A</c:v>
                </c:pt>
                <c:pt idx="3">
                  <c:v>#N/A</c:v>
                </c:pt>
                <c:pt idx="4">
                  <c:v>3060</c:v>
                </c:pt>
                <c:pt idx="5">
                  <c:v>#N/A</c:v>
                </c:pt>
                <c:pt idx="6">
                  <c:v>#N/A</c:v>
                </c:pt>
                <c:pt idx="7">
                  <c:v>2869</c:v>
                </c:pt>
                <c:pt idx="8">
                  <c:v>#N/A</c:v>
                </c:pt>
                <c:pt idx="9">
                  <c:v>#N/A</c:v>
                </c:pt>
                <c:pt idx="10">
                  <c:v>2566</c:v>
                </c:pt>
                <c:pt idx="11">
                  <c:v>#N/A</c:v>
                </c:pt>
                <c:pt idx="12">
                  <c:v>#N/A</c:v>
                </c:pt>
                <c:pt idx="13">
                  <c:v>2264</c:v>
                </c:pt>
                <c:pt idx="14">
                  <c:v>#N/A</c:v>
                </c:pt>
              </c:numCache>
            </c:numRef>
          </c:val>
          <c:smooth val="0"/>
        </c:ser>
        <c:dLbls>
          <c:showLegendKey val="0"/>
          <c:showVal val="0"/>
          <c:showCatName val="0"/>
          <c:showSerName val="0"/>
          <c:showPercent val="0"/>
          <c:showBubbleSize val="0"/>
        </c:dLbls>
        <c:marker val="1"/>
        <c:smooth val="0"/>
        <c:axId val="193237376"/>
        <c:axId val="193239296"/>
      </c:lineChart>
      <c:catAx>
        <c:axId val="193237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3239296"/>
        <c:crosses val="autoZero"/>
        <c:auto val="1"/>
        <c:lblAlgn val="ctr"/>
        <c:lblOffset val="100"/>
        <c:tickLblSkip val="1"/>
        <c:tickMarkSkip val="1"/>
        <c:noMultiLvlLbl val="0"/>
      </c:catAx>
      <c:valAx>
        <c:axId val="193239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237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36486</c:v>
                </c:pt>
                <c:pt idx="5">
                  <c:v>36469</c:v>
                </c:pt>
                <c:pt idx="8">
                  <c:v>34257</c:v>
                </c:pt>
                <c:pt idx="11">
                  <c:v>36158</c:v>
                </c:pt>
                <c:pt idx="14">
                  <c:v>36898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3214</c:v>
                </c:pt>
                <c:pt idx="5">
                  <c:v>3040</c:v>
                </c:pt>
                <c:pt idx="8">
                  <c:v>2782</c:v>
                </c:pt>
                <c:pt idx="11">
                  <c:v>2540</c:v>
                </c:pt>
                <c:pt idx="14">
                  <c:v>2370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3581</c:v>
                </c:pt>
                <c:pt idx="5">
                  <c:v>4387</c:v>
                </c:pt>
                <c:pt idx="8">
                  <c:v>4713</c:v>
                </c:pt>
                <c:pt idx="11">
                  <c:v>5855</c:v>
                </c:pt>
                <c:pt idx="14">
                  <c:v>6395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7024</c:v>
                </c:pt>
                <c:pt idx="3">
                  <c:v>6650</c:v>
                </c:pt>
                <c:pt idx="6">
                  <c:v>6195</c:v>
                </c:pt>
                <c:pt idx="9">
                  <c:v>6081</c:v>
                </c:pt>
                <c:pt idx="12">
                  <c:v>5418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29911</c:v>
                </c:pt>
                <c:pt idx="3">
                  <c:v>28854</c:v>
                </c:pt>
                <c:pt idx="6">
                  <c:v>27072</c:v>
                </c:pt>
                <c:pt idx="9">
                  <c:v>25724</c:v>
                </c:pt>
                <c:pt idx="12">
                  <c:v>24885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2199</c:v>
                </c:pt>
                <c:pt idx="3">
                  <c:v>1949</c:v>
                </c:pt>
                <c:pt idx="6">
                  <c:v>1715</c:v>
                </c:pt>
                <c:pt idx="9">
                  <c:v>1508</c:v>
                </c:pt>
                <c:pt idx="12">
                  <c:v>1301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35409</c:v>
                </c:pt>
                <c:pt idx="3">
                  <c:v>34138</c:v>
                </c:pt>
                <c:pt idx="6">
                  <c:v>32913</c:v>
                </c:pt>
                <c:pt idx="9">
                  <c:v>32234</c:v>
                </c:pt>
                <c:pt idx="12">
                  <c:v>32079</c:v>
                </c:pt>
              </c:numCache>
            </c:numRef>
          </c:val>
        </c:ser>
        <c:dLbls>
          <c:showLegendKey val="0"/>
          <c:showVal val="0"/>
          <c:showCatName val="0"/>
          <c:showSerName val="0"/>
          <c:showPercent val="0"/>
          <c:showBubbleSize val="0"/>
        </c:dLbls>
        <c:gapWidth val="100"/>
        <c:overlap val="100"/>
        <c:axId val="125123200"/>
        <c:axId val="125125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31261</c:v>
                </c:pt>
                <c:pt idx="2">
                  <c:v>#N/A</c:v>
                </c:pt>
                <c:pt idx="3">
                  <c:v>#N/A</c:v>
                </c:pt>
                <c:pt idx="4">
                  <c:v>27695</c:v>
                </c:pt>
                <c:pt idx="5">
                  <c:v>#N/A</c:v>
                </c:pt>
                <c:pt idx="6">
                  <c:v>#N/A</c:v>
                </c:pt>
                <c:pt idx="7">
                  <c:v>26144</c:v>
                </c:pt>
                <c:pt idx="8">
                  <c:v>#N/A</c:v>
                </c:pt>
                <c:pt idx="9">
                  <c:v>#N/A</c:v>
                </c:pt>
                <c:pt idx="10">
                  <c:v>20994</c:v>
                </c:pt>
                <c:pt idx="11">
                  <c:v>#N/A</c:v>
                </c:pt>
                <c:pt idx="12">
                  <c:v>#N/A</c:v>
                </c:pt>
                <c:pt idx="13">
                  <c:v>18019</c:v>
                </c:pt>
                <c:pt idx="14">
                  <c:v>#N/A</c:v>
                </c:pt>
              </c:numCache>
            </c:numRef>
          </c:val>
          <c:smooth val="0"/>
        </c:ser>
        <c:dLbls>
          <c:showLegendKey val="0"/>
          <c:showVal val="0"/>
          <c:showCatName val="0"/>
          <c:showSerName val="0"/>
          <c:showPercent val="0"/>
          <c:showBubbleSize val="0"/>
        </c:dLbls>
        <c:marker val="1"/>
        <c:smooth val="0"/>
        <c:axId val="125123200"/>
        <c:axId val="125125376"/>
      </c:lineChart>
      <c:catAx>
        <c:axId val="125123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5125376"/>
        <c:crosses val="autoZero"/>
        <c:auto val="1"/>
        <c:lblAlgn val="ctr"/>
        <c:lblOffset val="100"/>
        <c:tickLblSkip val="1"/>
        <c:tickMarkSkip val="1"/>
        <c:noMultiLvlLbl val="0"/>
      </c:catAx>
      <c:valAx>
        <c:axId val="125125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5123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77,805
77,527
913.70
38,895,510
37,153,259
1,347,104
22,409,997
32,078,735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93.9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財政力指数が低下傾向にある主な原因は、長引く景気低迷による個人所得の減少や、土地価格の下落等による市税収入の減収である。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歳出削減のため職員定員適正化計画を実施し、平成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年間で職員</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人削減を達成した。また、</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年間で更に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人を削減する予定である。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166158</xdr:rowOff>
    </xdr:from>
    <xdr:to>
      <xdr:col>7</xdr:col>
      <xdr:colOff>152400</xdr:colOff>
      <xdr:row>42</xdr:row>
      <xdr:rowOff>166158</xdr:rowOff>
    </xdr:to>
    <xdr:cxnSp macro="">
      <xdr:nvCxnSpPr>
        <xdr:cNvPr id="68" name="直線コネクタ 67"/>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32402</xdr:rowOff>
    </xdr:from>
    <xdr:ext cx="762000" cy="259045"/>
    <xdr:sp macro="" textlink="">
      <xdr:nvSpPr>
        <xdr:cNvPr id="69" name="財政力平均値テキスト"/>
        <xdr:cNvSpPr txBox="1"/>
      </xdr:nvSpPr>
      <xdr:spPr>
        <a:xfrm>
          <a:off x="5041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166158</xdr:rowOff>
    </xdr:to>
    <xdr:cxnSp macro="">
      <xdr:nvCxnSpPr>
        <xdr:cNvPr id="71" name="直線コネクタ 70"/>
        <xdr:cNvCxnSpPr/>
      </xdr:nvCxnSpPr>
      <xdr:spPr>
        <a:xfrm>
          <a:off x="3225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125942</xdr:rowOff>
    </xdr:from>
    <xdr:to>
      <xdr:col>4</xdr:col>
      <xdr:colOff>482600</xdr:colOff>
      <xdr:row>42</xdr:row>
      <xdr:rowOff>146050</xdr:rowOff>
    </xdr:to>
    <xdr:cxnSp macro="">
      <xdr:nvCxnSpPr>
        <xdr:cNvPr id="74" name="直線コネクタ 73"/>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76" name="テキスト ボックス 75"/>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125942</xdr:rowOff>
    </xdr:to>
    <xdr:cxnSp macro="">
      <xdr:nvCxnSpPr>
        <xdr:cNvPr id="77" name="直線コネクタ 76"/>
        <xdr:cNvCxnSpPr/>
      </xdr:nvCxnSpPr>
      <xdr:spPr>
        <a:xfrm>
          <a:off x="1447800" y="726651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167869</xdr:rowOff>
    </xdr:from>
    <xdr:ext cx="762000" cy="259045"/>
    <xdr:sp macro="" textlink="">
      <xdr:nvSpPr>
        <xdr:cNvPr id="79" name="テキスト ボックス 78"/>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107544</xdr:rowOff>
    </xdr:from>
    <xdr:ext cx="762000" cy="259045"/>
    <xdr:sp macro="" textlink="">
      <xdr:nvSpPr>
        <xdr:cNvPr id="81" name="テキスト ボックス 80"/>
        <xdr:cNvSpPr txBox="1"/>
      </xdr:nvSpPr>
      <xdr:spPr>
        <a:xfrm>
          <a:off x="1066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87" name="円/楕円 86"/>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87435</xdr:rowOff>
    </xdr:from>
    <xdr:ext cx="762000" cy="259045"/>
    <xdr:sp macro="" textlink="">
      <xdr:nvSpPr>
        <xdr:cNvPr id="88"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115358</xdr:rowOff>
    </xdr:from>
    <xdr:to>
      <xdr:col>6</xdr:col>
      <xdr:colOff>50800</xdr:colOff>
      <xdr:row>43</xdr:row>
      <xdr:rowOff>45508</xdr:rowOff>
    </xdr:to>
    <xdr:sp macro="" textlink="">
      <xdr:nvSpPr>
        <xdr:cNvPr id="89" name="円/楕円 88"/>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90" name="テキスト ボックス 89"/>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2" name="テキスト ボックス 91"/>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75142</xdr:rowOff>
    </xdr:from>
    <xdr:to>
      <xdr:col>3</xdr:col>
      <xdr:colOff>330200</xdr:colOff>
      <xdr:row>43</xdr:row>
      <xdr:rowOff>5292</xdr:rowOff>
    </xdr:to>
    <xdr:sp macro="" textlink="">
      <xdr:nvSpPr>
        <xdr:cNvPr id="93" name="円/楕円 92"/>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94" name="テキスト ボックス 93"/>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96" name="テキスト ボックス 95"/>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経常収支比率が類似団体や秋田県の平均より高く推移してきたのは、病院改築事業に伴う病院事業への繰出</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が多額であることが主な原因である。</a:t>
          </a:r>
          <a:endParaRPr lang="ja-JP" altLang="ja-JP" sz="1400">
            <a:effectLst/>
            <a:latin typeface="ＭＳ ゴシック" panose="020B0609070205080204" pitchFamily="49" charset="-128"/>
            <a:ea typeface="ＭＳ ゴシック" panose="020B0609070205080204" pitchFamily="49" charset="-128"/>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病院事業の経営改善実施により、比率が若干改善し、</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類似団体平均を若干下回ったが、依然高い水準にあるため、今後も病院事業の経営改善を図るほか、人件費削減や公債費削減等の実施により比率の改善を図る。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100754</xdr:rowOff>
    </xdr:from>
    <xdr:to>
      <xdr:col>7</xdr:col>
      <xdr:colOff>152400</xdr:colOff>
      <xdr:row>62</xdr:row>
      <xdr:rowOff>136948</xdr:rowOff>
    </xdr:to>
    <xdr:cxnSp macro="">
      <xdr:nvCxnSpPr>
        <xdr:cNvPr id="131" name="直線コネクタ 130"/>
        <xdr:cNvCxnSpPr/>
      </xdr:nvCxnSpPr>
      <xdr:spPr>
        <a:xfrm flipV="1">
          <a:off x="4114800" y="10730654"/>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136948</xdr:rowOff>
    </xdr:from>
    <xdr:to>
      <xdr:col>6</xdr:col>
      <xdr:colOff>0</xdr:colOff>
      <xdr:row>63</xdr:row>
      <xdr:rowOff>33867</xdr:rowOff>
    </xdr:to>
    <xdr:cxnSp macro="">
      <xdr:nvCxnSpPr>
        <xdr:cNvPr id="134" name="直線コネクタ 133"/>
        <xdr:cNvCxnSpPr/>
      </xdr:nvCxnSpPr>
      <xdr:spPr>
        <a:xfrm flipV="1">
          <a:off x="3225800" y="10766848"/>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33867</xdr:rowOff>
    </xdr:from>
    <xdr:to>
      <xdr:col>4</xdr:col>
      <xdr:colOff>482600</xdr:colOff>
      <xdr:row>63</xdr:row>
      <xdr:rowOff>41910</xdr:rowOff>
    </xdr:to>
    <xdr:cxnSp macro="">
      <xdr:nvCxnSpPr>
        <xdr:cNvPr id="137" name="直線コネクタ 136"/>
        <xdr:cNvCxnSpPr/>
      </xdr:nvCxnSpPr>
      <xdr:spPr>
        <a:xfrm flipV="1">
          <a:off x="2336800" y="108352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38540</xdr:rowOff>
    </xdr:from>
    <xdr:ext cx="762000" cy="259045"/>
    <xdr:sp macro="" textlink="">
      <xdr:nvSpPr>
        <xdr:cNvPr id="139" name="テキスト ボックス 138"/>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41910</xdr:rowOff>
    </xdr:from>
    <xdr:to>
      <xdr:col>3</xdr:col>
      <xdr:colOff>279400</xdr:colOff>
      <xdr:row>63</xdr:row>
      <xdr:rowOff>134408</xdr:rowOff>
    </xdr:to>
    <xdr:cxnSp macro="">
      <xdr:nvCxnSpPr>
        <xdr:cNvPr id="140" name="直線コネクタ 139"/>
        <xdr:cNvCxnSpPr/>
      </xdr:nvCxnSpPr>
      <xdr:spPr>
        <a:xfrm flipV="1">
          <a:off x="1447800" y="10843260"/>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49954</xdr:rowOff>
    </xdr:from>
    <xdr:to>
      <xdr:col>7</xdr:col>
      <xdr:colOff>203200</xdr:colOff>
      <xdr:row>62</xdr:row>
      <xdr:rowOff>151554</xdr:rowOff>
    </xdr:to>
    <xdr:sp macro="" textlink="">
      <xdr:nvSpPr>
        <xdr:cNvPr id="150" name="円/楕円 149"/>
        <xdr:cNvSpPr/>
      </xdr:nvSpPr>
      <xdr:spPr>
        <a:xfrm>
          <a:off x="4902200" y="1067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66481</xdr:rowOff>
    </xdr:from>
    <xdr:ext cx="762000" cy="259045"/>
    <xdr:sp macro="" textlink="">
      <xdr:nvSpPr>
        <xdr:cNvPr id="151" name="財政構造の弾力性該当値テキスト"/>
        <xdr:cNvSpPr txBox="1"/>
      </xdr:nvSpPr>
      <xdr:spPr>
        <a:xfrm>
          <a:off x="5041900" y="1052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86148</xdr:rowOff>
    </xdr:from>
    <xdr:to>
      <xdr:col>6</xdr:col>
      <xdr:colOff>50800</xdr:colOff>
      <xdr:row>63</xdr:row>
      <xdr:rowOff>16298</xdr:rowOff>
    </xdr:to>
    <xdr:sp macro="" textlink="">
      <xdr:nvSpPr>
        <xdr:cNvPr id="152" name="円/楕円 151"/>
        <xdr:cNvSpPr/>
      </xdr:nvSpPr>
      <xdr:spPr>
        <a:xfrm>
          <a:off x="4064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26475</xdr:rowOff>
    </xdr:from>
    <xdr:ext cx="736600" cy="259045"/>
    <xdr:sp macro="" textlink="">
      <xdr:nvSpPr>
        <xdr:cNvPr id="153" name="テキスト ボックス 152"/>
        <xdr:cNvSpPr txBox="1"/>
      </xdr:nvSpPr>
      <xdr:spPr>
        <a:xfrm>
          <a:off x="3733800" y="1048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154517</xdr:rowOff>
    </xdr:from>
    <xdr:to>
      <xdr:col>4</xdr:col>
      <xdr:colOff>533400</xdr:colOff>
      <xdr:row>63</xdr:row>
      <xdr:rowOff>84667</xdr:rowOff>
    </xdr:to>
    <xdr:sp macro="" textlink="">
      <xdr:nvSpPr>
        <xdr:cNvPr id="154" name="円/楕円 153"/>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55" name="テキスト ボックス 154"/>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162560</xdr:rowOff>
    </xdr:from>
    <xdr:to>
      <xdr:col>3</xdr:col>
      <xdr:colOff>330200</xdr:colOff>
      <xdr:row>63</xdr:row>
      <xdr:rowOff>92710</xdr:rowOff>
    </xdr:to>
    <xdr:sp macro="" textlink="">
      <xdr:nvSpPr>
        <xdr:cNvPr id="156" name="円/楕円 155"/>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77487</xdr:rowOff>
    </xdr:from>
    <xdr:ext cx="762000" cy="259045"/>
    <xdr:sp macro="" textlink="">
      <xdr:nvSpPr>
        <xdr:cNvPr id="157" name="テキスト ボックス 156"/>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58" name="円/楕円 157"/>
        <xdr:cNvSpPr/>
      </xdr:nvSpPr>
      <xdr:spPr>
        <a:xfrm>
          <a:off x="13970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169985</xdr:rowOff>
    </xdr:from>
    <xdr:ext cx="762000" cy="259045"/>
    <xdr:sp macro="" textlink="">
      <xdr:nvSpPr>
        <xdr:cNvPr id="159" name="テキスト ボックス 158"/>
        <xdr:cNvSpPr txBox="1"/>
      </xdr:nvSpPr>
      <xdr:spPr>
        <a:xfrm>
          <a:off x="1066800" y="1097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[132,777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人口１人当たりの人件費・物件費等が類似団体の平均より高いのは、施設の指定管理制度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の推進</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による物件費（委託料）の増加が主な要因である。</a:t>
          </a:r>
          <a:endParaRPr lang="ja-JP" altLang="ja-JP" sz="1400">
            <a:effectLst/>
            <a:latin typeface="ＭＳ ゴシック" panose="020B0609070205080204" pitchFamily="49" charset="-128"/>
            <a:ea typeface="ＭＳ ゴシック" panose="020B0609070205080204" pitchFamily="49" charset="-128"/>
          </a:endParaRPr>
        </a:p>
        <a:p>
          <a:r>
            <a:rPr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また、職員定員適正化計画による人件費削減が数値の改善につながらないのも、指定管理制度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の推進</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による物件費の増加が主な要因である。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今後も人件費の削減と経常経費の見直しによる物件費の削減を図ることにより、数値の改善を図る。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84615</xdr:rowOff>
    </xdr:from>
    <xdr:to>
      <xdr:col>7</xdr:col>
      <xdr:colOff>152400</xdr:colOff>
      <xdr:row>81</xdr:row>
      <xdr:rowOff>95493</xdr:rowOff>
    </xdr:to>
    <xdr:cxnSp macro="">
      <xdr:nvCxnSpPr>
        <xdr:cNvPr id="195" name="直線コネクタ 194"/>
        <xdr:cNvCxnSpPr/>
      </xdr:nvCxnSpPr>
      <xdr:spPr>
        <a:xfrm flipV="1">
          <a:off x="4114800" y="13972065"/>
          <a:ext cx="838200" cy="1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28883</xdr:rowOff>
    </xdr:from>
    <xdr:ext cx="762000" cy="259045"/>
    <xdr:sp macro="" textlink="">
      <xdr:nvSpPr>
        <xdr:cNvPr id="196" name="人件費・物件費等の状況平均値テキスト"/>
        <xdr:cNvSpPr txBox="1"/>
      </xdr:nvSpPr>
      <xdr:spPr>
        <a:xfrm>
          <a:off x="5041900" y="13744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95493</xdr:rowOff>
    </xdr:from>
    <xdr:to>
      <xdr:col>6</xdr:col>
      <xdr:colOff>0</xdr:colOff>
      <xdr:row>81</xdr:row>
      <xdr:rowOff>99363</xdr:rowOff>
    </xdr:to>
    <xdr:cxnSp macro="">
      <xdr:nvCxnSpPr>
        <xdr:cNvPr id="198" name="直線コネクタ 197"/>
        <xdr:cNvCxnSpPr/>
      </xdr:nvCxnSpPr>
      <xdr:spPr>
        <a:xfrm flipV="1">
          <a:off x="3225800" y="13982943"/>
          <a:ext cx="889000" cy="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121535</xdr:rowOff>
    </xdr:from>
    <xdr:ext cx="736600" cy="259045"/>
    <xdr:sp macro="" textlink="">
      <xdr:nvSpPr>
        <xdr:cNvPr id="200" name="テキスト ボックス 199"/>
        <xdr:cNvSpPr txBox="1"/>
      </xdr:nvSpPr>
      <xdr:spPr>
        <a:xfrm>
          <a:off x="3733800" y="13666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81536</xdr:rowOff>
    </xdr:from>
    <xdr:to>
      <xdr:col>4</xdr:col>
      <xdr:colOff>482600</xdr:colOff>
      <xdr:row>81</xdr:row>
      <xdr:rowOff>99363</xdr:rowOff>
    </xdr:to>
    <xdr:cxnSp macro="">
      <xdr:nvCxnSpPr>
        <xdr:cNvPr id="201" name="直線コネクタ 200"/>
        <xdr:cNvCxnSpPr/>
      </xdr:nvCxnSpPr>
      <xdr:spPr>
        <a:xfrm>
          <a:off x="2336800" y="13968986"/>
          <a:ext cx="889000" cy="1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123638</xdr:rowOff>
    </xdr:from>
    <xdr:ext cx="762000" cy="259045"/>
    <xdr:sp macro="" textlink="">
      <xdr:nvSpPr>
        <xdr:cNvPr id="203" name="テキスト ボックス 202"/>
        <xdr:cNvSpPr txBox="1"/>
      </xdr:nvSpPr>
      <xdr:spPr>
        <a:xfrm>
          <a:off x="2844800" y="136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80759</xdr:rowOff>
    </xdr:from>
    <xdr:to>
      <xdr:col>3</xdr:col>
      <xdr:colOff>279400</xdr:colOff>
      <xdr:row>81</xdr:row>
      <xdr:rowOff>81536</xdr:rowOff>
    </xdr:to>
    <xdr:cxnSp macro="">
      <xdr:nvCxnSpPr>
        <xdr:cNvPr id="204" name="直線コネクタ 203"/>
        <xdr:cNvCxnSpPr/>
      </xdr:nvCxnSpPr>
      <xdr:spPr>
        <a:xfrm>
          <a:off x="1447800" y="13968209"/>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119753</xdr:rowOff>
    </xdr:from>
    <xdr:ext cx="762000" cy="259045"/>
    <xdr:sp macro="" textlink="">
      <xdr:nvSpPr>
        <xdr:cNvPr id="206" name="テキスト ボックス 205"/>
        <xdr:cNvSpPr txBox="1"/>
      </xdr:nvSpPr>
      <xdr:spPr>
        <a:xfrm>
          <a:off x="1955800" y="1366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120321</xdr:rowOff>
    </xdr:from>
    <xdr:ext cx="762000" cy="259045"/>
    <xdr:sp macro="" textlink="">
      <xdr:nvSpPr>
        <xdr:cNvPr id="208" name="テキスト ボックス 207"/>
        <xdr:cNvSpPr txBox="1"/>
      </xdr:nvSpPr>
      <xdr:spPr>
        <a:xfrm>
          <a:off x="1066800" y="1366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33815</xdr:rowOff>
    </xdr:from>
    <xdr:to>
      <xdr:col>7</xdr:col>
      <xdr:colOff>203200</xdr:colOff>
      <xdr:row>81</xdr:row>
      <xdr:rowOff>135415</xdr:rowOff>
    </xdr:to>
    <xdr:sp macro="" textlink="">
      <xdr:nvSpPr>
        <xdr:cNvPr id="214" name="円/楕円 213"/>
        <xdr:cNvSpPr/>
      </xdr:nvSpPr>
      <xdr:spPr>
        <a:xfrm>
          <a:off x="4902200" y="139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82092</xdr:rowOff>
    </xdr:from>
    <xdr:ext cx="762000" cy="259045"/>
    <xdr:sp macro="" textlink="">
      <xdr:nvSpPr>
        <xdr:cNvPr id="215" name="人件費・物件費等の状況該当値テキスト"/>
        <xdr:cNvSpPr txBox="1"/>
      </xdr:nvSpPr>
      <xdr:spPr>
        <a:xfrm>
          <a:off x="5041900" y="1396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132,777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44693</xdr:rowOff>
    </xdr:from>
    <xdr:to>
      <xdr:col>6</xdr:col>
      <xdr:colOff>50800</xdr:colOff>
      <xdr:row>81</xdr:row>
      <xdr:rowOff>146293</xdr:rowOff>
    </xdr:to>
    <xdr:sp macro="" textlink="">
      <xdr:nvSpPr>
        <xdr:cNvPr id="216" name="円/楕円 215"/>
        <xdr:cNvSpPr/>
      </xdr:nvSpPr>
      <xdr:spPr>
        <a:xfrm>
          <a:off x="4064000" y="1393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131070</xdr:rowOff>
    </xdr:from>
    <xdr:ext cx="736600" cy="259045"/>
    <xdr:sp macro="" textlink="">
      <xdr:nvSpPr>
        <xdr:cNvPr id="217" name="テキスト ボックス 216"/>
        <xdr:cNvSpPr txBox="1"/>
      </xdr:nvSpPr>
      <xdr:spPr>
        <a:xfrm>
          <a:off x="3733800" y="1401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139,089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48563</xdr:rowOff>
    </xdr:from>
    <xdr:to>
      <xdr:col>4</xdr:col>
      <xdr:colOff>533400</xdr:colOff>
      <xdr:row>81</xdr:row>
      <xdr:rowOff>150163</xdr:rowOff>
    </xdr:to>
    <xdr:sp macro="" textlink="">
      <xdr:nvSpPr>
        <xdr:cNvPr id="218" name="円/楕円 217"/>
        <xdr:cNvSpPr/>
      </xdr:nvSpPr>
      <xdr:spPr>
        <a:xfrm>
          <a:off x="3175000" y="1393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134940</xdr:rowOff>
    </xdr:from>
    <xdr:ext cx="762000" cy="259045"/>
    <xdr:sp macro="" textlink="">
      <xdr:nvSpPr>
        <xdr:cNvPr id="219" name="テキスト ボックス 218"/>
        <xdr:cNvSpPr txBox="1"/>
      </xdr:nvSpPr>
      <xdr:spPr>
        <a:xfrm>
          <a:off x="2844800" y="14022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141,334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30736</xdr:rowOff>
    </xdr:from>
    <xdr:to>
      <xdr:col>3</xdr:col>
      <xdr:colOff>330200</xdr:colOff>
      <xdr:row>81</xdr:row>
      <xdr:rowOff>132336</xdr:rowOff>
    </xdr:to>
    <xdr:sp macro="" textlink="">
      <xdr:nvSpPr>
        <xdr:cNvPr id="220" name="円/楕円 219"/>
        <xdr:cNvSpPr/>
      </xdr:nvSpPr>
      <xdr:spPr>
        <a:xfrm>
          <a:off x="2286000" y="139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117113</xdr:rowOff>
    </xdr:from>
    <xdr:ext cx="762000" cy="259045"/>
    <xdr:sp macro="" textlink="">
      <xdr:nvSpPr>
        <xdr:cNvPr id="221" name="テキスト ボックス 220"/>
        <xdr:cNvSpPr txBox="1"/>
      </xdr:nvSpPr>
      <xdr:spPr>
        <a:xfrm>
          <a:off x="1955800" y="1400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130,991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29959</xdr:rowOff>
    </xdr:from>
    <xdr:to>
      <xdr:col>2</xdr:col>
      <xdr:colOff>127000</xdr:colOff>
      <xdr:row>81</xdr:row>
      <xdr:rowOff>131559</xdr:rowOff>
    </xdr:to>
    <xdr:sp macro="" textlink="">
      <xdr:nvSpPr>
        <xdr:cNvPr id="222" name="円/楕円 221"/>
        <xdr:cNvSpPr/>
      </xdr:nvSpPr>
      <xdr:spPr>
        <a:xfrm>
          <a:off x="1397000" y="139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116336</xdr:rowOff>
    </xdr:from>
    <xdr:ext cx="762000" cy="259045"/>
    <xdr:sp macro="" textlink="">
      <xdr:nvSpPr>
        <xdr:cNvPr id="223" name="テキスト ボックス 222"/>
        <xdr:cNvSpPr txBox="1"/>
      </xdr:nvSpPr>
      <xdr:spPr>
        <a:xfrm>
          <a:off x="1066800" y="14003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本市のラスパイレス指数は、人事院勧告を順守してきたことにより、類似団体の平均とほぼ同じ水準で推移しており、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年度の数値は類似団体平均を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ポイント、全国市平均を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ポイント下回っている。</a:t>
          </a:r>
          <a:endParaRPr lang="ja-JP" altLang="ja-JP" sz="1400">
            <a:effectLst/>
            <a:latin typeface="ＭＳ ゴシック" panose="020B0609070205080204" pitchFamily="49" charset="-128"/>
            <a:ea typeface="ＭＳ ゴシック" panose="020B0609070205080204" pitchFamily="49" charset="-128"/>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今後も地域の民間企業の給与水準との均衡を基本とし、給与の適正化を図る。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85513</xdr:rowOff>
    </xdr:from>
    <xdr:to>
      <xdr:col>24</xdr:col>
      <xdr:colOff>558800</xdr:colOff>
      <xdr:row>90</xdr:row>
      <xdr:rowOff>51223</xdr:rowOff>
    </xdr:to>
    <xdr:cxnSp macro="">
      <xdr:nvCxnSpPr>
        <xdr:cNvPr id="257" name="直線コネクタ 256"/>
        <xdr:cNvCxnSpPr/>
      </xdr:nvCxnSpPr>
      <xdr:spPr>
        <a:xfrm flipV="1">
          <a:off x="16179800" y="14830213"/>
          <a:ext cx="838200" cy="65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90</xdr:row>
      <xdr:rowOff>51223</xdr:rowOff>
    </xdr:from>
    <xdr:to>
      <xdr:col>23</xdr:col>
      <xdr:colOff>406400</xdr:colOff>
      <xdr:row>90</xdr:row>
      <xdr:rowOff>59266</xdr:rowOff>
    </xdr:to>
    <xdr:cxnSp macro="">
      <xdr:nvCxnSpPr>
        <xdr:cNvPr id="260" name="直線コネクタ 259"/>
        <xdr:cNvCxnSpPr/>
      </xdr:nvCxnSpPr>
      <xdr:spPr>
        <a:xfrm flipV="1">
          <a:off x="15290800" y="1548172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141816</xdr:rowOff>
    </xdr:from>
    <xdr:to>
      <xdr:col>22</xdr:col>
      <xdr:colOff>203200</xdr:colOff>
      <xdr:row>90</xdr:row>
      <xdr:rowOff>59266</xdr:rowOff>
    </xdr:to>
    <xdr:cxnSp macro="">
      <xdr:nvCxnSpPr>
        <xdr:cNvPr id="263" name="直線コネクタ 262"/>
        <xdr:cNvCxnSpPr/>
      </xdr:nvCxnSpPr>
      <xdr:spPr>
        <a:xfrm>
          <a:off x="14401800" y="14886516"/>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120243</xdr:rowOff>
    </xdr:from>
    <xdr:ext cx="762000" cy="259045"/>
    <xdr:sp macro="" textlink="">
      <xdr:nvSpPr>
        <xdr:cNvPr id="265" name="テキスト ボックス 264"/>
        <xdr:cNvSpPr txBox="1"/>
      </xdr:nvSpPr>
      <xdr:spPr>
        <a:xfrm>
          <a:off x="14909800" y="15207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101600</xdr:rowOff>
    </xdr:from>
    <xdr:to>
      <xdr:col>21</xdr:col>
      <xdr:colOff>0</xdr:colOff>
      <xdr:row>86</xdr:row>
      <xdr:rowOff>141816</xdr:rowOff>
    </xdr:to>
    <xdr:cxnSp macro="">
      <xdr:nvCxnSpPr>
        <xdr:cNvPr id="266" name="直線コネクタ 265"/>
        <xdr:cNvCxnSpPr/>
      </xdr:nvCxnSpPr>
      <xdr:spPr>
        <a:xfrm>
          <a:off x="13512800" y="148463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130404</xdr:rowOff>
    </xdr:from>
    <xdr:ext cx="762000" cy="259045"/>
    <xdr:sp macro="" textlink="">
      <xdr:nvSpPr>
        <xdr:cNvPr id="268" name="テキスト ボックス 267"/>
        <xdr:cNvSpPr txBox="1"/>
      </xdr:nvSpPr>
      <xdr:spPr>
        <a:xfrm>
          <a:off x="14020800" y="1453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146490</xdr:rowOff>
    </xdr:from>
    <xdr:ext cx="762000" cy="259045"/>
    <xdr:sp macro="" textlink="">
      <xdr:nvSpPr>
        <xdr:cNvPr id="270" name="テキスト ボックス 269"/>
        <xdr:cNvSpPr txBox="1"/>
      </xdr:nvSpPr>
      <xdr:spPr>
        <a:xfrm>
          <a:off x="13131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76" name="円/楕円 275"/>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51240</xdr:rowOff>
    </xdr:from>
    <xdr:ext cx="762000" cy="259045"/>
    <xdr:sp macro="" textlink="">
      <xdr:nvSpPr>
        <xdr:cNvPr id="277" name="給与水準   （国との比較）該当値テキスト"/>
        <xdr:cNvSpPr txBox="1"/>
      </xdr:nvSpPr>
      <xdr:spPr>
        <a:xfrm>
          <a:off x="171069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90</xdr:row>
      <xdr:rowOff>423</xdr:rowOff>
    </xdr:from>
    <xdr:to>
      <xdr:col>23</xdr:col>
      <xdr:colOff>457200</xdr:colOff>
      <xdr:row>90</xdr:row>
      <xdr:rowOff>102023</xdr:rowOff>
    </xdr:to>
    <xdr:sp macro="" textlink="">
      <xdr:nvSpPr>
        <xdr:cNvPr id="278" name="円/楕円 277"/>
        <xdr:cNvSpPr/>
      </xdr:nvSpPr>
      <xdr:spPr>
        <a:xfrm>
          <a:off x="16129000" y="154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112200</xdr:rowOff>
    </xdr:from>
    <xdr:ext cx="736600" cy="259045"/>
    <xdr:sp macro="" textlink="">
      <xdr:nvSpPr>
        <xdr:cNvPr id="279" name="テキスト ボックス 278"/>
        <xdr:cNvSpPr txBox="1"/>
      </xdr:nvSpPr>
      <xdr:spPr>
        <a:xfrm>
          <a:off x="15798800" y="15199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22</xdr:col>
      <xdr:colOff>152400</xdr:colOff>
      <xdr:row>90</xdr:row>
      <xdr:rowOff>8466</xdr:rowOff>
    </xdr:from>
    <xdr:to>
      <xdr:col>22</xdr:col>
      <xdr:colOff>254000</xdr:colOff>
      <xdr:row>90</xdr:row>
      <xdr:rowOff>110066</xdr:rowOff>
    </xdr:to>
    <xdr:sp macro="" textlink="">
      <xdr:nvSpPr>
        <xdr:cNvPr id="280" name="円/楕円 279"/>
        <xdr:cNvSpPr/>
      </xdr:nvSpPr>
      <xdr:spPr>
        <a:xfrm>
          <a:off x="15240000" y="1543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81" name="テキスト ボックス 280"/>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91016</xdr:rowOff>
    </xdr:from>
    <xdr:to>
      <xdr:col>21</xdr:col>
      <xdr:colOff>50800</xdr:colOff>
      <xdr:row>87</xdr:row>
      <xdr:rowOff>21166</xdr:rowOff>
    </xdr:to>
    <xdr:sp macro="" textlink="">
      <xdr:nvSpPr>
        <xdr:cNvPr id="282" name="円/楕円 281"/>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5943</xdr:rowOff>
    </xdr:from>
    <xdr:ext cx="762000" cy="259045"/>
    <xdr:sp macro="" textlink="">
      <xdr:nvSpPr>
        <xdr:cNvPr id="283" name="テキスト ボックス 282"/>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84" name="円/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月の合併以降、職員定員適正化計画に基づく職員削減に取り組み、</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年間で削減目標を</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人上回る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人削減を達成したため、本市の数値は改善傾向にある。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年間で更に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人を削減する予定であり、更なる数値の改善を図る。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97548</xdr:rowOff>
    </xdr:from>
    <xdr:to>
      <xdr:col>24</xdr:col>
      <xdr:colOff>558800</xdr:colOff>
      <xdr:row>61</xdr:row>
      <xdr:rowOff>109038</xdr:rowOff>
    </xdr:to>
    <xdr:cxnSp macro="">
      <xdr:nvCxnSpPr>
        <xdr:cNvPr id="322" name="直線コネクタ 321"/>
        <xdr:cNvCxnSpPr/>
      </xdr:nvCxnSpPr>
      <xdr:spPr>
        <a:xfrm flipV="1">
          <a:off x="16179800" y="1055599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91094</xdr:rowOff>
    </xdr:from>
    <xdr:ext cx="762000" cy="259045"/>
    <xdr:sp macro="" textlink="">
      <xdr:nvSpPr>
        <xdr:cNvPr id="323" name="定員管理の状況平均値テキスト"/>
        <xdr:cNvSpPr txBox="1"/>
      </xdr:nvSpPr>
      <xdr:spPr>
        <a:xfrm>
          <a:off x="17106900" y="10206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109038</xdr:rowOff>
    </xdr:from>
    <xdr:to>
      <xdr:col>23</xdr:col>
      <xdr:colOff>406400</xdr:colOff>
      <xdr:row>61</xdr:row>
      <xdr:rowOff>117082</xdr:rowOff>
    </xdr:to>
    <xdr:cxnSp macro="">
      <xdr:nvCxnSpPr>
        <xdr:cNvPr id="325" name="直線コネクタ 324"/>
        <xdr:cNvCxnSpPr/>
      </xdr:nvCxnSpPr>
      <xdr:spPr>
        <a:xfrm flipV="1">
          <a:off x="15290800" y="1056748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24086</xdr:rowOff>
    </xdr:from>
    <xdr:ext cx="736600" cy="259045"/>
    <xdr:sp macro="" textlink="">
      <xdr:nvSpPr>
        <xdr:cNvPr id="327" name="テキスト ボックス 326"/>
        <xdr:cNvSpPr txBox="1"/>
      </xdr:nvSpPr>
      <xdr:spPr>
        <a:xfrm>
          <a:off x="15798800" y="10139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117082</xdr:rowOff>
    </xdr:from>
    <xdr:to>
      <xdr:col>22</xdr:col>
      <xdr:colOff>203200</xdr:colOff>
      <xdr:row>61</xdr:row>
      <xdr:rowOff>120529</xdr:rowOff>
    </xdr:to>
    <xdr:cxnSp macro="">
      <xdr:nvCxnSpPr>
        <xdr:cNvPr id="328" name="直線コネクタ 327"/>
        <xdr:cNvCxnSpPr/>
      </xdr:nvCxnSpPr>
      <xdr:spPr>
        <a:xfrm flipV="1">
          <a:off x="14401800" y="1057553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37875</xdr:rowOff>
    </xdr:from>
    <xdr:ext cx="762000" cy="259045"/>
    <xdr:sp macro="" textlink="">
      <xdr:nvSpPr>
        <xdr:cNvPr id="330" name="テキスト ボックス 329"/>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117082</xdr:rowOff>
    </xdr:from>
    <xdr:to>
      <xdr:col>21</xdr:col>
      <xdr:colOff>0</xdr:colOff>
      <xdr:row>61</xdr:row>
      <xdr:rowOff>120529</xdr:rowOff>
    </xdr:to>
    <xdr:cxnSp macro="">
      <xdr:nvCxnSpPr>
        <xdr:cNvPr id="331" name="直線コネクタ 330"/>
        <xdr:cNvCxnSpPr/>
      </xdr:nvCxnSpPr>
      <xdr:spPr>
        <a:xfrm>
          <a:off x="13512800" y="10575532"/>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97626</xdr:rowOff>
    </xdr:from>
    <xdr:ext cx="762000" cy="259045"/>
    <xdr:sp macro="" textlink="">
      <xdr:nvSpPr>
        <xdr:cNvPr id="333" name="テキスト ボックス 332"/>
        <xdr:cNvSpPr txBox="1"/>
      </xdr:nvSpPr>
      <xdr:spPr>
        <a:xfrm>
          <a:off x="14020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104520</xdr:rowOff>
    </xdr:from>
    <xdr:ext cx="762000" cy="259045"/>
    <xdr:sp macro="" textlink="">
      <xdr:nvSpPr>
        <xdr:cNvPr id="335" name="テキスト ボックス 334"/>
        <xdr:cNvSpPr txBox="1"/>
      </xdr:nvSpPr>
      <xdr:spPr>
        <a:xfrm>
          <a:off x="13131800" y="1022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46748</xdr:rowOff>
    </xdr:from>
    <xdr:to>
      <xdr:col>24</xdr:col>
      <xdr:colOff>609600</xdr:colOff>
      <xdr:row>61</xdr:row>
      <xdr:rowOff>148348</xdr:rowOff>
    </xdr:to>
    <xdr:sp macro="" textlink="">
      <xdr:nvSpPr>
        <xdr:cNvPr id="341" name="円/楕円 340"/>
        <xdr:cNvSpPr/>
      </xdr:nvSpPr>
      <xdr:spPr>
        <a:xfrm>
          <a:off x="169672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18825</xdr:rowOff>
    </xdr:from>
    <xdr:ext cx="762000" cy="259045"/>
    <xdr:sp macro="" textlink="">
      <xdr:nvSpPr>
        <xdr:cNvPr id="342" name="定員管理の状況該当値テキスト"/>
        <xdr:cNvSpPr txBox="1"/>
      </xdr:nvSpPr>
      <xdr:spPr>
        <a:xfrm>
          <a:off x="17106900" y="1047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58238</xdr:rowOff>
    </xdr:from>
    <xdr:to>
      <xdr:col>23</xdr:col>
      <xdr:colOff>457200</xdr:colOff>
      <xdr:row>61</xdr:row>
      <xdr:rowOff>159838</xdr:rowOff>
    </xdr:to>
    <xdr:sp macro="" textlink="">
      <xdr:nvSpPr>
        <xdr:cNvPr id="343" name="円/楕円 342"/>
        <xdr:cNvSpPr/>
      </xdr:nvSpPr>
      <xdr:spPr>
        <a:xfrm>
          <a:off x="16129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144615</xdr:rowOff>
    </xdr:from>
    <xdr:ext cx="736600" cy="259045"/>
    <xdr:sp macro="" textlink="">
      <xdr:nvSpPr>
        <xdr:cNvPr id="344" name="テキスト ボックス 343"/>
        <xdr:cNvSpPr txBox="1"/>
      </xdr:nvSpPr>
      <xdr:spPr>
        <a:xfrm>
          <a:off x="15798800" y="1060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66282</xdr:rowOff>
    </xdr:from>
    <xdr:to>
      <xdr:col>22</xdr:col>
      <xdr:colOff>254000</xdr:colOff>
      <xdr:row>61</xdr:row>
      <xdr:rowOff>167882</xdr:rowOff>
    </xdr:to>
    <xdr:sp macro="" textlink="">
      <xdr:nvSpPr>
        <xdr:cNvPr id="345" name="円/楕円 344"/>
        <xdr:cNvSpPr/>
      </xdr:nvSpPr>
      <xdr:spPr>
        <a:xfrm>
          <a:off x="15240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152659</xdr:rowOff>
    </xdr:from>
    <xdr:ext cx="762000" cy="259045"/>
    <xdr:sp macro="" textlink="">
      <xdr:nvSpPr>
        <xdr:cNvPr id="346" name="テキスト ボックス 345"/>
        <xdr:cNvSpPr txBox="1"/>
      </xdr:nvSpPr>
      <xdr:spPr>
        <a:xfrm>
          <a:off x="14909800" y="1061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69729</xdr:rowOff>
    </xdr:from>
    <xdr:to>
      <xdr:col>21</xdr:col>
      <xdr:colOff>50800</xdr:colOff>
      <xdr:row>61</xdr:row>
      <xdr:rowOff>171329</xdr:rowOff>
    </xdr:to>
    <xdr:sp macro="" textlink="">
      <xdr:nvSpPr>
        <xdr:cNvPr id="347" name="円/楕円 346"/>
        <xdr:cNvSpPr/>
      </xdr:nvSpPr>
      <xdr:spPr>
        <a:xfrm>
          <a:off x="14351000" y="105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156106</xdr:rowOff>
    </xdr:from>
    <xdr:ext cx="762000" cy="259045"/>
    <xdr:sp macro="" textlink="">
      <xdr:nvSpPr>
        <xdr:cNvPr id="348" name="テキスト ボックス 347"/>
        <xdr:cNvSpPr txBox="1"/>
      </xdr:nvSpPr>
      <xdr:spPr>
        <a:xfrm>
          <a:off x="14020800" y="10614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66282</xdr:rowOff>
    </xdr:from>
    <xdr:to>
      <xdr:col>19</xdr:col>
      <xdr:colOff>533400</xdr:colOff>
      <xdr:row>61</xdr:row>
      <xdr:rowOff>167882</xdr:rowOff>
    </xdr:to>
    <xdr:sp macro="" textlink="">
      <xdr:nvSpPr>
        <xdr:cNvPr id="349" name="円/楕円 348"/>
        <xdr:cNvSpPr/>
      </xdr:nvSpPr>
      <xdr:spPr>
        <a:xfrm>
          <a:off x="13462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152659</xdr:rowOff>
    </xdr:from>
    <xdr:ext cx="762000" cy="259045"/>
    <xdr:sp macro="" textlink="">
      <xdr:nvSpPr>
        <xdr:cNvPr id="350" name="テキスト ボックス 349"/>
        <xdr:cNvSpPr txBox="1"/>
      </xdr:nvSpPr>
      <xdr:spPr>
        <a:xfrm>
          <a:off x="13131800" y="1061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　本市の</a:t>
          </a:r>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実質公債費比率</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が類似団体や秋田県の平均より高いのは、平成</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５</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年度以降に進めた五大プロジェクトをはじめとする社会資本整備と、</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年度に実施した総合病院改築事業による地方債借入が主な原因であるが、近年の新規事業抑制による借入額の減少や、繰上償還の実施による借入残高の減少により、数値が改善している。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今後も新規事業の実施等について総点検を図り、財政の健全化を図る。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160655</xdr:rowOff>
    </xdr:from>
    <xdr:to>
      <xdr:col>24</xdr:col>
      <xdr:colOff>558800</xdr:colOff>
      <xdr:row>42</xdr:row>
      <xdr:rowOff>73660</xdr:rowOff>
    </xdr:to>
    <xdr:cxnSp macro="">
      <xdr:nvCxnSpPr>
        <xdr:cNvPr id="380" name="直線コネクタ 379"/>
        <xdr:cNvCxnSpPr/>
      </xdr:nvCxnSpPr>
      <xdr:spPr>
        <a:xfrm flipV="1">
          <a:off x="16179800" y="7190105"/>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68597</xdr:rowOff>
    </xdr:from>
    <xdr:ext cx="762000" cy="259045"/>
    <xdr:sp macro="" textlink="">
      <xdr:nvSpPr>
        <xdr:cNvPr id="381" name="公債費負担の状況平均値テキスト"/>
        <xdr:cNvSpPr txBox="1"/>
      </xdr:nvSpPr>
      <xdr:spPr>
        <a:xfrm>
          <a:off x="17106900" y="675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73660</xdr:rowOff>
    </xdr:from>
    <xdr:to>
      <xdr:col>23</xdr:col>
      <xdr:colOff>406400</xdr:colOff>
      <xdr:row>43</xdr:row>
      <xdr:rowOff>4763</xdr:rowOff>
    </xdr:to>
    <xdr:cxnSp macro="">
      <xdr:nvCxnSpPr>
        <xdr:cNvPr id="383" name="直線コネクタ 382"/>
        <xdr:cNvCxnSpPr/>
      </xdr:nvCxnSpPr>
      <xdr:spPr>
        <a:xfrm flipV="1">
          <a:off x="15290800" y="727456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34624</xdr:rowOff>
    </xdr:from>
    <xdr:ext cx="736600" cy="259045"/>
    <xdr:sp macro="" textlink="">
      <xdr:nvSpPr>
        <xdr:cNvPr id="385" name="テキスト ボックス 384"/>
        <xdr:cNvSpPr txBox="1"/>
      </xdr:nvSpPr>
      <xdr:spPr>
        <a:xfrm>
          <a:off x="15798800" y="672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4763</xdr:rowOff>
    </xdr:from>
    <xdr:to>
      <xdr:col>22</xdr:col>
      <xdr:colOff>203200</xdr:colOff>
      <xdr:row>43</xdr:row>
      <xdr:rowOff>59055</xdr:rowOff>
    </xdr:to>
    <xdr:cxnSp macro="">
      <xdr:nvCxnSpPr>
        <xdr:cNvPr id="386" name="直線コネクタ 385"/>
        <xdr:cNvCxnSpPr/>
      </xdr:nvCxnSpPr>
      <xdr:spPr>
        <a:xfrm flipV="1">
          <a:off x="14401800" y="737711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82884</xdr:rowOff>
    </xdr:from>
    <xdr:ext cx="762000" cy="259045"/>
    <xdr:sp macro="" textlink="">
      <xdr:nvSpPr>
        <xdr:cNvPr id="388" name="テキスト ボックス 387"/>
        <xdr:cNvSpPr txBox="1"/>
      </xdr:nvSpPr>
      <xdr:spPr>
        <a:xfrm>
          <a:off x="14909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59055</xdr:rowOff>
    </xdr:from>
    <xdr:to>
      <xdr:col>21</xdr:col>
      <xdr:colOff>0</xdr:colOff>
      <xdr:row>43</xdr:row>
      <xdr:rowOff>89218</xdr:rowOff>
    </xdr:to>
    <xdr:cxnSp macro="">
      <xdr:nvCxnSpPr>
        <xdr:cNvPr id="389" name="直線コネクタ 388"/>
        <xdr:cNvCxnSpPr/>
      </xdr:nvCxnSpPr>
      <xdr:spPr>
        <a:xfrm flipV="1">
          <a:off x="13512800" y="743140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20020</xdr:rowOff>
    </xdr:from>
    <xdr:ext cx="762000" cy="259045"/>
    <xdr:sp macro="" textlink="">
      <xdr:nvSpPr>
        <xdr:cNvPr id="391" name="テキスト ボックス 390"/>
        <xdr:cNvSpPr txBox="1"/>
      </xdr:nvSpPr>
      <xdr:spPr>
        <a:xfrm>
          <a:off x="14020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80345</xdr:rowOff>
    </xdr:from>
    <xdr:ext cx="762000" cy="259045"/>
    <xdr:sp macro="" textlink="">
      <xdr:nvSpPr>
        <xdr:cNvPr id="393" name="テキスト ボックス 392"/>
        <xdr:cNvSpPr txBox="1"/>
      </xdr:nvSpPr>
      <xdr:spPr>
        <a:xfrm>
          <a:off x="13131800" y="693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109855</xdr:rowOff>
    </xdr:from>
    <xdr:to>
      <xdr:col>24</xdr:col>
      <xdr:colOff>609600</xdr:colOff>
      <xdr:row>42</xdr:row>
      <xdr:rowOff>40005</xdr:rowOff>
    </xdr:to>
    <xdr:sp macro="" textlink="">
      <xdr:nvSpPr>
        <xdr:cNvPr id="399" name="円/楕円 398"/>
        <xdr:cNvSpPr/>
      </xdr:nvSpPr>
      <xdr:spPr>
        <a:xfrm>
          <a:off x="16967200" y="713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81932</xdr:rowOff>
    </xdr:from>
    <xdr:ext cx="762000" cy="259045"/>
    <xdr:sp macro="" textlink="">
      <xdr:nvSpPr>
        <xdr:cNvPr id="400" name="公債費負担の状況該当値テキスト"/>
        <xdr:cNvSpPr txBox="1"/>
      </xdr:nvSpPr>
      <xdr:spPr>
        <a:xfrm>
          <a:off x="17106900" y="711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22860</xdr:rowOff>
    </xdr:from>
    <xdr:to>
      <xdr:col>23</xdr:col>
      <xdr:colOff>457200</xdr:colOff>
      <xdr:row>42</xdr:row>
      <xdr:rowOff>124460</xdr:rowOff>
    </xdr:to>
    <xdr:sp macro="" textlink="">
      <xdr:nvSpPr>
        <xdr:cNvPr id="401" name="円/楕円 400"/>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109237</xdr:rowOff>
    </xdr:from>
    <xdr:ext cx="736600" cy="259045"/>
    <xdr:sp macro="" textlink="">
      <xdr:nvSpPr>
        <xdr:cNvPr id="402" name="テキスト ボックス 401"/>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125413</xdr:rowOff>
    </xdr:from>
    <xdr:to>
      <xdr:col>22</xdr:col>
      <xdr:colOff>254000</xdr:colOff>
      <xdr:row>43</xdr:row>
      <xdr:rowOff>55563</xdr:rowOff>
    </xdr:to>
    <xdr:sp macro="" textlink="">
      <xdr:nvSpPr>
        <xdr:cNvPr id="403" name="円/楕円 402"/>
        <xdr:cNvSpPr/>
      </xdr:nvSpPr>
      <xdr:spPr>
        <a:xfrm>
          <a:off x="15240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40340</xdr:rowOff>
    </xdr:from>
    <xdr:ext cx="762000" cy="259045"/>
    <xdr:sp macro="" textlink="">
      <xdr:nvSpPr>
        <xdr:cNvPr id="404" name="テキスト ボックス 403"/>
        <xdr:cNvSpPr txBox="1"/>
      </xdr:nvSpPr>
      <xdr:spPr>
        <a:xfrm>
          <a:off x="14909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8255</xdr:rowOff>
    </xdr:from>
    <xdr:to>
      <xdr:col>21</xdr:col>
      <xdr:colOff>50800</xdr:colOff>
      <xdr:row>43</xdr:row>
      <xdr:rowOff>109855</xdr:rowOff>
    </xdr:to>
    <xdr:sp macro="" textlink="">
      <xdr:nvSpPr>
        <xdr:cNvPr id="405" name="円/楕円 404"/>
        <xdr:cNvSpPr/>
      </xdr:nvSpPr>
      <xdr:spPr>
        <a:xfrm>
          <a:off x="14351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94632</xdr:rowOff>
    </xdr:from>
    <xdr:ext cx="762000" cy="259045"/>
    <xdr:sp macro="" textlink="">
      <xdr:nvSpPr>
        <xdr:cNvPr id="406" name="テキスト ボックス 405"/>
        <xdr:cNvSpPr txBox="1"/>
      </xdr:nvSpPr>
      <xdr:spPr>
        <a:xfrm>
          <a:off x="14020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38418</xdr:rowOff>
    </xdr:from>
    <xdr:to>
      <xdr:col>19</xdr:col>
      <xdr:colOff>533400</xdr:colOff>
      <xdr:row>43</xdr:row>
      <xdr:rowOff>140018</xdr:rowOff>
    </xdr:to>
    <xdr:sp macro="" textlink="">
      <xdr:nvSpPr>
        <xdr:cNvPr id="407" name="円/楕円 406"/>
        <xdr:cNvSpPr/>
      </xdr:nvSpPr>
      <xdr:spPr>
        <a:xfrm>
          <a:off x="13462000" y="741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124795</xdr:rowOff>
    </xdr:from>
    <xdr:ext cx="762000" cy="259045"/>
    <xdr:sp macro="" textlink="">
      <xdr:nvSpPr>
        <xdr:cNvPr id="408" name="テキスト ボックス 407"/>
        <xdr:cNvSpPr txBox="1"/>
      </xdr:nvSpPr>
      <xdr:spPr>
        <a:xfrm>
          <a:off x="13131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本市の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将来負担比率が類似団体や秋田県の平均より高いのは、平成５年度以降に進めた五大プロジェクトをはじめとする社会資本整備と、</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年度に実施した総合病院改築事業による地方債借入が主な原因であるが、近年の新規事業抑制による借入額の減少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や、繰上償還の実施による借入残高の減少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により、数値が改善している。</a:t>
          </a:r>
          <a:endParaRPr lang="ja-JP" altLang="ja-JP" sz="1400">
            <a:effectLst/>
            <a:latin typeface="ＭＳ ゴシック" panose="020B0609070205080204" pitchFamily="49" charset="-128"/>
            <a:ea typeface="ＭＳ ゴシック" panose="020B0609070205080204" pitchFamily="49" charset="-128"/>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今後も新規事業の実施等について総点検を図り、財政の健全化を図る。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52102</xdr:rowOff>
    </xdr:from>
    <xdr:to>
      <xdr:col>24</xdr:col>
      <xdr:colOff>558800</xdr:colOff>
      <xdr:row>18</xdr:row>
      <xdr:rowOff>146812</xdr:rowOff>
    </xdr:to>
    <xdr:cxnSp macro="">
      <xdr:nvCxnSpPr>
        <xdr:cNvPr id="438" name="直線コネクタ 437"/>
        <xdr:cNvCxnSpPr/>
      </xdr:nvCxnSpPr>
      <xdr:spPr>
        <a:xfrm flipV="1">
          <a:off x="16179800" y="3138202"/>
          <a:ext cx="838200" cy="94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97712</xdr:rowOff>
    </xdr:from>
    <xdr:ext cx="762000" cy="259045"/>
    <xdr:sp macro="" textlink="">
      <xdr:nvSpPr>
        <xdr:cNvPr id="439" name="将来負担の状況平均値テキスト"/>
        <xdr:cNvSpPr txBox="1"/>
      </xdr:nvSpPr>
      <xdr:spPr>
        <a:xfrm>
          <a:off x="17106900" y="2669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146812</xdr:rowOff>
    </xdr:from>
    <xdr:to>
      <xdr:col>23</xdr:col>
      <xdr:colOff>406400</xdr:colOff>
      <xdr:row>19</xdr:row>
      <xdr:rowOff>153321</xdr:rowOff>
    </xdr:to>
    <xdr:cxnSp macro="">
      <xdr:nvCxnSpPr>
        <xdr:cNvPr id="441" name="直線コネクタ 440"/>
        <xdr:cNvCxnSpPr/>
      </xdr:nvCxnSpPr>
      <xdr:spPr>
        <a:xfrm flipV="1">
          <a:off x="15290800" y="3232912"/>
          <a:ext cx="889000" cy="17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69169</xdr:rowOff>
    </xdr:from>
    <xdr:ext cx="736600" cy="259045"/>
    <xdr:sp macro="" textlink="">
      <xdr:nvSpPr>
        <xdr:cNvPr id="443" name="テキスト ボックス 442"/>
        <xdr:cNvSpPr txBox="1"/>
      </xdr:nvSpPr>
      <xdr:spPr>
        <a:xfrm>
          <a:off x="15798800" y="2640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153321</xdr:rowOff>
    </xdr:from>
    <xdr:to>
      <xdr:col>22</xdr:col>
      <xdr:colOff>203200</xdr:colOff>
      <xdr:row>20</xdr:row>
      <xdr:rowOff>15049</xdr:rowOff>
    </xdr:to>
    <xdr:cxnSp macro="">
      <xdr:nvCxnSpPr>
        <xdr:cNvPr id="444" name="直線コネクタ 443"/>
        <xdr:cNvCxnSpPr/>
      </xdr:nvCxnSpPr>
      <xdr:spPr>
        <a:xfrm flipV="1">
          <a:off x="14401800" y="3410871"/>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135526</xdr:rowOff>
    </xdr:from>
    <xdr:ext cx="762000" cy="259045"/>
    <xdr:sp macro="" textlink="">
      <xdr:nvSpPr>
        <xdr:cNvPr id="446" name="テキスト ボックス 445"/>
        <xdr:cNvSpPr txBox="1"/>
      </xdr:nvSpPr>
      <xdr:spPr>
        <a:xfrm>
          <a:off x="14909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15049</xdr:rowOff>
    </xdr:from>
    <xdr:to>
      <xdr:col>21</xdr:col>
      <xdr:colOff>0</xdr:colOff>
      <xdr:row>21</xdr:row>
      <xdr:rowOff>4064</xdr:rowOff>
    </xdr:to>
    <xdr:cxnSp macro="">
      <xdr:nvCxnSpPr>
        <xdr:cNvPr id="447" name="直線コネクタ 446"/>
        <xdr:cNvCxnSpPr/>
      </xdr:nvCxnSpPr>
      <xdr:spPr>
        <a:xfrm flipV="1">
          <a:off x="13512800" y="3444049"/>
          <a:ext cx="889000" cy="1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137763</xdr:rowOff>
    </xdr:from>
    <xdr:to>
      <xdr:col>21</xdr:col>
      <xdr:colOff>50800</xdr:colOff>
      <xdr:row>18</xdr:row>
      <xdr:rowOff>67913</xdr:rowOff>
    </xdr:to>
    <xdr:sp macro="" textlink="">
      <xdr:nvSpPr>
        <xdr:cNvPr id="448" name="フローチャート : 判断 447"/>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78090</xdr:rowOff>
    </xdr:from>
    <xdr:ext cx="762000" cy="259045"/>
    <xdr:sp macro="" textlink="">
      <xdr:nvSpPr>
        <xdr:cNvPr id="449" name="テキスト ボックス 448"/>
        <xdr:cNvSpPr txBox="1"/>
      </xdr:nvSpPr>
      <xdr:spPr>
        <a:xfrm>
          <a:off x="14020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50" name="フローチャート : 判断 449"/>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18845</xdr:rowOff>
    </xdr:from>
    <xdr:ext cx="762000" cy="259045"/>
    <xdr:sp macro="" textlink="">
      <xdr:nvSpPr>
        <xdr:cNvPr id="451" name="テキスト ボックス 450"/>
        <xdr:cNvSpPr txBox="1"/>
      </xdr:nvSpPr>
      <xdr:spPr>
        <a:xfrm>
          <a:off x="13131800" y="2933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18</xdr:row>
      <xdr:rowOff>1302</xdr:rowOff>
    </xdr:from>
    <xdr:to>
      <xdr:col>24</xdr:col>
      <xdr:colOff>609600</xdr:colOff>
      <xdr:row>18</xdr:row>
      <xdr:rowOff>102902</xdr:rowOff>
    </xdr:to>
    <xdr:sp macro="" textlink="">
      <xdr:nvSpPr>
        <xdr:cNvPr id="457" name="円/楕円 456"/>
        <xdr:cNvSpPr/>
      </xdr:nvSpPr>
      <xdr:spPr>
        <a:xfrm>
          <a:off x="16967200" y="30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144829</xdr:rowOff>
    </xdr:from>
    <xdr:ext cx="762000" cy="259045"/>
    <xdr:sp macro="" textlink="">
      <xdr:nvSpPr>
        <xdr:cNvPr id="458" name="将来負担の状況該当値テキスト"/>
        <xdr:cNvSpPr txBox="1"/>
      </xdr:nvSpPr>
      <xdr:spPr>
        <a:xfrm>
          <a:off x="17106900" y="305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96012</xdr:rowOff>
    </xdr:from>
    <xdr:to>
      <xdr:col>23</xdr:col>
      <xdr:colOff>457200</xdr:colOff>
      <xdr:row>19</xdr:row>
      <xdr:rowOff>26162</xdr:rowOff>
    </xdr:to>
    <xdr:sp macro="" textlink="">
      <xdr:nvSpPr>
        <xdr:cNvPr id="459" name="円/楕円 458"/>
        <xdr:cNvSpPr/>
      </xdr:nvSpPr>
      <xdr:spPr>
        <a:xfrm>
          <a:off x="16129000" y="31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10939</xdr:rowOff>
    </xdr:from>
    <xdr:ext cx="736600" cy="259045"/>
    <xdr:sp macro="" textlink="">
      <xdr:nvSpPr>
        <xdr:cNvPr id="460" name="テキスト ボックス 459"/>
        <xdr:cNvSpPr txBox="1"/>
      </xdr:nvSpPr>
      <xdr:spPr>
        <a:xfrm>
          <a:off x="15798800" y="326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102521</xdr:rowOff>
    </xdr:from>
    <xdr:to>
      <xdr:col>22</xdr:col>
      <xdr:colOff>254000</xdr:colOff>
      <xdr:row>20</xdr:row>
      <xdr:rowOff>32671</xdr:rowOff>
    </xdr:to>
    <xdr:sp macro="" textlink="">
      <xdr:nvSpPr>
        <xdr:cNvPr id="461" name="円/楕円 460"/>
        <xdr:cNvSpPr/>
      </xdr:nvSpPr>
      <xdr:spPr>
        <a:xfrm>
          <a:off x="15240000" y="336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17448</xdr:rowOff>
    </xdr:from>
    <xdr:ext cx="762000" cy="259045"/>
    <xdr:sp macro="" textlink="">
      <xdr:nvSpPr>
        <xdr:cNvPr id="462" name="テキスト ボックス 461"/>
        <xdr:cNvSpPr txBox="1"/>
      </xdr:nvSpPr>
      <xdr:spPr>
        <a:xfrm>
          <a:off x="14909800" y="344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135699</xdr:rowOff>
    </xdr:from>
    <xdr:to>
      <xdr:col>21</xdr:col>
      <xdr:colOff>50800</xdr:colOff>
      <xdr:row>20</xdr:row>
      <xdr:rowOff>65849</xdr:rowOff>
    </xdr:to>
    <xdr:sp macro="" textlink="">
      <xdr:nvSpPr>
        <xdr:cNvPr id="463" name="円/楕円 462"/>
        <xdr:cNvSpPr/>
      </xdr:nvSpPr>
      <xdr:spPr>
        <a:xfrm>
          <a:off x="14351000" y="339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50626</xdr:rowOff>
    </xdr:from>
    <xdr:ext cx="762000" cy="259045"/>
    <xdr:sp macro="" textlink="">
      <xdr:nvSpPr>
        <xdr:cNvPr id="464" name="テキスト ボックス 463"/>
        <xdr:cNvSpPr txBox="1"/>
      </xdr:nvSpPr>
      <xdr:spPr>
        <a:xfrm>
          <a:off x="14020800" y="347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144.6</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124714</xdr:rowOff>
    </xdr:from>
    <xdr:to>
      <xdr:col>19</xdr:col>
      <xdr:colOff>533400</xdr:colOff>
      <xdr:row>21</xdr:row>
      <xdr:rowOff>54864</xdr:rowOff>
    </xdr:to>
    <xdr:sp macro="" textlink="">
      <xdr:nvSpPr>
        <xdr:cNvPr id="465" name="円/楕円 464"/>
        <xdr:cNvSpPr/>
      </xdr:nvSpPr>
      <xdr:spPr>
        <a:xfrm>
          <a:off x="13462000" y="35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39641</xdr:rowOff>
    </xdr:from>
    <xdr:ext cx="762000" cy="259045"/>
    <xdr:sp macro="" textlink="">
      <xdr:nvSpPr>
        <xdr:cNvPr id="466" name="テキスト ボックス 465"/>
        <xdr:cNvSpPr txBox="1"/>
      </xdr:nvSpPr>
      <xdr:spPr>
        <a:xfrm>
          <a:off x="13131800" y="364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秋田県大館市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77,805
77,527
913.70
38,895,510
37,153,259
1,347,104
22,409,997
32,078,735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13.4
93.9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本市の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人件費は、合併後の平成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年度以降、類似団体の平均を上回っていたが、職員定員適正化計画を実施し、職員</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人削減を達成したことにより、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年度は類似団体の平均を下回った。</a:t>
          </a:r>
          <a:endParaRPr lang="ja-JP" altLang="ja-JP" sz="1400">
            <a:effectLst/>
            <a:latin typeface="ＭＳ ゴシック" panose="020B0609070205080204" pitchFamily="49" charset="-128"/>
            <a:ea typeface="ＭＳ ゴシック" panose="020B0609070205080204" pitchFamily="49" charset="-128"/>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年間で更に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人を削減する予定であり、更なる人件費削減を図る。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157480</xdr:rowOff>
    </xdr:to>
    <xdr:cxnSp macro="">
      <xdr:nvCxnSpPr>
        <xdr:cNvPr id="65" name="直線コネクタ 64"/>
        <xdr:cNvCxnSpPr/>
      </xdr:nvCxnSpPr>
      <xdr:spPr>
        <a:xfrm flipV="1">
          <a:off x="3987800" y="62306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37</xdr:row>
      <xdr:rowOff>69850</xdr:rowOff>
    </xdr:to>
    <xdr:cxnSp macro="">
      <xdr:nvCxnSpPr>
        <xdr:cNvPr id="68" name="直線コネクタ 67"/>
        <xdr:cNvCxnSpPr/>
      </xdr:nvCxnSpPr>
      <xdr:spPr>
        <a:xfrm flipV="1">
          <a:off x="3098800" y="63296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46990</xdr:rowOff>
    </xdr:from>
    <xdr:to>
      <xdr:col>4</xdr:col>
      <xdr:colOff>346075</xdr:colOff>
      <xdr:row>37</xdr:row>
      <xdr:rowOff>69850</xdr:rowOff>
    </xdr:to>
    <xdr:cxnSp macro="">
      <xdr:nvCxnSpPr>
        <xdr:cNvPr id="71" name="直線コネクタ 70"/>
        <xdr:cNvCxnSpPr/>
      </xdr:nvCxnSpPr>
      <xdr:spPr>
        <a:xfrm>
          <a:off x="2209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46990</xdr:rowOff>
    </xdr:from>
    <xdr:to>
      <xdr:col>3</xdr:col>
      <xdr:colOff>142875</xdr:colOff>
      <xdr:row>38</xdr:row>
      <xdr:rowOff>66040</xdr:rowOff>
    </xdr:to>
    <xdr:cxnSp macro="">
      <xdr:nvCxnSpPr>
        <xdr:cNvPr id="74" name="直線コネクタ 73"/>
        <xdr:cNvCxnSpPr/>
      </xdr:nvCxnSpPr>
      <xdr:spPr>
        <a:xfrm flipV="1">
          <a:off x="1320800" y="639064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4" name="円/楕円 83"/>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5"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106680</xdr:rowOff>
    </xdr:from>
    <xdr:to>
      <xdr:col>5</xdr:col>
      <xdr:colOff>600075</xdr:colOff>
      <xdr:row>37</xdr:row>
      <xdr:rowOff>36830</xdr:rowOff>
    </xdr:to>
    <xdr:sp macro="" textlink="">
      <xdr:nvSpPr>
        <xdr:cNvPr id="86" name="円/楕円 85"/>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47007</xdr:rowOff>
    </xdr:from>
    <xdr:ext cx="736600" cy="259045"/>
    <xdr:sp macro="" textlink="">
      <xdr:nvSpPr>
        <xdr:cNvPr id="87" name="テキスト ボックス 86"/>
        <xdr:cNvSpPr txBox="1"/>
      </xdr:nvSpPr>
      <xdr:spPr>
        <a:xfrm>
          <a:off x="3606800" y="604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8" name="円/楕円 87"/>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89" name="テキスト ボックス 88"/>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167640</xdr:rowOff>
    </xdr:from>
    <xdr:to>
      <xdr:col>3</xdr:col>
      <xdr:colOff>193675</xdr:colOff>
      <xdr:row>37</xdr:row>
      <xdr:rowOff>97790</xdr:rowOff>
    </xdr:to>
    <xdr:sp macro="" textlink="">
      <xdr:nvSpPr>
        <xdr:cNvPr id="90" name="円/楕円 89"/>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91" name="テキスト ボックス 90"/>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15240</xdr:rowOff>
    </xdr:from>
    <xdr:to>
      <xdr:col>1</xdr:col>
      <xdr:colOff>676275</xdr:colOff>
      <xdr:row>38</xdr:row>
      <xdr:rowOff>116840</xdr:rowOff>
    </xdr:to>
    <xdr:sp macro="" textlink="">
      <xdr:nvSpPr>
        <xdr:cNvPr id="92" name="円/楕円 91"/>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127017</xdr:rowOff>
    </xdr:from>
    <xdr:ext cx="762000" cy="259045"/>
    <xdr:sp macro="" textlink="">
      <xdr:nvSpPr>
        <xdr:cNvPr id="93" name="テキスト ボックス 92"/>
        <xdr:cNvSpPr txBox="1"/>
      </xdr:nvSpPr>
      <xdr:spPr>
        <a:xfrm>
          <a:off x="939800" y="629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本市の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物件費の比率が類似団体の平均を上回っているのは、施設の指定管理制度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推進</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による委託料の増加が主な要因である。</a:t>
          </a:r>
          <a:endParaRPr lang="ja-JP" altLang="ja-JP" sz="1400">
            <a:effectLst/>
            <a:latin typeface="ＭＳ ゴシック" panose="020B0609070205080204" pitchFamily="49" charset="-128"/>
            <a:ea typeface="ＭＳ ゴシック" panose="020B0609070205080204" pitchFamily="49" charset="-128"/>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今後も経常経費の見直しによる物件費削減を実施することにより、数値の改善を図る。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16510</xdr:rowOff>
    </xdr:from>
    <xdr:to>
      <xdr:col>24</xdr:col>
      <xdr:colOff>31750</xdr:colOff>
      <xdr:row>17</xdr:row>
      <xdr:rowOff>130810</xdr:rowOff>
    </xdr:to>
    <xdr:cxnSp macro="">
      <xdr:nvCxnSpPr>
        <xdr:cNvPr id="126" name="直線コネクタ 125"/>
        <xdr:cNvCxnSpPr/>
      </xdr:nvCxnSpPr>
      <xdr:spPr>
        <a:xfrm>
          <a:off x="15671800" y="29311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16510</xdr:rowOff>
    </xdr:from>
    <xdr:to>
      <xdr:col>22</xdr:col>
      <xdr:colOff>565150</xdr:colOff>
      <xdr:row>17</xdr:row>
      <xdr:rowOff>168910</xdr:rowOff>
    </xdr:to>
    <xdr:cxnSp macro="">
      <xdr:nvCxnSpPr>
        <xdr:cNvPr id="129" name="直線コネクタ 128"/>
        <xdr:cNvCxnSpPr/>
      </xdr:nvCxnSpPr>
      <xdr:spPr>
        <a:xfrm flipV="1">
          <a:off x="14782800" y="29311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17</xdr:row>
      <xdr:rowOff>168910</xdr:rowOff>
    </xdr:to>
    <xdr:cxnSp macro="">
      <xdr:nvCxnSpPr>
        <xdr:cNvPr id="132" name="直線コネクタ 131"/>
        <xdr:cNvCxnSpPr/>
      </xdr:nvCxnSpPr>
      <xdr:spPr>
        <a:xfrm>
          <a:off x="13893800" y="3060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18</xdr:row>
      <xdr:rowOff>20320</xdr:rowOff>
    </xdr:to>
    <xdr:cxnSp macro="">
      <xdr:nvCxnSpPr>
        <xdr:cNvPr id="135" name="直線コネクタ 134"/>
        <xdr:cNvCxnSpPr/>
      </xdr:nvCxnSpPr>
      <xdr:spPr>
        <a:xfrm flipV="1">
          <a:off x="13004800" y="3060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45" name="円/楕円 144"/>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52087</xdr:rowOff>
    </xdr:from>
    <xdr:ext cx="762000" cy="259045"/>
    <xdr:sp macro="" textlink="">
      <xdr:nvSpPr>
        <xdr:cNvPr id="146" name="物件費該当値テキスト"/>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137160</xdr:rowOff>
    </xdr:from>
    <xdr:to>
      <xdr:col>22</xdr:col>
      <xdr:colOff>615950</xdr:colOff>
      <xdr:row>17</xdr:row>
      <xdr:rowOff>67310</xdr:rowOff>
    </xdr:to>
    <xdr:sp macro="" textlink="">
      <xdr:nvSpPr>
        <xdr:cNvPr id="147" name="円/楕円 146"/>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52087</xdr:rowOff>
    </xdr:from>
    <xdr:ext cx="736600" cy="259045"/>
    <xdr:sp macro="" textlink="">
      <xdr:nvSpPr>
        <xdr:cNvPr id="148" name="テキスト ボックス 147"/>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118110</xdr:rowOff>
    </xdr:from>
    <xdr:to>
      <xdr:col>21</xdr:col>
      <xdr:colOff>412750</xdr:colOff>
      <xdr:row>18</xdr:row>
      <xdr:rowOff>48260</xdr:rowOff>
    </xdr:to>
    <xdr:sp macro="" textlink="">
      <xdr:nvSpPr>
        <xdr:cNvPr id="149" name="円/楕円 148"/>
        <xdr:cNvSpPr/>
      </xdr:nvSpPr>
      <xdr:spPr>
        <a:xfrm>
          <a:off x="14732000" y="303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33037</xdr:rowOff>
    </xdr:from>
    <xdr:ext cx="762000" cy="259045"/>
    <xdr:sp macro="" textlink="">
      <xdr:nvSpPr>
        <xdr:cNvPr id="150" name="テキスト ボックス 149"/>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51" name="円/楕円 150"/>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10177</xdr:rowOff>
    </xdr:from>
    <xdr:ext cx="762000" cy="259045"/>
    <xdr:sp macro="" textlink="">
      <xdr:nvSpPr>
        <xdr:cNvPr id="152" name="テキスト ボックス 151"/>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140970</xdr:rowOff>
    </xdr:from>
    <xdr:to>
      <xdr:col>19</xdr:col>
      <xdr:colOff>6350</xdr:colOff>
      <xdr:row>18</xdr:row>
      <xdr:rowOff>71120</xdr:rowOff>
    </xdr:to>
    <xdr:sp macro="" textlink="">
      <xdr:nvSpPr>
        <xdr:cNvPr id="153" name="円/楕円 152"/>
        <xdr:cNvSpPr/>
      </xdr:nvSpPr>
      <xdr:spPr>
        <a:xfrm>
          <a:off x="12954000" y="305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55897</xdr:rowOff>
    </xdr:from>
    <xdr:ext cx="762000" cy="259045"/>
    <xdr:sp macro="" textlink="">
      <xdr:nvSpPr>
        <xdr:cNvPr id="154" name="テキスト ボックス 153"/>
        <xdr:cNvSpPr txBox="1"/>
      </xdr:nvSpPr>
      <xdr:spPr>
        <a:xfrm>
          <a:off x="12623800" y="314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本市の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扶助費は、類似団体の平均とほぼ同じ水準で推移しているが、近年の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障害者自立支援給付費</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等の増加により、数値は上昇傾向にある。</a:t>
          </a:r>
          <a:endParaRPr lang="ja-JP" altLang="ja-JP" sz="1400">
            <a:effectLst/>
            <a:latin typeface="ＭＳ ゴシック" panose="020B0609070205080204" pitchFamily="49" charset="-128"/>
            <a:ea typeface="ＭＳ ゴシック" panose="020B0609070205080204" pitchFamily="49" charset="-128"/>
          </a:endParaRPr>
        </a:p>
        <a:p>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今後も資格審査等の適正化を図り、財政を圧迫する上昇傾向に歯止めをかけるよう努める。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xdr:rowOff>
    </xdr:from>
    <xdr:to>
      <xdr:col>7</xdr:col>
      <xdr:colOff>15875</xdr:colOff>
      <xdr:row>55</xdr:row>
      <xdr:rowOff>28702</xdr:rowOff>
    </xdr:to>
    <xdr:cxnSp macro="">
      <xdr:nvCxnSpPr>
        <xdr:cNvPr id="185" name="直線コネクタ 184"/>
        <xdr:cNvCxnSpPr/>
      </xdr:nvCxnSpPr>
      <xdr:spPr>
        <a:xfrm flipV="1">
          <a:off x="3987800" y="94310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77995</xdr:rowOff>
    </xdr:from>
    <xdr:ext cx="762000" cy="259045"/>
    <xdr:sp macro="" textlink="">
      <xdr:nvSpPr>
        <xdr:cNvPr id="186" name="扶助費平均値テキスト"/>
        <xdr:cNvSpPr txBox="1"/>
      </xdr:nvSpPr>
      <xdr:spPr>
        <a:xfrm>
          <a:off x="4914900" y="9507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154432</xdr:rowOff>
    </xdr:from>
    <xdr:to>
      <xdr:col>5</xdr:col>
      <xdr:colOff>549275</xdr:colOff>
      <xdr:row>55</xdr:row>
      <xdr:rowOff>28702</xdr:rowOff>
    </xdr:to>
    <xdr:cxnSp macro="">
      <xdr:nvCxnSpPr>
        <xdr:cNvPr id="188" name="直線コネクタ 187"/>
        <xdr:cNvCxnSpPr/>
      </xdr:nvCxnSpPr>
      <xdr:spPr>
        <a:xfrm>
          <a:off x="3098800" y="94127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90" name="テキスト ボックス 189"/>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154432</xdr:rowOff>
    </xdr:from>
    <xdr:to>
      <xdr:col>4</xdr:col>
      <xdr:colOff>346075</xdr:colOff>
      <xdr:row>54</xdr:row>
      <xdr:rowOff>154432</xdr:rowOff>
    </xdr:to>
    <xdr:cxnSp macro="">
      <xdr:nvCxnSpPr>
        <xdr:cNvPr id="191" name="直線コネクタ 190"/>
        <xdr:cNvCxnSpPr/>
      </xdr:nvCxnSpPr>
      <xdr:spPr>
        <a:xfrm>
          <a:off x="2209800" y="94127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128287</xdr:rowOff>
    </xdr:from>
    <xdr:ext cx="762000" cy="259045"/>
    <xdr:sp macro="" textlink="">
      <xdr:nvSpPr>
        <xdr:cNvPr id="193" name="テキスト ボックス 192"/>
        <xdr:cNvSpPr txBox="1"/>
      </xdr:nvSpPr>
      <xdr:spPr>
        <a:xfrm>
          <a:off x="2717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99568</xdr:rowOff>
    </xdr:from>
    <xdr:to>
      <xdr:col>3</xdr:col>
      <xdr:colOff>142875</xdr:colOff>
      <xdr:row>54</xdr:row>
      <xdr:rowOff>154432</xdr:rowOff>
    </xdr:to>
    <xdr:cxnSp macro="">
      <xdr:nvCxnSpPr>
        <xdr:cNvPr id="194" name="直線コネクタ 193"/>
        <xdr:cNvCxnSpPr/>
      </xdr:nvCxnSpPr>
      <xdr:spPr>
        <a:xfrm>
          <a:off x="1320800" y="93578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73423</xdr:rowOff>
    </xdr:from>
    <xdr:ext cx="762000" cy="259045"/>
    <xdr:sp macro="" textlink="">
      <xdr:nvSpPr>
        <xdr:cNvPr id="196" name="テキスト ボックス 195"/>
        <xdr:cNvSpPr txBox="1"/>
      </xdr:nvSpPr>
      <xdr:spPr>
        <a:xfrm>
          <a:off x="1828800" y="950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27703</xdr:rowOff>
    </xdr:from>
    <xdr:ext cx="762000" cy="259045"/>
    <xdr:sp macro="" textlink="">
      <xdr:nvSpPr>
        <xdr:cNvPr id="198" name="テキスト ボックス 197"/>
        <xdr:cNvSpPr txBox="1"/>
      </xdr:nvSpPr>
      <xdr:spPr>
        <a:xfrm>
          <a:off x="939800" y="94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121920</xdr:rowOff>
    </xdr:from>
    <xdr:to>
      <xdr:col>7</xdr:col>
      <xdr:colOff>66675</xdr:colOff>
      <xdr:row>55</xdr:row>
      <xdr:rowOff>52070</xdr:rowOff>
    </xdr:to>
    <xdr:sp macro="" textlink="">
      <xdr:nvSpPr>
        <xdr:cNvPr id="204" name="円/楕円 203"/>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138447</xdr:rowOff>
    </xdr:from>
    <xdr:ext cx="762000" cy="259045"/>
    <xdr:sp macro="" textlink="">
      <xdr:nvSpPr>
        <xdr:cNvPr id="205" name="扶助費該当値テキスト"/>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149352</xdr:rowOff>
    </xdr:from>
    <xdr:to>
      <xdr:col>5</xdr:col>
      <xdr:colOff>600075</xdr:colOff>
      <xdr:row>55</xdr:row>
      <xdr:rowOff>79502</xdr:rowOff>
    </xdr:to>
    <xdr:sp macro="" textlink="">
      <xdr:nvSpPr>
        <xdr:cNvPr id="206" name="円/楕円 205"/>
        <xdr:cNvSpPr/>
      </xdr:nvSpPr>
      <xdr:spPr>
        <a:xfrm>
          <a:off x="3937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89679</xdr:rowOff>
    </xdr:from>
    <xdr:ext cx="736600" cy="259045"/>
    <xdr:sp macro="" textlink="">
      <xdr:nvSpPr>
        <xdr:cNvPr id="207" name="テキスト ボックス 206"/>
        <xdr:cNvSpPr txBox="1"/>
      </xdr:nvSpPr>
      <xdr:spPr>
        <a:xfrm>
          <a:off x="3606800" y="917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103632</xdr:rowOff>
    </xdr:from>
    <xdr:to>
      <xdr:col>4</xdr:col>
      <xdr:colOff>396875</xdr:colOff>
      <xdr:row>55</xdr:row>
      <xdr:rowOff>33782</xdr:rowOff>
    </xdr:to>
    <xdr:sp macro="" textlink="">
      <xdr:nvSpPr>
        <xdr:cNvPr id="208" name="円/楕円 207"/>
        <xdr:cNvSpPr/>
      </xdr:nvSpPr>
      <xdr:spPr>
        <a:xfrm>
          <a:off x="3048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43959</xdr:rowOff>
    </xdr:from>
    <xdr:ext cx="762000" cy="259045"/>
    <xdr:sp macro="" textlink="">
      <xdr:nvSpPr>
        <xdr:cNvPr id="209" name="テキスト ボックス 208"/>
        <xdr:cNvSpPr txBox="1"/>
      </xdr:nvSpPr>
      <xdr:spPr>
        <a:xfrm>
          <a:off x="2717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103632</xdr:rowOff>
    </xdr:from>
    <xdr:to>
      <xdr:col>3</xdr:col>
      <xdr:colOff>193675</xdr:colOff>
      <xdr:row>55</xdr:row>
      <xdr:rowOff>33782</xdr:rowOff>
    </xdr:to>
    <xdr:sp macro="" textlink="">
      <xdr:nvSpPr>
        <xdr:cNvPr id="210" name="円/楕円 209"/>
        <xdr:cNvSpPr/>
      </xdr:nvSpPr>
      <xdr:spPr>
        <a:xfrm>
          <a:off x="2159000" y="936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43959</xdr:rowOff>
    </xdr:from>
    <xdr:ext cx="762000" cy="259045"/>
    <xdr:sp macro="" textlink="">
      <xdr:nvSpPr>
        <xdr:cNvPr id="211" name="テキスト ボックス 210"/>
        <xdr:cNvSpPr txBox="1"/>
      </xdr:nvSpPr>
      <xdr:spPr>
        <a:xfrm>
          <a:off x="1828800" y="913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48768</xdr:rowOff>
    </xdr:from>
    <xdr:to>
      <xdr:col>1</xdr:col>
      <xdr:colOff>676275</xdr:colOff>
      <xdr:row>54</xdr:row>
      <xdr:rowOff>150368</xdr:rowOff>
    </xdr:to>
    <xdr:sp macro="" textlink="">
      <xdr:nvSpPr>
        <xdr:cNvPr id="212" name="円/楕円 211"/>
        <xdr:cNvSpPr/>
      </xdr:nvSpPr>
      <xdr:spPr>
        <a:xfrm>
          <a:off x="1270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160545</xdr:rowOff>
    </xdr:from>
    <xdr:ext cx="762000" cy="259045"/>
    <xdr:sp macro="" textlink="">
      <xdr:nvSpPr>
        <xdr:cNvPr id="213" name="テキスト ボックス 212"/>
        <xdr:cNvSpPr txBox="1"/>
      </xdr:nvSpPr>
      <xdr:spPr>
        <a:xfrm>
          <a:off x="939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その他については、国民健康保険や介護保険の保険料適正化等により、特別会計繰出金の抑制を図っているため、類似団体の平均を若干下回ったまま推移して</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きたが、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年度は</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、高齢化の進行等により</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類似団体の平均を上回った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今後も保険料の適正化等により、普通会計の負担を減らすよう努める。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142240</xdr:rowOff>
    </xdr:from>
    <xdr:to>
      <xdr:col>24</xdr:col>
      <xdr:colOff>31750</xdr:colOff>
      <xdr:row>57</xdr:row>
      <xdr:rowOff>39370</xdr:rowOff>
    </xdr:to>
    <xdr:cxnSp macro="">
      <xdr:nvCxnSpPr>
        <xdr:cNvPr id="246" name="直線コネクタ 245"/>
        <xdr:cNvCxnSpPr/>
      </xdr:nvCxnSpPr>
      <xdr:spPr>
        <a:xfrm>
          <a:off x="15671800" y="97434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7"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142240</xdr:rowOff>
    </xdr:to>
    <xdr:cxnSp macro="">
      <xdr:nvCxnSpPr>
        <xdr:cNvPr id="249" name="直線コネクタ 248"/>
        <xdr:cNvCxnSpPr/>
      </xdr:nvCxnSpPr>
      <xdr:spPr>
        <a:xfrm>
          <a:off x="14782800" y="95910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130810</xdr:rowOff>
    </xdr:from>
    <xdr:to>
      <xdr:col>21</xdr:col>
      <xdr:colOff>361950</xdr:colOff>
      <xdr:row>55</xdr:row>
      <xdr:rowOff>161290</xdr:rowOff>
    </xdr:to>
    <xdr:cxnSp macro="">
      <xdr:nvCxnSpPr>
        <xdr:cNvPr id="252" name="直線コネクタ 251"/>
        <xdr:cNvCxnSpPr/>
      </xdr:nvCxnSpPr>
      <xdr:spPr>
        <a:xfrm>
          <a:off x="13893800" y="9560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130810</xdr:rowOff>
    </xdr:from>
    <xdr:to>
      <xdr:col>20</xdr:col>
      <xdr:colOff>158750</xdr:colOff>
      <xdr:row>55</xdr:row>
      <xdr:rowOff>130810</xdr:rowOff>
    </xdr:to>
    <xdr:cxnSp macro="">
      <xdr:nvCxnSpPr>
        <xdr:cNvPr id="255" name="直線コネクタ 254"/>
        <xdr:cNvCxnSpPr/>
      </xdr:nvCxnSpPr>
      <xdr:spPr>
        <a:xfrm>
          <a:off x="13004800" y="9560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65" name="円/楕円 264"/>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132097</xdr:rowOff>
    </xdr:from>
    <xdr:ext cx="762000" cy="259045"/>
    <xdr:sp macro="" textlink="">
      <xdr:nvSpPr>
        <xdr:cNvPr id="266" name="その他該当値テキスト"/>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91440</xdr:rowOff>
    </xdr:from>
    <xdr:to>
      <xdr:col>22</xdr:col>
      <xdr:colOff>615950</xdr:colOff>
      <xdr:row>57</xdr:row>
      <xdr:rowOff>21590</xdr:rowOff>
    </xdr:to>
    <xdr:sp macro="" textlink="">
      <xdr:nvSpPr>
        <xdr:cNvPr id="267" name="円/楕円 266"/>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31767</xdr:rowOff>
    </xdr:from>
    <xdr:ext cx="736600" cy="259045"/>
    <xdr:sp macro="" textlink="">
      <xdr:nvSpPr>
        <xdr:cNvPr id="268" name="テキスト ボックス 267"/>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110490</xdr:rowOff>
    </xdr:from>
    <xdr:to>
      <xdr:col>21</xdr:col>
      <xdr:colOff>412750</xdr:colOff>
      <xdr:row>56</xdr:row>
      <xdr:rowOff>40640</xdr:rowOff>
    </xdr:to>
    <xdr:sp macro="" textlink="">
      <xdr:nvSpPr>
        <xdr:cNvPr id="269" name="円/楕円 268"/>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50817</xdr:rowOff>
    </xdr:from>
    <xdr:ext cx="762000" cy="259045"/>
    <xdr:sp macro="" textlink="">
      <xdr:nvSpPr>
        <xdr:cNvPr id="270" name="テキスト ボックス 269"/>
        <xdr:cNvSpPr txBox="1"/>
      </xdr:nvSpPr>
      <xdr:spPr>
        <a:xfrm>
          <a:off x="14401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80010</xdr:rowOff>
    </xdr:from>
    <xdr:to>
      <xdr:col>20</xdr:col>
      <xdr:colOff>209550</xdr:colOff>
      <xdr:row>56</xdr:row>
      <xdr:rowOff>10160</xdr:rowOff>
    </xdr:to>
    <xdr:sp macro="" textlink="">
      <xdr:nvSpPr>
        <xdr:cNvPr id="271" name="円/楕円 270"/>
        <xdr:cNvSpPr/>
      </xdr:nvSpPr>
      <xdr:spPr>
        <a:xfrm>
          <a:off x="13843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20337</xdr:rowOff>
    </xdr:from>
    <xdr:ext cx="762000" cy="259045"/>
    <xdr:sp macro="" textlink="">
      <xdr:nvSpPr>
        <xdr:cNvPr id="272" name="テキスト ボックス 271"/>
        <xdr:cNvSpPr txBox="1"/>
      </xdr:nvSpPr>
      <xdr:spPr>
        <a:xfrm>
          <a:off x="13512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80010</xdr:rowOff>
    </xdr:from>
    <xdr:to>
      <xdr:col>19</xdr:col>
      <xdr:colOff>6350</xdr:colOff>
      <xdr:row>56</xdr:row>
      <xdr:rowOff>10160</xdr:rowOff>
    </xdr:to>
    <xdr:sp macro="" textlink="">
      <xdr:nvSpPr>
        <xdr:cNvPr id="273" name="円/楕円 272"/>
        <xdr:cNvSpPr/>
      </xdr:nvSpPr>
      <xdr:spPr>
        <a:xfrm>
          <a:off x="12954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20337</xdr:rowOff>
    </xdr:from>
    <xdr:ext cx="762000" cy="259045"/>
    <xdr:sp macro="" textlink="">
      <xdr:nvSpPr>
        <xdr:cNvPr id="274" name="テキスト ボックス 273"/>
        <xdr:cNvSpPr txBox="1"/>
      </xdr:nvSpPr>
      <xdr:spPr>
        <a:xfrm>
          <a:off x="12623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年度以降、本市の補助費等の比率が類似団体の平均を上回っているのは、病院事業や下水道事業をはじめとする公営企業に対する補助金・負担金の額が上昇したことが主な原因である。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今後も病院事業の経営改善や下水道事業の事業量抑制等による数値の改善を図る。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36</xdr:row>
      <xdr:rowOff>99568</xdr:rowOff>
    </xdr:to>
    <xdr:cxnSp macro="">
      <xdr:nvCxnSpPr>
        <xdr:cNvPr id="304" name="直線コネクタ 303"/>
        <xdr:cNvCxnSpPr/>
      </xdr:nvCxnSpPr>
      <xdr:spPr>
        <a:xfrm flipV="1">
          <a:off x="15671800" y="62306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76708</xdr:rowOff>
    </xdr:from>
    <xdr:to>
      <xdr:col>22</xdr:col>
      <xdr:colOff>565150</xdr:colOff>
      <xdr:row>36</xdr:row>
      <xdr:rowOff>99568</xdr:rowOff>
    </xdr:to>
    <xdr:cxnSp macro="">
      <xdr:nvCxnSpPr>
        <xdr:cNvPr id="307" name="直線コネクタ 306"/>
        <xdr:cNvCxnSpPr/>
      </xdr:nvCxnSpPr>
      <xdr:spPr>
        <a:xfrm>
          <a:off x="14782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76708</xdr:rowOff>
    </xdr:from>
    <xdr:to>
      <xdr:col>21</xdr:col>
      <xdr:colOff>361950</xdr:colOff>
      <xdr:row>36</xdr:row>
      <xdr:rowOff>99568</xdr:rowOff>
    </xdr:to>
    <xdr:cxnSp macro="">
      <xdr:nvCxnSpPr>
        <xdr:cNvPr id="310" name="直線コネクタ 309"/>
        <xdr:cNvCxnSpPr/>
      </xdr:nvCxnSpPr>
      <xdr:spPr>
        <a:xfrm flipV="1">
          <a:off x="13893800" y="62489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17272</xdr:rowOff>
    </xdr:from>
    <xdr:to>
      <xdr:col>20</xdr:col>
      <xdr:colOff>158750</xdr:colOff>
      <xdr:row>36</xdr:row>
      <xdr:rowOff>99568</xdr:rowOff>
    </xdr:to>
    <xdr:cxnSp macro="">
      <xdr:nvCxnSpPr>
        <xdr:cNvPr id="313" name="直線コネクタ 312"/>
        <xdr:cNvCxnSpPr/>
      </xdr:nvCxnSpPr>
      <xdr:spPr>
        <a:xfrm>
          <a:off x="13004800" y="61894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17" name="テキスト ボックス 316"/>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7620</xdr:rowOff>
    </xdr:from>
    <xdr:to>
      <xdr:col>24</xdr:col>
      <xdr:colOff>82550</xdr:colOff>
      <xdr:row>36</xdr:row>
      <xdr:rowOff>109220</xdr:rowOff>
    </xdr:to>
    <xdr:sp macro="" textlink="">
      <xdr:nvSpPr>
        <xdr:cNvPr id="323" name="円/楕円 322"/>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151147</xdr:rowOff>
    </xdr:from>
    <xdr:ext cx="762000" cy="259045"/>
    <xdr:sp macro="" textlink="">
      <xdr:nvSpPr>
        <xdr:cNvPr id="324" name="補助費等該当値テキスト"/>
        <xdr:cNvSpPr txBox="1"/>
      </xdr:nvSpPr>
      <xdr:spPr>
        <a:xfrm>
          <a:off x="16598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48768</xdr:rowOff>
    </xdr:from>
    <xdr:to>
      <xdr:col>22</xdr:col>
      <xdr:colOff>615950</xdr:colOff>
      <xdr:row>36</xdr:row>
      <xdr:rowOff>150368</xdr:rowOff>
    </xdr:to>
    <xdr:sp macro="" textlink="">
      <xdr:nvSpPr>
        <xdr:cNvPr id="325" name="円/楕円 324"/>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26" name="テキスト ボックス 32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25908</xdr:rowOff>
    </xdr:from>
    <xdr:to>
      <xdr:col>21</xdr:col>
      <xdr:colOff>412750</xdr:colOff>
      <xdr:row>36</xdr:row>
      <xdr:rowOff>127508</xdr:rowOff>
    </xdr:to>
    <xdr:sp macro="" textlink="">
      <xdr:nvSpPr>
        <xdr:cNvPr id="327" name="円/楕円 326"/>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112285</xdr:rowOff>
    </xdr:from>
    <xdr:ext cx="762000" cy="259045"/>
    <xdr:sp macro="" textlink="">
      <xdr:nvSpPr>
        <xdr:cNvPr id="328" name="テキスト ボックス 327"/>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29" name="円/楕円 328"/>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30" name="テキスト ボックス 32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137922</xdr:rowOff>
    </xdr:from>
    <xdr:to>
      <xdr:col>19</xdr:col>
      <xdr:colOff>6350</xdr:colOff>
      <xdr:row>36</xdr:row>
      <xdr:rowOff>68072</xdr:rowOff>
    </xdr:to>
    <xdr:sp macro="" textlink="">
      <xdr:nvSpPr>
        <xdr:cNvPr id="331" name="円/楕円 330"/>
        <xdr:cNvSpPr/>
      </xdr:nvSpPr>
      <xdr:spPr>
        <a:xfrm>
          <a:off x="12954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78249</xdr:rowOff>
    </xdr:from>
    <xdr:ext cx="762000" cy="259045"/>
    <xdr:sp macro="" textlink="">
      <xdr:nvSpPr>
        <xdr:cNvPr id="332" name="テキスト ボックス 331"/>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本市の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公債費は、類似団体の平均より若干高い水準で推移してきたが、</a:t>
          </a:r>
          <a:r>
            <a:rPr lang="ja-JP" altLang="ja-JP" sz="1100">
              <a:solidFill>
                <a:schemeClr val="dk1"/>
              </a:solidFill>
              <a:effectLst/>
              <a:latin typeface="+mn-lt"/>
              <a:ea typeface="+mn-ea"/>
              <a:cs typeface="+mn-cs"/>
            </a:rPr>
            <a:t>近年の新規事業抑制による借入額の減少や、繰上償還の実施による借入残高の減少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により、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年度の比率</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類似団体の平均を若干下回った。</a:t>
          </a:r>
          <a:endParaRPr lang="ja-JP" altLang="ja-JP" sz="1400">
            <a:effectLst/>
            <a:latin typeface="ＭＳ ゴシック" panose="020B0609070205080204" pitchFamily="49" charset="-128"/>
            <a:ea typeface="ＭＳ ゴシック" panose="020B0609070205080204" pitchFamily="49" charset="-128"/>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今後も新規事業の実施等について総点検を図り、数値の改善を図る。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133858</xdr:rowOff>
    </xdr:from>
    <xdr:to>
      <xdr:col>7</xdr:col>
      <xdr:colOff>15875</xdr:colOff>
      <xdr:row>77</xdr:row>
      <xdr:rowOff>170435</xdr:rowOff>
    </xdr:to>
    <xdr:cxnSp macro="">
      <xdr:nvCxnSpPr>
        <xdr:cNvPr id="362" name="直線コネクタ 361"/>
        <xdr:cNvCxnSpPr/>
      </xdr:nvCxnSpPr>
      <xdr:spPr>
        <a:xfrm flipV="1">
          <a:off x="3987800" y="13335508"/>
          <a:ext cx="8382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170435</xdr:rowOff>
    </xdr:from>
    <xdr:to>
      <xdr:col>5</xdr:col>
      <xdr:colOff>549275</xdr:colOff>
      <xdr:row>78</xdr:row>
      <xdr:rowOff>72137</xdr:rowOff>
    </xdr:to>
    <xdr:cxnSp macro="">
      <xdr:nvCxnSpPr>
        <xdr:cNvPr id="365" name="直線コネクタ 364"/>
        <xdr:cNvCxnSpPr/>
      </xdr:nvCxnSpPr>
      <xdr:spPr>
        <a:xfrm flipV="1">
          <a:off x="3098800" y="133720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72137</xdr:rowOff>
    </xdr:from>
    <xdr:to>
      <xdr:col>4</xdr:col>
      <xdr:colOff>346075</xdr:colOff>
      <xdr:row>78</xdr:row>
      <xdr:rowOff>104139</xdr:rowOff>
    </xdr:to>
    <xdr:cxnSp macro="">
      <xdr:nvCxnSpPr>
        <xdr:cNvPr id="368" name="直線コネクタ 367"/>
        <xdr:cNvCxnSpPr/>
      </xdr:nvCxnSpPr>
      <xdr:spPr>
        <a:xfrm flipV="1">
          <a:off x="2209800" y="134452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101109</xdr:rowOff>
    </xdr:from>
    <xdr:ext cx="762000" cy="259045"/>
    <xdr:sp macro="" textlink="">
      <xdr:nvSpPr>
        <xdr:cNvPr id="370" name="テキスト ボックス 369"/>
        <xdr:cNvSpPr txBox="1"/>
      </xdr:nvSpPr>
      <xdr:spPr>
        <a:xfrm>
          <a:off x="2717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104139</xdr:rowOff>
    </xdr:from>
    <xdr:to>
      <xdr:col>3</xdr:col>
      <xdr:colOff>142875</xdr:colOff>
      <xdr:row>79</xdr:row>
      <xdr:rowOff>5842</xdr:rowOff>
    </xdr:to>
    <xdr:cxnSp macro="">
      <xdr:nvCxnSpPr>
        <xdr:cNvPr id="371" name="直線コネクタ 370"/>
        <xdr:cNvCxnSpPr/>
      </xdr:nvCxnSpPr>
      <xdr:spPr>
        <a:xfrm flipV="1">
          <a:off x="1320800" y="13477239"/>
          <a:ext cx="8890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123969</xdr:rowOff>
    </xdr:from>
    <xdr:ext cx="762000" cy="259045"/>
    <xdr:sp macro="" textlink="">
      <xdr:nvSpPr>
        <xdr:cNvPr id="373" name="テキスト ボックス 372"/>
        <xdr:cNvSpPr txBox="1"/>
      </xdr:nvSpPr>
      <xdr:spPr>
        <a:xfrm>
          <a:off x="1828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16527</xdr:rowOff>
    </xdr:from>
    <xdr:ext cx="762000" cy="259045"/>
    <xdr:sp macro="" textlink="">
      <xdr:nvSpPr>
        <xdr:cNvPr id="375" name="テキスト ボックス 374"/>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81" name="円/楕円 380"/>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99585</xdr:rowOff>
    </xdr:from>
    <xdr:ext cx="762000" cy="259045"/>
    <xdr:sp macro="" textlink="">
      <xdr:nvSpPr>
        <xdr:cNvPr id="382" name="公債費該当値テキスト"/>
        <xdr:cNvSpPr txBox="1"/>
      </xdr:nvSpPr>
      <xdr:spPr>
        <a:xfrm>
          <a:off x="4914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119635</xdr:rowOff>
    </xdr:from>
    <xdr:to>
      <xdr:col>5</xdr:col>
      <xdr:colOff>600075</xdr:colOff>
      <xdr:row>78</xdr:row>
      <xdr:rowOff>49785</xdr:rowOff>
    </xdr:to>
    <xdr:sp macro="" textlink="">
      <xdr:nvSpPr>
        <xdr:cNvPr id="383" name="円/楕円 382"/>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59962</xdr:rowOff>
    </xdr:from>
    <xdr:ext cx="736600" cy="259045"/>
    <xdr:sp macro="" textlink="">
      <xdr:nvSpPr>
        <xdr:cNvPr id="384" name="テキスト ボックス 383"/>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21337</xdr:rowOff>
    </xdr:from>
    <xdr:to>
      <xdr:col>4</xdr:col>
      <xdr:colOff>396875</xdr:colOff>
      <xdr:row>78</xdr:row>
      <xdr:rowOff>122937</xdr:rowOff>
    </xdr:to>
    <xdr:sp macro="" textlink="">
      <xdr:nvSpPr>
        <xdr:cNvPr id="385" name="円/楕円 384"/>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107714</xdr:rowOff>
    </xdr:from>
    <xdr:ext cx="762000" cy="259045"/>
    <xdr:sp macro="" textlink="">
      <xdr:nvSpPr>
        <xdr:cNvPr id="386" name="テキスト ボックス 385"/>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7" name="円/楕円 386"/>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8" name="テキスト ボックス 387"/>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126492</xdr:rowOff>
    </xdr:from>
    <xdr:to>
      <xdr:col>1</xdr:col>
      <xdr:colOff>676275</xdr:colOff>
      <xdr:row>79</xdr:row>
      <xdr:rowOff>56642</xdr:rowOff>
    </xdr:to>
    <xdr:sp macro="" textlink="">
      <xdr:nvSpPr>
        <xdr:cNvPr id="389" name="円/楕円 388"/>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41419</xdr:rowOff>
    </xdr:from>
    <xdr:ext cx="762000" cy="259045"/>
    <xdr:sp macro="" textlink="">
      <xdr:nvSpPr>
        <xdr:cNvPr id="390" name="テキスト ボックス 389"/>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については、類似団体の平均より若干高い水準で推移してきた。これは、公営企業に対する補助金・負担金により補助費等の割合が高いことが主な要因であるが、数値は若干ではあるが、改善傾向にある。</a:t>
          </a:r>
          <a:endParaRPr lang="ja-JP" altLang="ja-JP" sz="1400">
            <a:effectLst/>
            <a:latin typeface="ＭＳ ゴシック" panose="020B0609070205080204" pitchFamily="49" charset="-128"/>
            <a:ea typeface="ＭＳ ゴシック" panose="020B0609070205080204" pitchFamily="49" charset="-128"/>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今後も新規事業の実施等について総点検を図り、数値の改善を図る。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77</xdr:row>
      <xdr:rowOff>149861</xdr:rowOff>
    </xdr:to>
    <xdr:cxnSp macro="">
      <xdr:nvCxnSpPr>
        <xdr:cNvPr id="423" name="直線コネクタ 422"/>
        <xdr:cNvCxnSpPr/>
      </xdr:nvCxnSpPr>
      <xdr:spPr>
        <a:xfrm flipV="1">
          <a:off x="15671800" y="133477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149861</xdr:rowOff>
    </xdr:from>
    <xdr:to>
      <xdr:col>22</xdr:col>
      <xdr:colOff>565150</xdr:colOff>
      <xdr:row>77</xdr:row>
      <xdr:rowOff>153670</xdr:rowOff>
    </xdr:to>
    <xdr:cxnSp macro="">
      <xdr:nvCxnSpPr>
        <xdr:cNvPr id="426" name="直線コネクタ 425"/>
        <xdr:cNvCxnSpPr/>
      </xdr:nvCxnSpPr>
      <xdr:spPr>
        <a:xfrm flipV="1">
          <a:off x="14782800" y="13351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25416</xdr:rowOff>
    </xdr:from>
    <xdr:ext cx="736600" cy="259045"/>
    <xdr:sp macro="" textlink="">
      <xdr:nvSpPr>
        <xdr:cNvPr id="428" name="テキスト ボックス 427"/>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134620</xdr:rowOff>
    </xdr:from>
    <xdr:to>
      <xdr:col>21</xdr:col>
      <xdr:colOff>361950</xdr:colOff>
      <xdr:row>77</xdr:row>
      <xdr:rowOff>153670</xdr:rowOff>
    </xdr:to>
    <xdr:cxnSp macro="">
      <xdr:nvCxnSpPr>
        <xdr:cNvPr id="429" name="直線コネクタ 428"/>
        <xdr:cNvCxnSpPr/>
      </xdr:nvCxnSpPr>
      <xdr:spPr>
        <a:xfrm>
          <a:off x="13893800" y="133362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134620</xdr:rowOff>
    </xdr:from>
    <xdr:to>
      <xdr:col>20</xdr:col>
      <xdr:colOff>158750</xdr:colOff>
      <xdr:row>77</xdr:row>
      <xdr:rowOff>161289</xdr:rowOff>
    </xdr:to>
    <xdr:cxnSp macro="">
      <xdr:nvCxnSpPr>
        <xdr:cNvPr id="432" name="直線コネクタ 431"/>
        <xdr:cNvCxnSpPr/>
      </xdr:nvCxnSpPr>
      <xdr:spPr>
        <a:xfrm flipV="1">
          <a:off x="13004800" y="133362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42" name="円/楕円 441"/>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67327</xdr:rowOff>
    </xdr:from>
    <xdr:ext cx="762000" cy="259045"/>
    <xdr:sp macro="" textlink="">
      <xdr:nvSpPr>
        <xdr:cNvPr id="443" name="公債費以外該当値テキスト"/>
        <xdr:cNvSpPr txBox="1"/>
      </xdr:nvSpPr>
      <xdr:spPr>
        <a:xfrm>
          <a:off x="165989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99061</xdr:rowOff>
    </xdr:from>
    <xdr:to>
      <xdr:col>22</xdr:col>
      <xdr:colOff>615950</xdr:colOff>
      <xdr:row>78</xdr:row>
      <xdr:rowOff>29211</xdr:rowOff>
    </xdr:to>
    <xdr:sp macro="" textlink="">
      <xdr:nvSpPr>
        <xdr:cNvPr id="444" name="円/楕円 443"/>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39388</xdr:rowOff>
    </xdr:from>
    <xdr:ext cx="736600" cy="259045"/>
    <xdr:sp macro="" textlink="">
      <xdr:nvSpPr>
        <xdr:cNvPr id="445" name="テキスト ボックス 444"/>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102870</xdr:rowOff>
    </xdr:from>
    <xdr:to>
      <xdr:col>21</xdr:col>
      <xdr:colOff>412750</xdr:colOff>
      <xdr:row>78</xdr:row>
      <xdr:rowOff>33020</xdr:rowOff>
    </xdr:to>
    <xdr:sp macro="" textlink="">
      <xdr:nvSpPr>
        <xdr:cNvPr id="446" name="円/楕円 445"/>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47" name="テキスト ボックス 446"/>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83820</xdr:rowOff>
    </xdr:from>
    <xdr:to>
      <xdr:col>20</xdr:col>
      <xdr:colOff>209550</xdr:colOff>
      <xdr:row>78</xdr:row>
      <xdr:rowOff>13970</xdr:rowOff>
    </xdr:to>
    <xdr:sp macro="" textlink="">
      <xdr:nvSpPr>
        <xdr:cNvPr id="448" name="円/楕円 447"/>
        <xdr:cNvSpPr/>
      </xdr:nvSpPr>
      <xdr:spPr>
        <a:xfrm>
          <a:off x="13843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170197</xdr:rowOff>
    </xdr:from>
    <xdr:ext cx="762000" cy="259045"/>
    <xdr:sp macro="" textlink="">
      <xdr:nvSpPr>
        <xdr:cNvPr id="449" name="テキスト ボックス 448"/>
        <xdr:cNvSpPr txBox="1"/>
      </xdr:nvSpPr>
      <xdr:spPr>
        <a:xfrm>
          <a:off x="13512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50" name="円/楕円 449"/>
        <xdr:cNvSpPr/>
      </xdr:nvSpPr>
      <xdr:spPr>
        <a:xfrm>
          <a:off x="12954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51" name="テキスト ボックス 450"/>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秋田県大館市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19672</xdr:rowOff>
    </xdr:from>
    <xdr:to>
      <xdr:col>4</xdr:col>
      <xdr:colOff>1117600</xdr:colOff>
      <xdr:row>16</xdr:row>
      <xdr:rowOff>85261</xdr:rowOff>
    </xdr:to>
    <xdr:cxnSp macro="">
      <xdr:nvCxnSpPr>
        <xdr:cNvPr id="50" name="直線コネクタ 49"/>
        <xdr:cNvCxnSpPr/>
      </xdr:nvCxnSpPr>
      <xdr:spPr bwMode="auto">
        <a:xfrm>
          <a:off x="5003800" y="2810497"/>
          <a:ext cx="647700" cy="655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70889</xdr:rowOff>
    </xdr:from>
    <xdr:ext cx="762000" cy="259045"/>
    <xdr:sp macro="" textlink="">
      <xdr:nvSpPr>
        <xdr:cNvPr id="51" name="人口1人当たり決算額の推移平均値テキスト130"/>
        <xdr:cNvSpPr txBox="1"/>
      </xdr:nvSpPr>
      <xdr:spPr>
        <a:xfrm>
          <a:off x="5740400" y="2861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134487</xdr:rowOff>
    </xdr:from>
    <xdr:to>
      <xdr:col>4</xdr:col>
      <xdr:colOff>469900</xdr:colOff>
      <xdr:row>16</xdr:row>
      <xdr:rowOff>19672</xdr:rowOff>
    </xdr:to>
    <xdr:cxnSp macro="">
      <xdr:nvCxnSpPr>
        <xdr:cNvPr id="53" name="直線コネクタ 52"/>
        <xdr:cNvCxnSpPr/>
      </xdr:nvCxnSpPr>
      <xdr:spPr bwMode="auto">
        <a:xfrm>
          <a:off x="4305300" y="2753862"/>
          <a:ext cx="698500" cy="56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148156</xdr:rowOff>
    </xdr:from>
    <xdr:ext cx="736600" cy="259045"/>
    <xdr:sp macro="" textlink="">
      <xdr:nvSpPr>
        <xdr:cNvPr id="55" name="テキスト ボックス 54"/>
        <xdr:cNvSpPr txBox="1"/>
      </xdr:nvSpPr>
      <xdr:spPr>
        <a:xfrm>
          <a:off x="4622800" y="2938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134487</xdr:rowOff>
    </xdr:from>
    <xdr:to>
      <xdr:col>3</xdr:col>
      <xdr:colOff>904875</xdr:colOff>
      <xdr:row>16</xdr:row>
      <xdr:rowOff>7614</xdr:rowOff>
    </xdr:to>
    <xdr:cxnSp macro="">
      <xdr:nvCxnSpPr>
        <xdr:cNvPr id="56" name="直線コネクタ 55"/>
        <xdr:cNvCxnSpPr/>
      </xdr:nvCxnSpPr>
      <xdr:spPr bwMode="auto">
        <a:xfrm flipV="1">
          <a:off x="3606800" y="2753862"/>
          <a:ext cx="698500" cy="44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104113</xdr:rowOff>
    </xdr:from>
    <xdr:ext cx="762000" cy="259045"/>
    <xdr:sp macro="" textlink="">
      <xdr:nvSpPr>
        <xdr:cNvPr id="58" name="テキスト ボックス 57"/>
        <xdr:cNvSpPr txBox="1"/>
      </xdr:nvSpPr>
      <xdr:spPr>
        <a:xfrm>
          <a:off x="3924300" y="289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164414</xdr:rowOff>
    </xdr:from>
    <xdr:to>
      <xdr:col>3</xdr:col>
      <xdr:colOff>206375</xdr:colOff>
      <xdr:row>16</xdr:row>
      <xdr:rowOff>7614</xdr:rowOff>
    </xdr:to>
    <xdr:cxnSp macro="">
      <xdr:nvCxnSpPr>
        <xdr:cNvPr id="59" name="直線コネクタ 58"/>
        <xdr:cNvCxnSpPr/>
      </xdr:nvCxnSpPr>
      <xdr:spPr bwMode="auto">
        <a:xfrm>
          <a:off x="2908300" y="2783789"/>
          <a:ext cx="698500" cy="14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34461</xdr:rowOff>
    </xdr:from>
    <xdr:to>
      <xdr:col>5</xdr:col>
      <xdr:colOff>34925</xdr:colOff>
      <xdr:row>16</xdr:row>
      <xdr:rowOff>136061</xdr:rowOff>
    </xdr:to>
    <xdr:sp macro="" textlink="">
      <xdr:nvSpPr>
        <xdr:cNvPr id="69" name="円/楕円 68"/>
        <xdr:cNvSpPr/>
      </xdr:nvSpPr>
      <xdr:spPr bwMode="auto">
        <a:xfrm>
          <a:off x="5600700" y="282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50988</xdr:rowOff>
    </xdr:from>
    <xdr:ext cx="762000" cy="259045"/>
    <xdr:sp macro="" textlink="">
      <xdr:nvSpPr>
        <xdr:cNvPr id="70" name="人口1人当たり決算額の推移該当値テキスト130"/>
        <xdr:cNvSpPr txBox="1"/>
      </xdr:nvSpPr>
      <xdr:spPr>
        <a:xfrm>
          <a:off x="5740400" y="267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75,691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140322</xdr:rowOff>
    </xdr:from>
    <xdr:to>
      <xdr:col>4</xdr:col>
      <xdr:colOff>520700</xdr:colOff>
      <xdr:row>16</xdr:row>
      <xdr:rowOff>70472</xdr:rowOff>
    </xdr:to>
    <xdr:sp macro="" textlink="">
      <xdr:nvSpPr>
        <xdr:cNvPr id="71" name="円/楕円 70"/>
        <xdr:cNvSpPr/>
      </xdr:nvSpPr>
      <xdr:spPr bwMode="auto">
        <a:xfrm>
          <a:off x="4953000" y="2759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80649</xdr:rowOff>
    </xdr:from>
    <xdr:ext cx="736600" cy="259045"/>
    <xdr:sp macro="" textlink="">
      <xdr:nvSpPr>
        <xdr:cNvPr id="72" name="テキスト ボックス 71"/>
        <xdr:cNvSpPr txBox="1"/>
      </xdr:nvSpPr>
      <xdr:spPr>
        <a:xfrm>
          <a:off x="4622800" y="252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79,134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83687</xdr:rowOff>
    </xdr:from>
    <xdr:to>
      <xdr:col>3</xdr:col>
      <xdr:colOff>955675</xdr:colOff>
      <xdr:row>16</xdr:row>
      <xdr:rowOff>13837</xdr:rowOff>
    </xdr:to>
    <xdr:sp macro="" textlink="">
      <xdr:nvSpPr>
        <xdr:cNvPr id="73" name="円/楕円 72"/>
        <xdr:cNvSpPr/>
      </xdr:nvSpPr>
      <xdr:spPr bwMode="auto">
        <a:xfrm>
          <a:off x="4254500" y="2703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24014</xdr:rowOff>
    </xdr:from>
    <xdr:ext cx="762000" cy="259045"/>
    <xdr:sp macro="" textlink="">
      <xdr:nvSpPr>
        <xdr:cNvPr id="74" name="テキスト ボックス 73"/>
        <xdr:cNvSpPr txBox="1"/>
      </xdr:nvSpPr>
      <xdr:spPr>
        <a:xfrm>
          <a:off x="3924300" y="2471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82,107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128264</xdr:rowOff>
    </xdr:from>
    <xdr:to>
      <xdr:col>3</xdr:col>
      <xdr:colOff>257175</xdr:colOff>
      <xdr:row>16</xdr:row>
      <xdr:rowOff>58414</xdr:rowOff>
    </xdr:to>
    <xdr:sp macro="" textlink="">
      <xdr:nvSpPr>
        <xdr:cNvPr id="75" name="円/楕円 74"/>
        <xdr:cNvSpPr/>
      </xdr:nvSpPr>
      <xdr:spPr bwMode="auto">
        <a:xfrm>
          <a:off x="3556000" y="2747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43191</xdr:rowOff>
    </xdr:from>
    <xdr:ext cx="762000" cy="259045"/>
    <xdr:sp macro="" textlink="">
      <xdr:nvSpPr>
        <xdr:cNvPr id="76" name="テキスト ボックス 75"/>
        <xdr:cNvSpPr txBox="1"/>
      </xdr:nvSpPr>
      <xdr:spPr>
        <a:xfrm>
          <a:off x="3225800" y="283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79,767</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113614</xdr:rowOff>
    </xdr:from>
    <xdr:to>
      <xdr:col>2</xdr:col>
      <xdr:colOff>692150</xdr:colOff>
      <xdr:row>16</xdr:row>
      <xdr:rowOff>43764</xdr:rowOff>
    </xdr:to>
    <xdr:sp macro="" textlink="">
      <xdr:nvSpPr>
        <xdr:cNvPr id="77" name="円/楕円 76"/>
        <xdr:cNvSpPr/>
      </xdr:nvSpPr>
      <xdr:spPr bwMode="auto">
        <a:xfrm>
          <a:off x="2857500" y="273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28541</xdr:rowOff>
    </xdr:from>
    <xdr:ext cx="762000" cy="259045"/>
    <xdr:sp macro="" textlink="">
      <xdr:nvSpPr>
        <xdr:cNvPr id="78" name="テキスト ボックス 77"/>
        <xdr:cNvSpPr txBox="1"/>
      </xdr:nvSpPr>
      <xdr:spPr>
        <a:xfrm>
          <a:off x="2527300" y="281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80,536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119936</xdr:rowOff>
    </xdr:from>
    <xdr:to>
      <xdr:col>4</xdr:col>
      <xdr:colOff>1117600</xdr:colOff>
      <xdr:row>35</xdr:row>
      <xdr:rowOff>204267</xdr:rowOff>
    </xdr:to>
    <xdr:cxnSp macro="">
      <xdr:nvCxnSpPr>
        <xdr:cNvPr id="110" name="直線コネクタ 109"/>
        <xdr:cNvCxnSpPr/>
      </xdr:nvCxnSpPr>
      <xdr:spPr bwMode="auto">
        <a:xfrm>
          <a:off x="5003800" y="6730286"/>
          <a:ext cx="647700" cy="84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39202</xdr:rowOff>
    </xdr:from>
    <xdr:ext cx="762000" cy="259045"/>
    <xdr:sp macro="" textlink="">
      <xdr:nvSpPr>
        <xdr:cNvPr id="111" name="人口1人当たり決算額の推移平均値テキスト445"/>
        <xdr:cNvSpPr txBox="1"/>
      </xdr:nvSpPr>
      <xdr:spPr>
        <a:xfrm>
          <a:off x="5740400" y="6992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37891</xdr:rowOff>
    </xdr:from>
    <xdr:to>
      <xdr:col>4</xdr:col>
      <xdr:colOff>469900</xdr:colOff>
      <xdr:row>35</xdr:row>
      <xdr:rowOff>119936</xdr:rowOff>
    </xdr:to>
    <xdr:cxnSp macro="">
      <xdr:nvCxnSpPr>
        <xdr:cNvPr id="113" name="直線コネクタ 112"/>
        <xdr:cNvCxnSpPr/>
      </xdr:nvCxnSpPr>
      <xdr:spPr bwMode="auto">
        <a:xfrm>
          <a:off x="4305300" y="6648241"/>
          <a:ext cx="698500" cy="82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118800</xdr:rowOff>
    </xdr:from>
    <xdr:ext cx="736600" cy="259045"/>
    <xdr:sp macro="" textlink="">
      <xdr:nvSpPr>
        <xdr:cNvPr id="115" name="テキスト ボックス 114"/>
        <xdr:cNvSpPr txBox="1"/>
      </xdr:nvSpPr>
      <xdr:spPr>
        <a:xfrm>
          <a:off x="4622800" y="7072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335552</xdr:rowOff>
    </xdr:from>
    <xdr:to>
      <xdr:col>3</xdr:col>
      <xdr:colOff>904875</xdr:colOff>
      <xdr:row>35</xdr:row>
      <xdr:rowOff>37891</xdr:rowOff>
    </xdr:to>
    <xdr:cxnSp macro="">
      <xdr:nvCxnSpPr>
        <xdr:cNvPr id="116" name="直線コネクタ 115"/>
        <xdr:cNvCxnSpPr/>
      </xdr:nvCxnSpPr>
      <xdr:spPr bwMode="auto">
        <a:xfrm>
          <a:off x="3606800" y="6603002"/>
          <a:ext cx="698500" cy="45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79046</xdr:rowOff>
    </xdr:from>
    <xdr:ext cx="762000" cy="259045"/>
    <xdr:sp macro="" textlink="">
      <xdr:nvSpPr>
        <xdr:cNvPr id="118" name="テキスト ボックス 117"/>
        <xdr:cNvSpPr txBox="1"/>
      </xdr:nvSpPr>
      <xdr:spPr>
        <a:xfrm>
          <a:off x="3924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266972</xdr:rowOff>
    </xdr:from>
    <xdr:to>
      <xdr:col>3</xdr:col>
      <xdr:colOff>206375</xdr:colOff>
      <xdr:row>34</xdr:row>
      <xdr:rowOff>335552</xdr:rowOff>
    </xdr:to>
    <xdr:cxnSp macro="">
      <xdr:nvCxnSpPr>
        <xdr:cNvPr id="119" name="直線コネクタ 118"/>
        <xdr:cNvCxnSpPr/>
      </xdr:nvCxnSpPr>
      <xdr:spPr bwMode="auto">
        <a:xfrm>
          <a:off x="2908300" y="6534422"/>
          <a:ext cx="698500" cy="68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315899</xdr:rowOff>
    </xdr:from>
    <xdr:ext cx="762000" cy="259045"/>
    <xdr:sp macro="" textlink="">
      <xdr:nvSpPr>
        <xdr:cNvPr id="121" name="テキスト ボックス 120"/>
        <xdr:cNvSpPr txBox="1"/>
      </xdr:nvSpPr>
      <xdr:spPr>
        <a:xfrm>
          <a:off x="3225800" y="692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291644</xdr:rowOff>
    </xdr:from>
    <xdr:ext cx="762000" cy="259045"/>
    <xdr:sp macro="" textlink="">
      <xdr:nvSpPr>
        <xdr:cNvPr id="123" name="テキスト ボックス 122"/>
        <xdr:cNvSpPr txBox="1"/>
      </xdr:nvSpPr>
      <xdr:spPr>
        <a:xfrm>
          <a:off x="2527300" y="69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153467</xdr:rowOff>
    </xdr:from>
    <xdr:to>
      <xdr:col>5</xdr:col>
      <xdr:colOff>34925</xdr:colOff>
      <xdr:row>35</xdr:row>
      <xdr:rowOff>255067</xdr:rowOff>
    </xdr:to>
    <xdr:sp macro="" textlink="">
      <xdr:nvSpPr>
        <xdr:cNvPr id="129" name="円/楕円 128"/>
        <xdr:cNvSpPr/>
      </xdr:nvSpPr>
      <xdr:spPr bwMode="auto">
        <a:xfrm>
          <a:off x="5600700" y="6763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341444</xdr:rowOff>
    </xdr:from>
    <xdr:ext cx="762000" cy="259045"/>
    <xdr:sp macro="" textlink="">
      <xdr:nvSpPr>
        <xdr:cNvPr id="130" name="人口1人当たり決算額の推移該当値テキスト445"/>
        <xdr:cNvSpPr txBox="1"/>
      </xdr:nvSpPr>
      <xdr:spPr>
        <a:xfrm>
          <a:off x="5740400" y="660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29,120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69136</xdr:rowOff>
    </xdr:from>
    <xdr:to>
      <xdr:col>4</xdr:col>
      <xdr:colOff>520700</xdr:colOff>
      <xdr:row>35</xdr:row>
      <xdr:rowOff>170736</xdr:rowOff>
    </xdr:to>
    <xdr:sp macro="" textlink="">
      <xdr:nvSpPr>
        <xdr:cNvPr id="131" name="円/楕円 130"/>
        <xdr:cNvSpPr/>
      </xdr:nvSpPr>
      <xdr:spPr bwMode="auto">
        <a:xfrm>
          <a:off x="4953000" y="6679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180913</xdr:rowOff>
    </xdr:from>
    <xdr:ext cx="736600" cy="259045"/>
    <xdr:sp macro="" textlink="">
      <xdr:nvSpPr>
        <xdr:cNvPr id="132" name="テキスト ボックス 131"/>
        <xdr:cNvSpPr txBox="1"/>
      </xdr:nvSpPr>
      <xdr:spPr>
        <a:xfrm>
          <a:off x="4622800" y="644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32,809</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329991</xdr:rowOff>
    </xdr:from>
    <xdr:to>
      <xdr:col>3</xdr:col>
      <xdr:colOff>955675</xdr:colOff>
      <xdr:row>35</xdr:row>
      <xdr:rowOff>88691</xdr:rowOff>
    </xdr:to>
    <xdr:sp macro="" textlink="">
      <xdr:nvSpPr>
        <xdr:cNvPr id="133" name="円/楕円 132"/>
        <xdr:cNvSpPr/>
      </xdr:nvSpPr>
      <xdr:spPr bwMode="auto">
        <a:xfrm>
          <a:off x="4254500" y="6597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98869</xdr:rowOff>
    </xdr:from>
    <xdr:ext cx="762000" cy="259045"/>
    <xdr:sp macro="" textlink="">
      <xdr:nvSpPr>
        <xdr:cNvPr id="134" name="テキスト ボックス 133"/>
        <xdr:cNvSpPr txBox="1"/>
      </xdr:nvSpPr>
      <xdr:spPr>
        <a:xfrm>
          <a:off x="3924300" y="636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36,398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284752</xdr:rowOff>
    </xdr:from>
    <xdr:to>
      <xdr:col>3</xdr:col>
      <xdr:colOff>257175</xdr:colOff>
      <xdr:row>35</xdr:row>
      <xdr:rowOff>43452</xdr:rowOff>
    </xdr:to>
    <xdr:sp macro="" textlink="">
      <xdr:nvSpPr>
        <xdr:cNvPr id="135" name="円/楕円 134"/>
        <xdr:cNvSpPr/>
      </xdr:nvSpPr>
      <xdr:spPr bwMode="auto">
        <a:xfrm>
          <a:off x="3556000" y="6552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53629</xdr:rowOff>
    </xdr:from>
    <xdr:ext cx="762000" cy="259045"/>
    <xdr:sp macro="" textlink="">
      <xdr:nvSpPr>
        <xdr:cNvPr id="136" name="テキスト ボックス 135"/>
        <xdr:cNvSpPr txBox="1"/>
      </xdr:nvSpPr>
      <xdr:spPr>
        <a:xfrm>
          <a:off x="3225800" y="632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38,377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216172</xdr:rowOff>
    </xdr:from>
    <xdr:to>
      <xdr:col>2</xdr:col>
      <xdr:colOff>692150</xdr:colOff>
      <xdr:row>34</xdr:row>
      <xdr:rowOff>317771</xdr:rowOff>
    </xdr:to>
    <xdr:sp macro="" textlink="">
      <xdr:nvSpPr>
        <xdr:cNvPr id="137" name="円/楕円 136"/>
        <xdr:cNvSpPr/>
      </xdr:nvSpPr>
      <xdr:spPr bwMode="auto">
        <a:xfrm>
          <a:off x="2857500" y="648362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327949</xdr:rowOff>
    </xdr:from>
    <xdr:ext cx="762000" cy="259045"/>
    <xdr:sp macro="" textlink="">
      <xdr:nvSpPr>
        <xdr:cNvPr id="138" name="テキスト ボックス 137"/>
        <xdr:cNvSpPr txBox="1"/>
      </xdr:nvSpPr>
      <xdr:spPr>
        <a:xfrm>
          <a:off x="2527300" y="625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市税等の収納率向上対策の実施と徹底した事務事業の見直し等により、一定規模の実質収支額を確保している。</a:t>
          </a:r>
          <a:endParaRPr lang="ja-JP" altLang="ja-JP" sz="16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財政調整基金は、基金の取り崩しと積立を繰り返す予算編成の中で、平成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年度以降は積み増しを行い、基金残高は増加傾向にある。</a:t>
          </a:r>
          <a:endParaRPr lang="ja-JP" altLang="ja-JP" sz="16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しかし、</a:t>
          </a:r>
          <a:r>
            <a:rPr lang="ja-JP" altLang="ja-JP" sz="1200" i="0">
              <a:solidFill>
                <a:schemeClr val="dk1"/>
              </a:solidFill>
              <a:effectLst/>
              <a:latin typeface="ＭＳ ゴシック" panose="020B0609070205080204" pitchFamily="49" charset="-128"/>
              <a:ea typeface="ＭＳ ゴシック" panose="020B0609070205080204" pitchFamily="49" charset="-128"/>
              <a:cs typeface="+mn-cs"/>
            </a:rPr>
            <a:t>基金残高の標準</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財政規模に対する比率はいまだ低い水準であ</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り、また、平成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年度で普通交付税の合併算定替が終了し、５年間の激変緩和措置に入ることから、</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今後も計画的な積み立てを実施する。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病院事業会計は、平成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年度に実施した総合病院改築事業により、</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年度に赤字に転じたが、その後の経営改善計画実施により、</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年度以降は黒字に転じている。</a:t>
          </a:r>
          <a:endParaRPr lang="ja-JP" altLang="ja-JP" sz="16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水道事業会計は繰上償還の実施による償還利息の減、人件費の抑制等により黒字が増加した。</a:t>
          </a:r>
          <a:endParaRPr lang="ja-JP" altLang="ja-JP" sz="16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国民健康保険特別会計は、保険税の税率改正、</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人当たりの医療費の減少等により黒字が増加傾向であったが、</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年度以降は、国保連合会に対する共同事業拠出金の増加により黒字が減少している。</a:t>
          </a:r>
          <a:endParaRPr lang="ja-JP" altLang="ja-JP" sz="16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今後も経営改善計画や事務事業の見直し等を実施し、黒字の確保に努める。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新規事業の抑制等により、元利償還金は減少傾向にある。また、</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地域振興基金の積み立て原資である合併特例債の繰上償還を行うとともに、総合病院改築事業に係る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償還額</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ピーク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であることから</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元利償還金及び公営企業債の元利償還金に対する繰入金は、</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今後は減少する見込みである。</a:t>
          </a:r>
          <a:endParaRPr lang="ja-JP" altLang="ja-JP" sz="16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今後も新規事業の実施等について総点検を図り、起債の借入抑制を図る。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新規事業の抑制等により、一般会計等に係る地方債の現在高は減少傾向にある。また、総合病院改築事業</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に係る</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償還額</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ピーク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であることから</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公営企業債等に対する繰入額も</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今後は減少する見込みである。</a:t>
          </a:r>
          <a:endParaRPr lang="ja-JP" altLang="ja-JP" sz="16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さらに、退職手当負担見込額も職員定員の削減により減少傾向にある。</a:t>
          </a:r>
          <a:endParaRPr lang="ja-JP" altLang="ja-JP" sz="1600">
            <a:effectLst/>
            <a:latin typeface="ＭＳ ゴシック" panose="020B0609070205080204" pitchFamily="49" charset="-128"/>
            <a:ea typeface="ＭＳ ゴシック" panose="020B0609070205080204" pitchFamily="49" charset="-128"/>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今後も新規事業の実施等について総点検を図り、起債の借入抑制や職員定員の削減を図る。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38895510</v>
      </c>
      <c r="BO4" s="349"/>
      <c r="BP4" s="349"/>
      <c r="BQ4" s="349"/>
      <c r="BR4" s="349"/>
      <c r="BS4" s="349"/>
      <c r="BT4" s="349"/>
      <c r="BU4" s="350"/>
      <c r="BV4" s="348">
        <v>36027615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7.5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37153259</v>
      </c>
      <c r="BO5" s="386"/>
      <c r="BP5" s="386"/>
      <c r="BQ5" s="386"/>
      <c r="BR5" s="386"/>
      <c r="BS5" s="386"/>
      <c r="BT5" s="386"/>
      <c r="BU5" s="387"/>
      <c r="BV5" s="385">
        <v>34235829</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88.4</v>
      </c>
      <c r="CU5" s="383"/>
      <c r="CV5" s="383"/>
      <c r="CW5" s="383"/>
      <c r="CX5" s="383"/>
      <c r="CY5" s="383"/>
      <c r="CZ5" s="383"/>
      <c r="DA5" s="384"/>
      <c r="DB5" s="382">
        <v>89.3</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1742251</v>
      </c>
      <c r="BO6" s="386"/>
      <c r="BP6" s="386"/>
      <c r="BQ6" s="386"/>
      <c r="BR6" s="386"/>
      <c r="BS6" s="386"/>
      <c r="BT6" s="386"/>
      <c r="BU6" s="387"/>
      <c r="BV6" s="385">
        <v>1791786</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94.9</v>
      </c>
      <c r="CU6" s="423"/>
      <c r="CV6" s="423"/>
      <c r="CW6" s="423"/>
      <c r="CX6" s="423"/>
      <c r="CY6" s="423"/>
      <c r="CZ6" s="423"/>
      <c r="DA6" s="424"/>
      <c r="DB6" s="422">
        <v>95.7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395147</v>
      </c>
      <c r="BO7" s="386"/>
      <c r="BP7" s="386"/>
      <c r="BQ7" s="386"/>
      <c r="BR7" s="386"/>
      <c r="BS7" s="386"/>
      <c r="BT7" s="386"/>
      <c r="BU7" s="387"/>
      <c r="BV7" s="385">
        <v>111866</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22409997</v>
      </c>
      <c r="CU7" s="386"/>
      <c r="CV7" s="386"/>
      <c r="CW7" s="386"/>
      <c r="CX7" s="386"/>
      <c r="CY7" s="386"/>
      <c r="CZ7" s="386"/>
      <c r="DA7" s="387"/>
      <c r="DB7" s="385">
        <v>22368318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1347104</v>
      </c>
      <c r="BO8" s="386"/>
      <c r="BP8" s="386"/>
      <c r="BQ8" s="386"/>
      <c r="BR8" s="386"/>
      <c r="BS8" s="386"/>
      <c r="BT8" s="386"/>
      <c r="BU8" s="387"/>
      <c r="BV8" s="385">
        <v>1679920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0.41</v>
      </c>
      <c r="CU8" s="426"/>
      <c r="CV8" s="426"/>
      <c r="CW8" s="426"/>
      <c r="CX8" s="426"/>
      <c r="CY8" s="426"/>
      <c r="CZ8" s="426"/>
      <c r="DA8" s="427"/>
      <c r="DB8" s="425">
        <v>0.41</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78946</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-332816</v>
      </c>
      <c r="BO9" s="386"/>
      <c r="BP9" s="386"/>
      <c r="BQ9" s="386"/>
      <c r="BR9" s="386"/>
      <c r="BS9" s="386"/>
      <c r="BT9" s="386"/>
      <c r="BU9" s="387"/>
      <c r="BV9" s="385">
        <v>74945</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v>
      </c>
      <c r="CU9" s="383"/>
      <c r="CV9" s="383"/>
      <c r="CW9" s="383"/>
      <c r="CX9" s="383"/>
      <c r="CY9" s="383"/>
      <c r="CZ9" s="383"/>
      <c r="DA9" s="384"/>
      <c r="DB9" s="382">
        <v>14.7</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82504</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475951</v>
      </c>
      <c r="BO10" s="386"/>
      <c r="BP10" s="386"/>
      <c r="BQ10" s="386"/>
      <c r="BR10" s="386"/>
      <c r="BS10" s="386"/>
      <c r="BT10" s="386"/>
      <c r="BU10" s="387"/>
      <c r="BV10" s="385">
        <v>377078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v>445707</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77805</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426301</v>
      </c>
      <c r="BO12" s="386"/>
      <c r="BP12" s="386"/>
      <c r="BQ12" s="386"/>
      <c r="BR12" s="386"/>
      <c r="BS12" s="386"/>
      <c r="BT12" s="386"/>
      <c r="BU12" s="387"/>
      <c r="BV12" s="385">
        <v>216888</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77527</v>
      </c>
      <c r="S13" s="467"/>
      <c r="T13" s="467"/>
      <c r="U13" s="467"/>
      <c r="V13" s="468"/>
      <c r="W13" s="401" t="s">
        <v>124</v>
      </c>
      <c r="X13" s="402"/>
      <c r="Y13" s="402"/>
      <c r="Z13" s="402"/>
      <c r="AA13" s="402"/>
      <c r="AB13" s="392"/>
      <c r="AC13" s="436">
        <v>2892</v>
      </c>
      <c r="AD13" s="437"/>
      <c r="AE13" s="437"/>
      <c r="AF13" s="437"/>
      <c r="AG13" s="476"/>
      <c r="AH13" s="436">
        <v>3913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162541</v>
      </c>
      <c r="BO13" s="386"/>
      <c r="BP13" s="386"/>
      <c r="BQ13" s="386"/>
      <c r="BR13" s="386"/>
      <c r="BS13" s="386"/>
      <c r="BT13" s="386"/>
      <c r="BU13" s="387"/>
      <c r="BV13" s="385">
        <v>235135</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13.4</v>
      </c>
      <c r="CU13" s="383"/>
      <c r="CV13" s="383"/>
      <c r="CW13" s="383"/>
      <c r="CX13" s="383"/>
      <c r="CY13" s="383"/>
      <c r="CZ13" s="383"/>
      <c r="DA13" s="384"/>
      <c r="DB13" s="382">
        <v>14.8</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78191</v>
      </c>
      <c r="S14" s="467"/>
      <c r="T14" s="467"/>
      <c r="U14" s="467"/>
      <c r="V14" s="468"/>
      <c r="W14" s="375"/>
      <c r="X14" s="376"/>
      <c r="Y14" s="376"/>
      <c r="Z14" s="376"/>
      <c r="AA14" s="376"/>
      <c r="AB14" s="365"/>
      <c r="AC14" s="469">
        <v>8.1999999999999993</v>
      </c>
      <c r="AD14" s="470"/>
      <c r="AE14" s="470"/>
      <c r="AF14" s="470"/>
      <c r="AG14" s="471"/>
      <c r="AH14" s="469">
        <v>10.1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93.9</v>
      </c>
      <c r="CU14" s="481"/>
      <c r="CV14" s="481"/>
      <c r="CW14" s="481"/>
      <c r="CX14" s="481"/>
      <c r="CY14" s="481"/>
      <c r="CZ14" s="481"/>
      <c r="DA14" s="482"/>
      <c r="DB14" s="480">
        <v>109.6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77908</v>
      </c>
      <c r="S15" s="467"/>
      <c r="T15" s="467"/>
      <c r="U15" s="467"/>
      <c r="V15" s="468"/>
      <c r="W15" s="401" t="s">
        <v>131</v>
      </c>
      <c r="X15" s="402"/>
      <c r="Y15" s="402"/>
      <c r="Z15" s="402"/>
      <c r="AA15" s="402"/>
      <c r="AB15" s="392"/>
      <c r="AC15" s="436">
        <v>9663</v>
      </c>
      <c r="AD15" s="437"/>
      <c r="AE15" s="437"/>
      <c r="AF15" s="437"/>
      <c r="AG15" s="476"/>
      <c r="AH15" s="436">
        <v>10686</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7098529</v>
      </c>
      <c r="BO15" s="349"/>
      <c r="BP15" s="349"/>
      <c r="BQ15" s="349"/>
      <c r="BR15" s="349"/>
      <c r="BS15" s="349"/>
      <c r="BT15" s="349"/>
      <c r="BU15" s="350"/>
      <c r="BV15" s="348">
        <v>7029115</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27.3</v>
      </c>
      <c r="AD16" s="470"/>
      <c r="AE16" s="470"/>
      <c r="AF16" s="470"/>
      <c r="AG16" s="471"/>
      <c r="AH16" s="469">
        <v>27.6</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17327805</v>
      </c>
      <c r="BO16" s="386"/>
      <c r="BP16" s="386"/>
      <c r="BQ16" s="386"/>
      <c r="BR16" s="386"/>
      <c r="BS16" s="386"/>
      <c r="BT16" s="386"/>
      <c r="BU16" s="387"/>
      <c r="BV16" s="385">
        <v>17398198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22801</v>
      </c>
      <c r="AD17" s="437"/>
      <c r="AE17" s="437"/>
      <c r="AF17" s="437"/>
      <c r="AG17" s="476"/>
      <c r="AH17" s="436">
        <v>24098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9167990</v>
      </c>
      <c r="BO17" s="386"/>
      <c r="BP17" s="386"/>
      <c r="BQ17" s="386"/>
      <c r="BR17" s="386"/>
      <c r="BS17" s="386"/>
      <c r="BT17" s="386"/>
      <c r="BU17" s="387"/>
      <c r="BV17" s="385">
        <v>9052845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913.7</v>
      </c>
      <c r="M18" s="498"/>
      <c r="N18" s="498"/>
      <c r="O18" s="498"/>
      <c r="P18" s="498"/>
      <c r="Q18" s="498"/>
      <c r="R18" s="499"/>
      <c r="S18" s="499"/>
      <c r="T18" s="499"/>
      <c r="U18" s="499"/>
      <c r="V18" s="500"/>
      <c r="W18" s="403"/>
      <c r="X18" s="404"/>
      <c r="Y18" s="404"/>
      <c r="Z18" s="404"/>
      <c r="AA18" s="404"/>
      <c r="AB18" s="395"/>
      <c r="AC18" s="501">
        <v>64.5</v>
      </c>
      <c r="AD18" s="502"/>
      <c r="AE18" s="502"/>
      <c r="AF18" s="502"/>
      <c r="AG18" s="503"/>
      <c r="AH18" s="501">
        <v>62.2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19958800</v>
      </c>
      <c r="BO18" s="386"/>
      <c r="BP18" s="386"/>
      <c r="BQ18" s="386"/>
      <c r="BR18" s="386"/>
      <c r="BS18" s="386"/>
      <c r="BT18" s="386"/>
      <c r="BU18" s="387"/>
      <c r="BV18" s="385">
        <v>20152127</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86</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27639454</v>
      </c>
      <c r="BO19" s="386"/>
      <c r="BP19" s="386"/>
      <c r="BQ19" s="386"/>
      <c r="BR19" s="386"/>
      <c r="BS19" s="386"/>
      <c r="BT19" s="386"/>
      <c r="BU19" s="387"/>
      <c r="BV19" s="385">
        <v>26497827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28565</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32078735</v>
      </c>
      <c r="BO23" s="386"/>
      <c r="BP23" s="386"/>
      <c r="BQ23" s="386"/>
      <c r="BR23" s="386"/>
      <c r="BS23" s="386"/>
      <c r="BT23" s="386"/>
      <c r="BU23" s="387"/>
      <c r="BV23" s="385">
        <v>32234211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8520</v>
      </c>
      <c r="R24" s="437"/>
      <c r="S24" s="437"/>
      <c r="T24" s="437"/>
      <c r="U24" s="437"/>
      <c r="V24" s="476"/>
      <c r="W24" s="531"/>
      <c r="X24" s="519"/>
      <c r="Y24" s="520"/>
      <c r="Z24" s="435" t="s">
        <v>154</v>
      </c>
      <c r="AA24" s="415"/>
      <c r="AB24" s="415"/>
      <c r="AC24" s="415"/>
      <c r="AD24" s="415"/>
      <c r="AE24" s="415"/>
      <c r="AF24" s="415"/>
      <c r="AG24" s="416"/>
      <c r="AH24" s="436">
        <v>653</v>
      </c>
      <c r="AI24" s="437"/>
      <c r="AJ24" s="437"/>
      <c r="AK24" s="437"/>
      <c r="AL24" s="476"/>
      <c r="AM24" s="436">
        <v>2075234</v>
      </c>
      <c r="AN24" s="437"/>
      <c r="AO24" s="437"/>
      <c r="AP24" s="437"/>
      <c r="AQ24" s="437"/>
      <c r="AR24" s="476"/>
      <c r="AS24" s="436">
        <v>3178</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26509674</v>
      </c>
      <c r="BO24" s="386"/>
      <c r="BP24" s="386"/>
      <c r="BQ24" s="386"/>
      <c r="BR24" s="386"/>
      <c r="BS24" s="386"/>
      <c r="BT24" s="386"/>
      <c r="BU24" s="387"/>
      <c r="BV24" s="385">
        <v>25683270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2</v>
      </c>
      <c r="M25" s="437"/>
      <c r="N25" s="437"/>
      <c r="O25" s="437"/>
      <c r="P25" s="476"/>
      <c r="Q25" s="436">
        <v>6760</v>
      </c>
      <c r="R25" s="437"/>
      <c r="S25" s="437"/>
      <c r="T25" s="437"/>
      <c r="U25" s="437"/>
      <c r="V25" s="476"/>
      <c r="W25" s="531"/>
      <c r="X25" s="519"/>
      <c r="Y25" s="520"/>
      <c r="Z25" s="435" t="s">
        <v>157</v>
      </c>
      <c r="AA25" s="415"/>
      <c r="AB25" s="415"/>
      <c r="AC25" s="415"/>
      <c r="AD25" s="415"/>
      <c r="AE25" s="415"/>
      <c r="AF25" s="415"/>
      <c r="AG25" s="416"/>
      <c r="AH25" s="436">
        <v>116</v>
      </c>
      <c r="AI25" s="437"/>
      <c r="AJ25" s="437"/>
      <c r="AK25" s="437"/>
      <c r="AL25" s="476"/>
      <c r="AM25" s="436">
        <v>311460</v>
      </c>
      <c r="AN25" s="437"/>
      <c r="AO25" s="437"/>
      <c r="AP25" s="437"/>
      <c r="AQ25" s="437"/>
      <c r="AR25" s="476"/>
      <c r="AS25" s="436">
        <v>2685</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6299669</v>
      </c>
      <c r="BO25" s="349"/>
      <c r="BP25" s="349"/>
      <c r="BQ25" s="349"/>
      <c r="BR25" s="349"/>
      <c r="BS25" s="349"/>
      <c r="BT25" s="349"/>
      <c r="BU25" s="350"/>
      <c r="BV25" s="348">
        <v>7715742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5720</v>
      </c>
      <c r="R26" s="437"/>
      <c r="S26" s="437"/>
      <c r="T26" s="437"/>
      <c r="U26" s="437"/>
      <c r="V26" s="476"/>
      <c r="W26" s="531"/>
      <c r="X26" s="519"/>
      <c r="Y26" s="520"/>
      <c r="Z26" s="435" t="s">
        <v>160</v>
      </c>
      <c r="AA26" s="539"/>
      <c r="AB26" s="539"/>
      <c r="AC26" s="539"/>
      <c r="AD26" s="539"/>
      <c r="AE26" s="539"/>
      <c r="AF26" s="539"/>
      <c r="AG26" s="540"/>
      <c r="AH26" s="436">
        <v>44</v>
      </c>
      <c r="AI26" s="437"/>
      <c r="AJ26" s="437"/>
      <c r="AK26" s="437"/>
      <c r="AL26" s="476"/>
      <c r="AM26" s="436">
        <v>136356</v>
      </c>
      <c r="AN26" s="437"/>
      <c r="AO26" s="437"/>
      <c r="AP26" s="437"/>
      <c r="AQ26" s="437"/>
      <c r="AR26" s="476"/>
      <c r="AS26" s="436">
        <v>3099</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4120</v>
      </c>
      <c r="R27" s="437"/>
      <c r="S27" s="437"/>
      <c r="T27" s="437"/>
      <c r="U27" s="437"/>
      <c r="V27" s="476"/>
      <c r="W27" s="531"/>
      <c r="X27" s="519"/>
      <c r="Y27" s="520"/>
      <c r="Z27" s="435" t="s">
        <v>163</v>
      </c>
      <c r="AA27" s="415"/>
      <c r="AB27" s="415"/>
      <c r="AC27" s="415"/>
      <c r="AD27" s="415"/>
      <c r="AE27" s="415"/>
      <c r="AF27" s="415"/>
      <c r="AG27" s="416"/>
      <c r="AH27" s="436">
        <v>2</v>
      </c>
      <c r="AI27" s="437"/>
      <c r="AJ27" s="437"/>
      <c r="AK27" s="437"/>
      <c r="AL27" s="476"/>
      <c r="AM27" s="436">
        <v>8198</v>
      </c>
      <c r="AN27" s="437"/>
      <c r="AO27" s="437"/>
      <c r="AP27" s="437"/>
      <c r="AQ27" s="437"/>
      <c r="AR27" s="476"/>
      <c r="AS27" s="436">
        <v>4099</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918396</v>
      </c>
      <c r="BO27" s="553"/>
      <c r="BP27" s="553"/>
      <c r="BQ27" s="553"/>
      <c r="BR27" s="553"/>
      <c r="BS27" s="553"/>
      <c r="BT27" s="553"/>
      <c r="BU27" s="554"/>
      <c r="BV27" s="552">
        <v>1018294</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3750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1895471</v>
      </c>
      <c r="BO28" s="349"/>
      <c r="BP28" s="349"/>
      <c r="BQ28" s="349"/>
      <c r="BR28" s="349"/>
      <c r="BS28" s="349"/>
      <c r="BT28" s="349"/>
      <c r="BU28" s="350"/>
      <c r="BV28" s="348">
        <v>1845821</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26</v>
      </c>
      <c r="M29" s="437"/>
      <c r="N29" s="437"/>
      <c r="O29" s="437"/>
      <c r="P29" s="476"/>
      <c r="Q29" s="436">
        <v>3570</v>
      </c>
      <c r="R29" s="437"/>
      <c r="S29" s="437"/>
      <c r="T29" s="437"/>
      <c r="U29" s="437"/>
      <c r="V29" s="476"/>
      <c r="W29" s="531"/>
      <c r="X29" s="519"/>
      <c r="Y29" s="520"/>
      <c r="Z29" s="435" t="s">
        <v>170</v>
      </c>
      <c r="AA29" s="415"/>
      <c r="AB29" s="415"/>
      <c r="AC29" s="415"/>
      <c r="AD29" s="415"/>
      <c r="AE29" s="415"/>
      <c r="AF29" s="415"/>
      <c r="AG29" s="416"/>
      <c r="AH29" s="436">
        <v>655</v>
      </c>
      <c r="AI29" s="437"/>
      <c r="AJ29" s="437"/>
      <c r="AK29" s="437"/>
      <c r="AL29" s="476"/>
      <c r="AM29" s="436">
        <v>2083432</v>
      </c>
      <c r="AN29" s="437"/>
      <c r="AO29" s="437"/>
      <c r="AP29" s="437"/>
      <c r="AQ29" s="437"/>
      <c r="AR29" s="476"/>
      <c r="AS29" s="436">
        <v>3181</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1114182</v>
      </c>
      <c r="BO29" s="386"/>
      <c r="BP29" s="386"/>
      <c r="BQ29" s="386"/>
      <c r="BR29" s="386"/>
      <c r="BS29" s="386"/>
      <c r="BT29" s="386"/>
      <c r="BU29" s="387"/>
      <c r="BV29" s="385">
        <v>913997</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97.8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4905615</v>
      </c>
      <c r="BO30" s="553"/>
      <c r="BP30" s="553"/>
      <c r="BQ30" s="553"/>
      <c r="BR30" s="553"/>
      <c r="BS30" s="553"/>
      <c r="BT30" s="553"/>
      <c r="BU30" s="554"/>
      <c r="BV30" s="552">
        <v>4285912</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9</v>
      </c>
      <c r="V34" s="564"/>
      <c r="W34" s="565" t="str">
        <f>IF('各会計、関係団体の財政状況及び健全化判断比率'!B28="","",'各会計、関係団体の財政状況及び健全化判断比率'!B28)</f>
        <v>大館市国民健康保険特別会計</v>
      </c>
      <c r="X34" s="565"/>
      <c r="Y34" s="565"/>
      <c r="Z34" s="565"/>
      <c r="AA34" s="565"/>
      <c r="AB34" s="565"/>
      <c r="AC34" s="565"/>
      <c r="AD34" s="565"/>
      <c r="AE34" s="565"/>
      <c r="AF34" s="565"/>
      <c r="AG34" s="565"/>
      <c r="AH34" s="565"/>
      <c r="AI34" s="565"/>
      <c r="AJ34" s="565"/>
      <c r="AK34" s="565"/>
      <c r="AL34" s="165"/>
      <c r="AM34" s="564">
        <f>IF(AO34="","",MAX(C34:D43,U34:V43)+1)</f>
        <v>14</v>
      </c>
      <c r="AN34" s="564"/>
      <c r="AO34" s="565" t="str">
        <f>IF('各会計、関係団体の財政状況及び健全化判断比率'!B33="","",'各会計、関係団体の財政状況及び健全化判断比率'!B33)</f>
        <v>大館市水道事業会計</v>
      </c>
      <c r="AP34" s="565"/>
      <c r="AQ34" s="565"/>
      <c r="AR34" s="565"/>
      <c r="AS34" s="565"/>
      <c r="AT34" s="565"/>
      <c r="AU34" s="565"/>
      <c r="AV34" s="565"/>
      <c r="AW34" s="565"/>
      <c r="AX34" s="565"/>
      <c r="AY34" s="565"/>
      <c r="AZ34" s="565"/>
      <c r="BA34" s="565"/>
      <c r="BB34" s="565"/>
      <c r="BC34" s="565"/>
      <c r="BD34" s="165"/>
      <c r="BE34" s="564">
        <f>IF(BG34="","",MAX(C34:D43,U34:V43,AM34:AN43)+1)</f>
        <v>18</v>
      </c>
      <c r="BF34" s="564"/>
      <c r="BG34" s="565" t="str">
        <f>IF('各会計、関係団体の財政状況及び健全化判断比率'!B37="","",'各会計、関係団体の財政状況及び健全化判断比率'!B37)</f>
        <v>大館市公設総合地方卸売市場特別会計</v>
      </c>
      <c r="BH34" s="565"/>
      <c r="BI34" s="565"/>
      <c r="BJ34" s="565"/>
      <c r="BK34" s="565"/>
      <c r="BL34" s="565"/>
      <c r="BM34" s="565"/>
      <c r="BN34" s="565"/>
      <c r="BO34" s="565"/>
      <c r="BP34" s="565"/>
      <c r="BQ34" s="565"/>
      <c r="BR34" s="565"/>
      <c r="BS34" s="565"/>
      <c r="BT34" s="565"/>
      <c r="BU34" s="565"/>
      <c r="BV34" s="165"/>
      <c r="BW34" s="564">
        <f>IF(BY34="","",MAX(C34:D43,U34:V43,AM34:AN43,BE34:BF43)+1)</f>
        <v>21</v>
      </c>
      <c r="BX34" s="564"/>
      <c r="BY34" s="565" t="str">
        <f>IF('各会計、関係団体の財政状況及び健全化判断比率'!B68="","",'各会計、関係団体の財政状況及び健全化判断比率'!B68)</f>
        <v>秋田県市町村総合事務組合（一般会計）</v>
      </c>
      <c r="BZ34" s="565"/>
      <c r="CA34" s="565"/>
      <c r="CB34" s="565"/>
      <c r="CC34" s="565"/>
      <c r="CD34" s="565"/>
      <c r="CE34" s="565"/>
      <c r="CF34" s="565"/>
      <c r="CG34" s="565"/>
      <c r="CH34" s="565"/>
      <c r="CI34" s="565"/>
      <c r="CJ34" s="565"/>
      <c r="CK34" s="565"/>
      <c r="CL34" s="565"/>
      <c r="CM34" s="565"/>
      <c r="CN34" s="165"/>
      <c r="CO34" s="564">
        <f>IF(CQ34="","",MAX(C34:D43,U34:V43,AM34:AN43,BE34:BF43,BW34:BX43)+1)</f>
        <v>26</v>
      </c>
      <c r="CP34" s="564"/>
      <c r="CQ34" s="565" t="str">
        <f>IF('各会計、関係団体の財政状況及び健全化判断比率'!BS7="","",'各会計、関係団体の財政状況及び健全化判断比率'!BS7)</f>
        <v>県北環境保全センター</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大館市小規模水道等事業特別会計</v>
      </c>
      <c r="F35" s="565"/>
      <c r="G35" s="565"/>
      <c r="H35" s="565"/>
      <c r="I35" s="565"/>
      <c r="J35" s="565"/>
      <c r="K35" s="565"/>
      <c r="L35" s="565"/>
      <c r="M35" s="565"/>
      <c r="N35" s="565"/>
      <c r="O35" s="565"/>
      <c r="P35" s="565"/>
      <c r="Q35" s="565"/>
      <c r="R35" s="565"/>
      <c r="S35" s="565"/>
      <c r="T35" s="165"/>
      <c r="U35" s="564">
        <f>IF(W35="","",U34+1)</f>
        <v>10</v>
      </c>
      <c r="V35" s="564"/>
      <c r="W35" s="565" t="str">
        <f>IF('各会計、関係団体の財政状況及び健全化判断比率'!B29="","",'各会計、関係団体の財政状況及び健全化判断比率'!B29)</f>
        <v>大館市介護保険特別会計</v>
      </c>
      <c r="X35" s="565"/>
      <c r="Y35" s="565"/>
      <c r="Z35" s="565"/>
      <c r="AA35" s="565"/>
      <c r="AB35" s="565"/>
      <c r="AC35" s="565"/>
      <c r="AD35" s="565"/>
      <c r="AE35" s="565"/>
      <c r="AF35" s="565"/>
      <c r="AG35" s="565"/>
      <c r="AH35" s="565"/>
      <c r="AI35" s="565"/>
      <c r="AJ35" s="565"/>
      <c r="AK35" s="565"/>
      <c r="AL35" s="165"/>
      <c r="AM35" s="564">
        <f t="shared" ref="AM35:AM43" si="0">IF(AO35="","",AM34+1)</f>
        <v>15</v>
      </c>
      <c r="AN35" s="564"/>
      <c r="AO35" s="565" t="str">
        <f>IF('各会計、関係団体の財政状況及び健全化判断比率'!B34="","",'各会計、関係団体の財政状況及び健全化判断比率'!B34)</f>
        <v>大館市工業用水道事業会計</v>
      </c>
      <c r="AP35" s="565"/>
      <c r="AQ35" s="565"/>
      <c r="AR35" s="565"/>
      <c r="AS35" s="565"/>
      <c r="AT35" s="565"/>
      <c r="AU35" s="565"/>
      <c r="AV35" s="565"/>
      <c r="AW35" s="565"/>
      <c r="AX35" s="565"/>
      <c r="AY35" s="565"/>
      <c r="AZ35" s="565"/>
      <c r="BA35" s="565"/>
      <c r="BB35" s="565"/>
      <c r="BC35" s="565"/>
      <c r="BD35" s="165"/>
      <c r="BE35" s="564">
        <f t="shared" ref="BE35:BE43" si="1">IF(BG35="","",BE34+1)</f>
        <v>19</v>
      </c>
      <c r="BF35" s="564"/>
      <c r="BG35" s="565" t="str">
        <f>IF('各会計、関係団体の財政状況及び健全化判断比率'!B38="","",'各会計、関係団体の財政状況及び健全化判断比率'!B38)</f>
        <v>大館市農業集落排水事業特別会計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22</v>
      </c>
      <c r="BX35" s="564"/>
      <c r="BY35" s="565" t="str">
        <f>IF('各会計、関係団体の財政状況及び健全化判断比率'!B69="","",'各会計、関係団体の財政状況及び健全化判断比率'!B69)</f>
        <v>秋田県市町村総合事務組合（交通災害共済事業等特別会計）</v>
      </c>
      <c r="BZ35" s="565"/>
      <c r="CA35" s="565"/>
      <c r="CB35" s="565"/>
      <c r="CC35" s="565"/>
      <c r="CD35" s="565"/>
      <c r="CE35" s="565"/>
      <c r="CF35" s="565"/>
      <c r="CG35" s="565"/>
      <c r="CH35" s="565"/>
      <c r="CI35" s="565"/>
      <c r="CJ35" s="565"/>
      <c r="CK35" s="565"/>
      <c r="CL35" s="565"/>
      <c r="CM35" s="565"/>
      <c r="CN35" s="165"/>
      <c r="CO35" s="564">
        <f t="shared" ref="CO35:CO43" si="3">IF(CQ35="","",CO34+1)</f>
        <v>27</v>
      </c>
      <c r="CP35" s="564"/>
      <c r="CQ35" s="565" t="str">
        <f>IF('各会計、関係団体の財政状況及び健全化判断比率'!BS8="","",'各会計、関係団体の財政状況及び健全化判断比率'!BS8)</f>
        <v>大館市土地開発公社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大館市休日夜間急患センター特別会計</v>
      </c>
      <c r="F36" s="565"/>
      <c r="G36" s="565"/>
      <c r="H36" s="565"/>
      <c r="I36" s="565"/>
      <c r="J36" s="565"/>
      <c r="K36" s="565"/>
      <c r="L36" s="565"/>
      <c r="M36" s="565"/>
      <c r="N36" s="565"/>
      <c r="O36" s="565"/>
      <c r="P36" s="565"/>
      <c r="Q36" s="565"/>
      <c r="R36" s="565"/>
      <c r="S36" s="565"/>
      <c r="T36" s="165"/>
      <c r="U36" s="564">
        <f t="shared" ref="U36:U43" si="4">IF(W36="","",U35+1)</f>
        <v>11</v>
      </c>
      <c r="V36" s="564"/>
      <c r="W36" s="565" t="str">
        <f>IF('各会計、関係団体の財政状況及び健全化判断比率'!B30="","",'各会計、関係団体の財政状況及び健全化判断比率'!B30)</f>
        <v>大館市介護サービス事業特別会計</v>
      </c>
      <c r="X36" s="565"/>
      <c r="Y36" s="565"/>
      <c r="Z36" s="565"/>
      <c r="AA36" s="565"/>
      <c r="AB36" s="565"/>
      <c r="AC36" s="565"/>
      <c r="AD36" s="565"/>
      <c r="AE36" s="565"/>
      <c r="AF36" s="565"/>
      <c r="AG36" s="565"/>
      <c r="AH36" s="565"/>
      <c r="AI36" s="565"/>
      <c r="AJ36" s="565"/>
      <c r="AK36" s="565"/>
      <c r="AL36" s="165"/>
      <c r="AM36" s="564">
        <f t="shared" si="0"/>
        <v>16</v>
      </c>
      <c r="AN36" s="564"/>
      <c r="AO36" s="565" t="str">
        <f>IF('各会計、関係団体の財政状況及び健全化判断比率'!B35="","",'各会計、関係団体の財政状況及び健全化判断比率'!B35)</f>
        <v>大館市病院事業会計</v>
      </c>
      <c r="AP36" s="565"/>
      <c r="AQ36" s="565"/>
      <c r="AR36" s="565"/>
      <c r="AS36" s="565"/>
      <c r="AT36" s="565"/>
      <c r="AU36" s="565"/>
      <c r="AV36" s="565"/>
      <c r="AW36" s="565"/>
      <c r="AX36" s="565"/>
      <c r="AY36" s="565"/>
      <c r="AZ36" s="565"/>
      <c r="BA36" s="565"/>
      <c r="BB36" s="565"/>
      <c r="BC36" s="565"/>
      <c r="BD36" s="165"/>
      <c r="BE36" s="564">
        <f t="shared" si="1"/>
        <v>20</v>
      </c>
      <c r="BF36" s="564"/>
      <c r="BG36" s="565" t="str">
        <f>IF('各会計、関係団体の財政状況及び健全化判断比率'!B39="","",'各会計、関係団体の財政状況及び健全化判断比率'!B39)</f>
        <v>大館市戸別浄化槽整備事業特別会計</v>
      </c>
      <c r="BH36" s="565"/>
      <c r="BI36" s="565"/>
      <c r="BJ36" s="565"/>
      <c r="BK36" s="565"/>
      <c r="BL36" s="565"/>
      <c r="BM36" s="565"/>
      <c r="BN36" s="565"/>
      <c r="BO36" s="565"/>
      <c r="BP36" s="565"/>
      <c r="BQ36" s="565"/>
      <c r="BR36" s="565"/>
      <c r="BS36" s="565"/>
      <c r="BT36" s="565"/>
      <c r="BU36" s="565"/>
      <c r="BV36" s="165"/>
      <c r="BW36" s="564">
        <f t="shared" si="2"/>
        <v>23</v>
      </c>
      <c r="BX36" s="564"/>
      <c r="BY36" s="565" t="str">
        <f>IF('各会計、関係団体の財政状況及び健全化判断比率'!B70="","",'各会計、関係団体の財政状況及び健全化判断比率'!B70)</f>
        <v>秋田県市町村会館管理組合</v>
      </c>
      <c r="BZ36" s="565"/>
      <c r="CA36" s="565"/>
      <c r="CB36" s="565"/>
      <c r="CC36" s="565"/>
      <c r="CD36" s="565"/>
      <c r="CE36" s="565"/>
      <c r="CF36" s="565"/>
      <c r="CG36" s="565"/>
      <c r="CH36" s="565"/>
      <c r="CI36" s="565"/>
      <c r="CJ36" s="565"/>
      <c r="CK36" s="565"/>
      <c r="CL36" s="565"/>
      <c r="CM36" s="565"/>
      <c r="CN36" s="165"/>
      <c r="CO36" s="564">
        <f t="shared" si="3"/>
        <v>28</v>
      </c>
      <c r="CP36" s="564"/>
      <c r="CQ36" s="565" t="str">
        <f>IF('各会計、関係団体の財政状況及び健全化判断比率'!BS9="","",'各会計、関係団体の財政状況及び健全化判断比率'!BS9)</f>
        <v>大館市文教振興事業団</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f>IF(E37="","",C36+1)</f>
        <v>4</v>
      </c>
      <c r="D37" s="564"/>
      <c r="E37" s="565" t="str">
        <f>IF('各会計、関係団体の財政状況及び健全化判断比率'!B10="","",'各会計、関係団体の財政状況及び健全化判断比率'!B10)</f>
        <v>大館市田代診療所事業特別会計</v>
      </c>
      <c r="F37" s="565"/>
      <c r="G37" s="565"/>
      <c r="H37" s="565"/>
      <c r="I37" s="565"/>
      <c r="J37" s="565"/>
      <c r="K37" s="565"/>
      <c r="L37" s="565"/>
      <c r="M37" s="565"/>
      <c r="N37" s="565"/>
      <c r="O37" s="565"/>
      <c r="P37" s="565"/>
      <c r="Q37" s="565"/>
      <c r="R37" s="565"/>
      <c r="S37" s="565"/>
      <c r="T37" s="165"/>
      <c r="U37" s="564">
        <f t="shared" si="4"/>
        <v>12</v>
      </c>
      <c r="V37" s="564"/>
      <c r="W37" s="565" t="str">
        <f>IF('各会計、関係団体の財政状況及び健全化判断比率'!B31="","",'各会計、関係団体の財政状況及び健全化判断比率'!B31)</f>
        <v>大館市公営駐車場事業特別会計</v>
      </c>
      <c r="X37" s="565"/>
      <c r="Y37" s="565"/>
      <c r="Z37" s="565"/>
      <c r="AA37" s="565"/>
      <c r="AB37" s="565"/>
      <c r="AC37" s="565"/>
      <c r="AD37" s="565"/>
      <c r="AE37" s="565"/>
      <c r="AF37" s="565"/>
      <c r="AG37" s="565"/>
      <c r="AH37" s="565"/>
      <c r="AI37" s="565"/>
      <c r="AJ37" s="565"/>
      <c r="AK37" s="565"/>
      <c r="AL37" s="165"/>
      <c r="AM37" s="564">
        <f t="shared" si="0"/>
        <v>17</v>
      </c>
      <c r="AN37" s="564"/>
      <c r="AO37" s="565" t="str">
        <f>IF('各会計、関係団体の財政状況及び健全化判断比率'!B36="","",'各会計、関係団体の財政状況及び健全化判断比率'!B36)</f>
        <v>大館市下水道事業会計</v>
      </c>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24</v>
      </c>
      <c r="BX37" s="564"/>
      <c r="BY37" s="565" t="str">
        <f>IF('各会計、関係団体の財政状況及び健全化判断比率'!B71="","",'各会計、関係団体の財政状況及び健全化判断比率'!B71)</f>
        <v>秋田県後期高齢者医療広域連合（一般会計）</v>
      </c>
      <c r="BZ37" s="565"/>
      <c r="CA37" s="565"/>
      <c r="CB37" s="565"/>
      <c r="CC37" s="565"/>
      <c r="CD37" s="565"/>
      <c r="CE37" s="565"/>
      <c r="CF37" s="565"/>
      <c r="CG37" s="565"/>
      <c r="CH37" s="565"/>
      <c r="CI37" s="565"/>
      <c r="CJ37" s="565"/>
      <c r="CK37" s="565"/>
      <c r="CL37" s="565"/>
      <c r="CM37" s="565"/>
      <c r="CN37" s="165"/>
      <c r="CO37" s="564">
        <f t="shared" si="3"/>
        <v>29</v>
      </c>
      <c r="CP37" s="564"/>
      <c r="CQ37" s="565" t="str">
        <f>IF('各会計、関係団体の財政状況及び健全化判断比率'!BS10="","",'各会計、関係団体の財政状況及び健全化判断比率'!BS10)</f>
        <v>田代ふるさと振興公社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f t="shared" ref="C38:C43" si="5">IF(E38="","",C37+1)</f>
        <v>5</v>
      </c>
      <c r="D38" s="564"/>
      <c r="E38" s="565" t="str">
        <f>IF('各会計、関係団体の財政状況及び健全化判断比率'!B11="","",'各会計、関係団体の財政状況及び健全化判断比率'!B11)</f>
        <v>大館市温泉開発特別会計</v>
      </c>
      <c r="F38" s="565"/>
      <c r="G38" s="565"/>
      <c r="H38" s="565"/>
      <c r="I38" s="565"/>
      <c r="J38" s="565"/>
      <c r="K38" s="565"/>
      <c r="L38" s="565"/>
      <c r="M38" s="565"/>
      <c r="N38" s="565"/>
      <c r="O38" s="565"/>
      <c r="P38" s="565"/>
      <c r="Q38" s="565"/>
      <c r="R38" s="565"/>
      <c r="S38" s="565"/>
      <c r="T38" s="165"/>
      <c r="U38" s="564">
        <f t="shared" si="4"/>
        <v>13</v>
      </c>
      <c r="V38" s="564"/>
      <c r="W38" s="565" t="str">
        <f>IF('各会計、関係団体の財政状況及び健全化判断比率'!B32="","",'各会計、関係団体の財政状況及び健全化判断比率'!B32)</f>
        <v>大館市後期高齢者医療特別会計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25</v>
      </c>
      <c r="BX38" s="564"/>
      <c r="BY38" s="565" t="str">
        <f>IF('各会計、関係団体の財政状況及び健全化判断比率'!B72="","",'各会計、関係団体の財政状況及び健全化判断比率'!B72)</f>
        <v>秋田県後期高齢者医療広域連合（後期高齢者医療特別会計）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f t="shared" si="5"/>
        <v>6</v>
      </c>
      <c r="D39" s="564"/>
      <c r="E39" s="565" t="str">
        <f>IF('各会計、関係団体の財政状況及び健全化判断比率'!B12="","",'各会計、関係団体の財政状況及び健全化判断比率'!B12)</f>
        <v>大館市奨学資金特別会計</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f t="shared" si="5"/>
        <v>7</v>
      </c>
      <c r="D40" s="564"/>
      <c r="E40" s="565" t="str">
        <f>IF('各会計、関係団体の財政状況及び健全化判断比率'!B13="","",'各会計、関係団体の財政状況及び健全化判断比率'!B13)</f>
        <v>大館市都市計画事業特別会計</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f t="shared" si="5"/>
        <v>8</v>
      </c>
      <c r="D41" s="564"/>
      <c r="E41" s="565" t="str">
        <f>IF('各会計、関係団体の財政状況及び健全化判断比率'!B14="","",'各会計、関係団体の財政状況及び健全化判断比率'!B14)</f>
        <v>大館市土地取得特別会計</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528</v>
      </c>
      <c r="J40" s="79" t="s">
        <v>529</v>
      </c>
      <c r="K40" s="79" t="s">
        <v>530</v>
      </c>
      <c r="L40" s="79" t="s">
        <v>531</v>
      </c>
      <c r="M40" s="80" t="s">
        <v>532</v>
      </c>
    </row>
    <row r="41" spans="2:13" ht="27.75" customHeight="1">
      <c r="B41" s="1167" t="s">
        <v>24</v>
      </c>
      <c r="C41" s="1168"/>
      <c r="D41" s="81"/>
      <c r="E41" s="1173" t="s">
        <v>25</v>
      </c>
      <c r="F41" s="1173"/>
      <c r="G41" s="1173"/>
      <c r="H41" s="1174"/>
      <c r="I41" s="82">
        <v>35409</v>
      </c>
      <c r="J41" s="83">
        <v>34138</v>
      </c>
      <c r="K41" s="83">
        <v>32913</v>
      </c>
      <c r="L41" s="83">
        <v>32234</v>
      </c>
      <c r="M41" s="84">
        <v>32079</v>
      </c>
    </row>
    <row r="42" spans="2:13" ht="27.75" customHeight="1">
      <c r="B42" s="1169"/>
      <c r="C42" s="1170"/>
      <c r="D42" s="85"/>
      <c r="E42" s="1175" t="s">
        <v>26</v>
      </c>
      <c r="F42" s="1175"/>
      <c r="G42" s="1175"/>
      <c r="H42" s="1176"/>
      <c r="I42" s="86">
        <v>2199</v>
      </c>
      <c r="J42" s="87">
        <v>1949</v>
      </c>
      <c r="K42" s="87">
        <v>1715</v>
      </c>
      <c r="L42" s="87">
        <v>1508</v>
      </c>
      <c r="M42" s="88">
        <v>1301</v>
      </c>
    </row>
    <row r="43" spans="2:13" ht="27.75" customHeight="1">
      <c r="B43" s="1169"/>
      <c r="C43" s="1170"/>
      <c r="D43" s="85"/>
      <c r="E43" s="1175" t="s">
        <v>27</v>
      </c>
      <c r="F43" s="1175"/>
      <c r="G43" s="1175"/>
      <c r="H43" s="1176"/>
      <c r="I43" s="86">
        <v>29911</v>
      </c>
      <c r="J43" s="87">
        <v>28854</v>
      </c>
      <c r="K43" s="87">
        <v>27072</v>
      </c>
      <c r="L43" s="87">
        <v>25724</v>
      </c>
      <c r="M43" s="88">
        <v>24885</v>
      </c>
    </row>
    <row r="44" spans="2:13" ht="27.75" customHeight="1">
      <c r="B44" s="1169"/>
      <c r="C44" s="1170"/>
      <c r="D44" s="85"/>
      <c r="E44" s="1175" t="s">
        <v>28</v>
      </c>
      <c r="F44" s="1175"/>
      <c r="G44" s="1175"/>
      <c r="H44" s="1176"/>
      <c r="I44" s="86" t="s">
        <v>489</v>
      </c>
      <c r="J44" s="87" t="s">
        <v>489</v>
      </c>
      <c r="K44" s="87" t="s">
        <v>489</v>
      </c>
      <c r="L44" s="87" t="s">
        <v>489</v>
      </c>
      <c r="M44" s="88" t="s">
        <v>489</v>
      </c>
    </row>
    <row r="45" spans="2:13" ht="27.75" customHeight="1">
      <c r="B45" s="1169"/>
      <c r="C45" s="1170"/>
      <c r="D45" s="85"/>
      <c r="E45" s="1175" t="s">
        <v>29</v>
      </c>
      <c r="F45" s="1175"/>
      <c r="G45" s="1175"/>
      <c r="H45" s="1176"/>
      <c r="I45" s="86">
        <v>7024</v>
      </c>
      <c r="J45" s="87">
        <v>6650</v>
      </c>
      <c r="K45" s="87">
        <v>6195</v>
      </c>
      <c r="L45" s="87">
        <v>6081</v>
      </c>
      <c r="M45" s="88">
        <v>5418</v>
      </c>
    </row>
    <row r="46" spans="2:13" ht="27.75" customHeight="1">
      <c r="B46" s="1169"/>
      <c r="C46" s="1170"/>
      <c r="D46" s="85"/>
      <c r="E46" s="1175" t="s">
        <v>30</v>
      </c>
      <c r="F46" s="1175"/>
      <c r="G46" s="1175"/>
      <c r="H46" s="1176"/>
      <c r="I46" s="86" t="s">
        <v>489</v>
      </c>
      <c r="J46" s="87" t="s">
        <v>489</v>
      </c>
      <c r="K46" s="87" t="s">
        <v>489</v>
      </c>
      <c r="L46" s="87" t="s">
        <v>489</v>
      </c>
      <c r="M46" s="88" t="s">
        <v>489</v>
      </c>
    </row>
    <row r="47" spans="2:13" ht="27.75" customHeight="1">
      <c r="B47" s="1169"/>
      <c r="C47" s="1170"/>
      <c r="D47" s="85"/>
      <c r="E47" s="1175" t="s">
        <v>31</v>
      </c>
      <c r="F47" s="1175"/>
      <c r="G47" s="1175"/>
      <c r="H47" s="1176"/>
      <c r="I47" s="86" t="s">
        <v>489</v>
      </c>
      <c r="J47" s="87" t="s">
        <v>489</v>
      </c>
      <c r="K47" s="87" t="s">
        <v>489</v>
      </c>
      <c r="L47" s="87" t="s">
        <v>489</v>
      </c>
      <c r="M47" s="88" t="s">
        <v>489</v>
      </c>
    </row>
    <row r="48" spans="2:13" ht="27.75" customHeight="1">
      <c r="B48" s="1171"/>
      <c r="C48" s="1172"/>
      <c r="D48" s="85"/>
      <c r="E48" s="1175" t="s">
        <v>32</v>
      </c>
      <c r="F48" s="1175"/>
      <c r="G48" s="1175"/>
      <c r="H48" s="1176"/>
      <c r="I48" s="86" t="s">
        <v>489</v>
      </c>
      <c r="J48" s="87" t="s">
        <v>489</v>
      </c>
      <c r="K48" s="87" t="s">
        <v>489</v>
      </c>
      <c r="L48" s="87" t="s">
        <v>489</v>
      </c>
      <c r="M48" s="88" t="s">
        <v>489</v>
      </c>
    </row>
    <row r="49" spans="2:13" ht="27.75" customHeight="1">
      <c r="B49" s="1177" t="s">
        <v>33</v>
      </c>
      <c r="C49" s="1178"/>
      <c r="D49" s="89"/>
      <c r="E49" s="1175" t="s">
        <v>34</v>
      </c>
      <c r="F49" s="1175"/>
      <c r="G49" s="1175"/>
      <c r="H49" s="1176"/>
      <c r="I49" s="86">
        <v>3581</v>
      </c>
      <c r="J49" s="87">
        <v>4387</v>
      </c>
      <c r="K49" s="87">
        <v>4713</v>
      </c>
      <c r="L49" s="87">
        <v>5855</v>
      </c>
      <c r="M49" s="88">
        <v>6395</v>
      </c>
    </row>
    <row r="50" spans="2:13" ht="27.75" customHeight="1">
      <c r="B50" s="1169"/>
      <c r="C50" s="1170"/>
      <c r="D50" s="85"/>
      <c r="E50" s="1175" t="s">
        <v>35</v>
      </c>
      <c r="F50" s="1175"/>
      <c r="G50" s="1175"/>
      <c r="H50" s="1176"/>
      <c r="I50" s="86">
        <v>3214</v>
      </c>
      <c r="J50" s="87">
        <v>3040</v>
      </c>
      <c r="K50" s="87">
        <v>2782</v>
      </c>
      <c r="L50" s="87">
        <v>2540</v>
      </c>
      <c r="M50" s="88">
        <v>2370</v>
      </c>
    </row>
    <row r="51" spans="2:13" ht="27.75" customHeight="1">
      <c r="B51" s="1171"/>
      <c r="C51" s="1172"/>
      <c r="D51" s="85"/>
      <c r="E51" s="1175" t="s">
        <v>36</v>
      </c>
      <c r="F51" s="1175"/>
      <c r="G51" s="1175"/>
      <c r="H51" s="1176"/>
      <c r="I51" s="86">
        <v>36486</v>
      </c>
      <c r="J51" s="87">
        <v>36469</v>
      </c>
      <c r="K51" s="87">
        <v>34257</v>
      </c>
      <c r="L51" s="87">
        <v>36158</v>
      </c>
      <c r="M51" s="88">
        <v>36898</v>
      </c>
    </row>
    <row r="52" spans="2:13" ht="27.75" customHeight="1" thickBot="1">
      <c r="B52" s="1179" t="s">
        <v>37</v>
      </c>
      <c r="C52" s="1180"/>
      <c r="D52" s="90"/>
      <c r="E52" s="1181" t="s">
        <v>38</v>
      </c>
      <c r="F52" s="1181"/>
      <c r="G52" s="1181"/>
      <c r="H52" s="1182"/>
      <c r="I52" s="91">
        <v>31261</v>
      </c>
      <c r="J52" s="92">
        <v>27695</v>
      </c>
      <c r="K52" s="92">
        <v>26144</v>
      </c>
      <c r="L52" s="92">
        <v>20994</v>
      </c>
      <c r="M52" s="93">
        <v>18019</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527</v>
      </c>
      <c r="G2" s="111"/>
      <c r="H2" s="112"/>
    </row>
    <row r="3" spans="1:8">
      <c r="A3" s="108" t="s">
        <v>520</v>
      </c>
      <c r="B3" s="113"/>
      <c r="C3" s="114"/>
      <c r="D3" s="115">
        <v>46931</v>
      </c>
      <c r="E3" s="116"/>
      <c r="F3" s="117">
        <v>58009</v>
      </c>
      <c r="G3" s="118"/>
      <c r="H3" s="119"/>
    </row>
    <row r="4" spans="1:8">
      <c r="A4" s="120"/>
      <c r="B4" s="121"/>
      <c r="C4" s="122"/>
      <c r="D4" s="123">
        <v>30583</v>
      </c>
      <c r="E4" s="124"/>
      <c r="F4" s="125">
        <v>32190</v>
      </c>
      <c r="G4" s="126"/>
      <c r="H4" s="127"/>
    </row>
    <row r="5" spans="1:8">
      <c r="A5" s="108" t="s">
        <v>522</v>
      </c>
      <c r="B5" s="113"/>
      <c r="C5" s="114"/>
      <c r="D5" s="115">
        <v>45137</v>
      </c>
      <c r="E5" s="116"/>
      <c r="F5" s="117">
        <v>61882</v>
      </c>
      <c r="G5" s="118"/>
      <c r="H5" s="119"/>
    </row>
    <row r="6" spans="1:8">
      <c r="A6" s="120"/>
      <c r="B6" s="121"/>
      <c r="C6" s="122"/>
      <c r="D6" s="123">
        <v>33433</v>
      </c>
      <c r="E6" s="124"/>
      <c r="F6" s="125">
        <v>32175</v>
      </c>
      <c r="G6" s="126"/>
      <c r="H6" s="127"/>
    </row>
    <row r="7" spans="1:8">
      <c r="A7" s="108" t="s">
        <v>523</v>
      </c>
      <c r="B7" s="113"/>
      <c r="C7" s="114"/>
      <c r="D7" s="115">
        <v>45481</v>
      </c>
      <c r="E7" s="116"/>
      <c r="F7" s="117">
        <v>47569</v>
      </c>
      <c r="G7" s="118"/>
      <c r="H7" s="119"/>
    </row>
    <row r="8" spans="1:8">
      <c r="A8" s="120"/>
      <c r="B8" s="121"/>
      <c r="C8" s="122"/>
      <c r="D8" s="123">
        <v>29759</v>
      </c>
      <c r="E8" s="124"/>
      <c r="F8" s="125">
        <v>26255</v>
      </c>
      <c r="G8" s="126"/>
      <c r="H8" s="127"/>
    </row>
    <row r="9" spans="1:8">
      <c r="A9" s="108" t="s">
        <v>524</v>
      </c>
      <c r="B9" s="113"/>
      <c r="C9" s="114"/>
      <c r="D9" s="115">
        <v>48608</v>
      </c>
      <c r="E9" s="116"/>
      <c r="F9" s="117">
        <v>50880</v>
      </c>
      <c r="G9" s="118"/>
      <c r="H9" s="119"/>
    </row>
    <row r="10" spans="1:8">
      <c r="A10" s="120"/>
      <c r="B10" s="121"/>
      <c r="C10" s="122"/>
      <c r="D10" s="123">
        <v>25894</v>
      </c>
      <c r="E10" s="124"/>
      <c r="F10" s="125">
        <v>26879</v>
      </c>
      <c r="G10" s="126"/>
      <c r="H10" s="127"/>
    </row>
    <row r="11" spans="1:8">
      <c r="A11" s="108" t="s">
        <v>525</v>
      </c>
      <c r="B11" s="113"/>
      <c r="C11" s="114"/>
      <c r="D11" s="115">
        <v>73804</v>
      </c>
      <c r="E11" s="116"/>
      <c r="F11" s="117">
        <v>63956</v>
      </c>
      <c r="G11" s="118"/>
      <c r="H11" s="119"/>
    </row>
    <row r="12" spans="1:8">
      <c r="A12" s="120"/>
      <c r="B12" s="121"/>
      <c r="C12" s="128"/>
      <c r="D12" s="123">
        <v>43886</v>
      </c>
      <c r="E12" s="124"/>
      <c r="F12" s="125">
        <v>29239</v>
      </c>
      <c r="G12" s="126"/>
      <c r="H12" s="127"/>
    </row>
    <row r="13" spans="1:8">
      <c r="A13" s="108"/>
      <c r="B13" s="113"/>
      <c r="C13" s="129"/>
      <c r="D13" s="130">
        <v>51992</v>
      </c>
      <c r="E13" s="131"/>
      <c r="F13" s="132">
        <v>56459</v>
      </c>
      <c r="G13" s="133"/>
      <c r="H13" s="119"/>
    </row>
    <row r="14" spans="1:8">
      <c r="A14" s="120"/>
      <c r="B14" s="121"/>
      <c r="C14" s="122"/>
      <c r="D14" s="123">
        <v>32711</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4.17</v>
      </c>
      <c r="C19" s="134">
        <f>ROUND(VALUE(SUBSTITUTE(実質収支比率等に係る経年分析!G$48,"▲","-")),2)</f>
        <v>5.46</v>
      </c>
      <c r="D19" s="134">
        <f>ROUND(VALUE(SUBSTITUTE(実質収支比率等に係る経年分析!H$48,"▲","-")),2)</f>
        <v>7.28</v>
      </c>
      <c r="E19" s="134">
        <f>ROUND(VALUE(SUBSTITUTE(実質収支比率等に係る経年分析!I$48,"▲","-")),2)</f>
        <v>7.51</v>
      </c>
      <c r="F19" s="134">
        <f>ROUND(VALUE(SUBSTITUTE(実質収支比率等に係る経年分析!J$48,"▲","-")),2)</f>
        <v>6.01</v>
      </c>
    </row>
    <row r="20" spans="1:11">
      <c r="A20" s="134" t="s">
        <v>43</v>
      </c>
      <c r="B20" s="134">
        <f>ROUND(VALUE(SUBSTITUTE(実質収支比率等に係る経年分析!F$47,"▲","-")),2)</f>
        <v>4.6100000000000003</v>
      </c>
      <c r="C20" s="134">
        <f>ROUND(VALUE(SUBSTITUTE(実質収支比率等に係る経年分析!G$47,"▲","-")),2)</f>
        <v>6.47</v>
      </c>
      <c r="D20" s="134">
        <f>ROUND(VALUE(SUBSTITUTE(実質収支比率等に係る経年分析!H$47,"▲","-")),2)</f>
        <v>7.65</v>
      </c>
      <c r="E20" s="134">
        <f>ROUND(VALUE(SUBSTITUTE(実質収支比率等に係る経年分析!I$47,"▲","-")),2)</f>
        <v>8.25</v>
      </c>
      <c r="F20" s="134">
        <f>ROUND(VALUE(SUBSTITUTE(実質収支比率等に係る経年分析!J$47,"▲","-")),2)</f>
        <v>8.4600000000000009</v>
      </c>
    </row>
    <row r="21" spans="1:11">
      <c r="A21" s="134" t="s">
        <v>44</v>
      </c>
      <c r="B21" s="134">
        <f>IF(ISNUMBER(VALUE(SUBSTITUTE(実質収支比率等に係る経年分析!F$49,"▲","-"))),ROUND(VALUE(SUBSTITUTE(実質収支比率等に係る経年分析!F$49,"▲","-")),2),NA())</f>
        <v>2.17</v>
      </c>
      <c r="C21" s="134">
        <f>IF(ISNUMBER(VALUE(SUBSTITUTE(実質収支比率等に係る経年分析!G$49,"▲","-"))),ROUND(VALUE(SUBSTITUTE(実質収支比率等に係る経年分析!G$49,"▲","-")),2),NA())</f>
        <v>3.51</v>
      </c>
      <c r="D21" s="134">
        <f>IF(ISNUMBER(VALUE(SUBSTITUTE(実質収支比率等に係る経年分析!H$49,"▲","-"))),ROUND(VALUE(SUBSTITUTE(実質収支比率等に係る経年分析!H$49,"▲","-")),2),NA())</f>
        <v>2.79</v>
      </c>
      <c r="E21" s="134">
        <f>IF(ISNUMBER(VALUE(SUBSTITUTE(実質収支比率等に係る経年分析!I$49,"▲","-"))),ROUND(VALUE(SUBSTITUTE(実質収支比率等に係る経年分析!I$49,"▲","-")),2),NA())</f>
        <v>1.05</v>
      </c>
      <c r="F21" s="134">
        <f>IF(ISNUMBER(VALUE(SUBSTITUTE(実質収支比率等に係る経年分析!J$49,"▲","-"))),ROUND(VALUE(SUBSTITUTE(実質収支比率等に係る経年分析!J$49,"▲","-")),2),NA())</f>
        <v>0.73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大館市農業集落排水事業特別会計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大館市工業用水道事業会計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0.56000000000000005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0.55000000000000004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0.39</v>
      </c>
    </row>
    <row r="31" spans="1:11">
      <c r="A31" s="135" t="str">
        <f>IF(連結実質赤字比率に係る赤字・黒字の構成分析!C$39="",NA(),連結実質赤字比率に係る赤字・黒字の構成分析!C$39)</f>
        <v>大館市介護保険特別会計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1.18</v>
      </c>
    </row>
    <row r="32" spans="1:11">
      <c r="A32" s="135" t="str">
        <f>IF(連結実質赤字比率に係る赤字・黒字の構成分析!C$38="",NA(),連結実質赤字比率に係る赤字・黒字の構成分析!C$38)</f>
        <v>大館市下水道事業会計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1.0900000000000001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1.1299999999999999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1.28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1.57</v>
      </c>
    </row>
    <row r="33" spans="1:16">
      <c r="A33" s="135" t="str">
        <f>IF(連結実質赤字比率に係る赤字・黒字の構成分析!C$37="",NA(),連結実質赤字比率に係る赤字・黒字の構成分析!C$37)</f>
        <v>大館市国民健康保険特別会計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1.94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1.51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1.69</v>
      </c>
    </row>
    <row r="34" spans="1:16">
      <c r="A34" s="135" t="str">
        <f>IF(連結実質赤字比率に係る赤字・黒字の構成分析!C$36="",NA(),連結実質赤字比率に係る赤字・黒字の構成分析!C$36)</f>
        <v>大館市病院事業会計</v>
      </c>
      <c r="B34" s="135">
        <f>IF(ROUND(VALUE(SUBSTITUTE(連結実質赤字比率に係る赤字・黒字の構成分析!F$36,"▲", "-")), 2) &lt; 0, ABS(ROUND(VALUE(SUBSTITUTE(連結実質赤字比率に係る赤字・黒字の構成分析!F$36,"▲", "-")), 2)), NA())</f>
        <v>2.4</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0.87</v>
      </c>
      <c r="E34" s="135" t="e">
        <f>IF(ROUND(VALUE(SUBSTITUTE(連結実質赤字比率に係る赤字・黒字の構成分析!G$36,"▲", "-")), 2) &gt;= 0, ABS(ROUND(VALUE(SUBSTITUTE(連結実質赤字比率に係る赤字・黒字の構成分析!G$36,"▲", "-")), 2)), NA())</f>
        <v>#N/A</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2.94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7.18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5.96</v>
      </c>
    </row>
    <row r="36" spans="1:16">
      <c r="A36" s="135" t="str">
        <f>IF(連結実質赤字比率に係る赤字・黒字の構成分析!C$34="",NA(),連結実質赤字比率に係る赤字・黒字の構成分析!C$34)</f>
        <v>大館市水道事業会計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8.3000000000000007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8.93</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3493</v>
      </c>
      <c r="E42" s="136"/>
      <c r="F42" s="136"/>
      <c r="G42" s="136">
        <f>'実質公債費比率（分子）の構造'!L$52</f>
        <v>3492</v>
      </c>
      <c r="H42" s="136"/>
      <c r="I42" s="136"/>
      <c r="J42" s="136">
        <f>'実質公債費比率（分子）の構造'!M$52</f>
        <v>3482</v>
      </c>
      <c r="K42" s="136"/>
      <c r="L42" s="136"/>
      <c r="M42" s="136">
        <f>'実質公債費比率（分子）の構造'!N$52</f>
        <v>3420</v>
      </c>
      <c r="N42" s="136"/>
      <c r="O42" s="136"/>
      <c r="P42" s="136">
        <f>'実質公債費比率（分子）の構造'!O$52</f>
        <v>3431</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225</v>
      </c>
      <c r="C44" s="136"/>
      <c r="D44" s="136"/>
      <c r="E44" s="136">
        <f>'実質公債費比率（分子）の構造'!L$50</f>
        <v>224</v>
      </c>
      <c r="F44" s="136"/>
      <c r="G44" s="136"/>
      <c r="H44" s="136">
        <f>'実質公債費比率（分子）の構造'!M$50</f>
        <v>210</v>
      </c>
      <c r="I44" s="136"/>
      <c r="J44" s="136"/>
      <c r="K44" s="136">
        <f>'実質公債費比率（分子）の構造'!N$50</f>
        <v>208</v>
      </c>
      <c r="L44" s="136"/>
      <c r="M44" s="136"/>
      <c r="N44" s="136">
        <f>'実質公債費比率（分子）の構造'!O$50</f>
        <v>207</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2008</v>
      </c>
      <c r="C46" s="136"/>
      <c r="D46" s="136"/>
      <c r="E46" s="136">
        <f>'実質公債費比率（分子）の構造'!L$48</f>
        <v>1892</v>
      </c>
      <c r="F46" s="136"/>
      <c r="G46" s="136"/>
      <c r="H46" s="136">
        <f>'実質公債費比率（分子）の構造'!M$48</f>
        <v>1905</v>
      </c>
      <c r="I46" s="136"/>
      <c r="J46" s="136"/>
      <c r="K46" s="136">
        <f>'実質公債費比率（分子）の構造'!N$48</f>
        <v>1847</v>
      </c>
      <c r="L46" s="136"/>
      <c r="M46" s="136"/>
      <c r="N46" s="136">
        <f>'実質公債費比率（分子）の構造'!O$48</f>
        <v>1739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4588</v>
      </c>
      <c r="C49" s="136"/>
      <c r="D49" s="136"/>
      <c r="E49" s="136">
        <f>'実質公債費比率（分子）の構造'!L$45</f>
        <v>4436</v>
      </c>
      <c r="F49" s="136"/>
      <c r="G49" s="136"/>
      <c r="H49" s="136">
        <f>'実質公債費比率（分子）の構造'!M$45</f>
        <v>4236</v>
      </c>
      <c r="I49" s="136"/>
      <c r="J49" s="136"/>
      <c r="K49" s="136">
        <f>'実質公債費比率（分子）の構造'!N$45</f>
        <v>3931</v>
      </c>
      <c r="L49" s="136"/>
      <c r="M49" s="136"/>
      <c r="N49" s="136">
        <f>'実質公債費比率（分子）の構造'!O$45</f>
        <v>3749</v>
      </c>
      <c r="O49" s="136"/>
      <c r="P49" s="136"/>
    </row>
    <row r="50" spans="1:16">
      <c r="A50" s="136" t="s">
        <v>59</v>
      </c>
      <c r="B50" s="136" t="e">
        <f>NA()</f>
        <v>#N/A</v>
      </c>
      <c r="C50" s="136">
        <f>IF(ISNUMBER('実質公債費比率（分子）の構造'!K$53),'実質公債費比率（分子）の構造'!K$53,NA())</f>
        <v>3328</v>
      </c>
      <c r="D50" s="136" t="e">
        <f>NA()</f>
        <v>#N/A</v>
      </c>
      <c r="E50" s="136" t="e">
        <f>NA()</f>
        <v>#N/A</v>
      </c>
      <c r="F50" s="136">
        <f>IF(ISNUMBER('実質公債費比率（分子）の構造'!L$53),'実質公債費比率（分子）の構造'!L$53,NA())</f>
        <v>3060</v>
      </c>
      <c r="G50" s="136" t="e">
        <f>NA()</f>
        <v>#N/A</v>
      </c>
      <c r="H50" s="136" t="e">
        <f>NA()</f>
        <v>#N/A</v>
      </c>
      <c r="I50" s="136">
        <f>IF(ISNUMBER('実質公債費比率（分子）の構造'!M$53),'実質公債費比率（分子）の構造'!M$53,NA())</f>
        <v>2869</v>
      </c>
      <c r="J50" s="136" t="e">
        <f>NA()</f>
        <v>#N/A</v>
      </c>
      <c r="K50" s="136" t="e">
        <f>NA()</f>
        <v>#N/A</v>
      </c>
      <c r="L50" s="136">
        <f>IF(ISNUMBER('実質公債費比率（分子）の構造'!N$53),'実質公債費比率（分子）の構造'!N$53,NA())</f>
        <v>2566</v>
      </c>
      <c r="M50" s="136" t="e">
        <f>NA()</f>
        <v>#N/A</v>
      </c>
      <c r="N50" s="136" t="e">
        <f>NA()</f>
        <v>#N/A</v>
      </c>
      <c r="O50" s="136">
        <f>IF(ISNUMBER('実質公債費比率（分子）の構造'!O$53),'実質公債費比率（分子）の構造'!O$53,NA())</f>
        <v>2264</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36486</v>
      </c>
      <c r="E56" s="135"/>
      <c r="F56" s="135"/>
      <c r="G56" s="135">
        <f>'将来負担比率（分子）の構造'!J$51</f>
        <v>36469</v>
      </c>
      <c r="H56" s="135"/>
      <c r="I56" s="135"/>
      <c r="J56" s="135">
        <f>'将来負担比率（分子）の構造'!K$51</f>
        <v>34257</v>
      </c>
      <c r="K56" s="135"/>
      <c r="L56" s="135"/>
      <c r="M56" s="135">
        <f>'将来負担比率（分子）の構造'!L$51</f>
        <v>36158</v>
      </c>
      <c r="N56" s="135"/>
      <c r="O56" s="135"/>
      <c r="P56" s="135">
        <f>'将来負担比率（分子）の構造'!M$51</f>
        <v>36898</v>
      </c>
    </row>
    <row r="57" spans="1:16">
      <c r="A57" s="135" t="s">
        <v>35</v>
      </c>
      <c r="B57" s="135"/>
      <c r="C57" s="135"/>
      <c r="D57" s="135">
        <f>'将来負担比率（分子）の構造'!I$50</f>
        <v>3214</v>
      </c>
      <c r="E57" s="135"/>
      <c r="F57" s="135"/>
      <c r="G57" s="135">
        <f>'将来負担比率（分子）の構造'!J$50</f>
        <v>3040</v>
      </c>
      <c r="H57" s="135"/>
      <c r="I57" s="135"/>
      <c r="J57" s="135">
        <f>'将来負担比率（分子）の構造'!K$50</f>
        <v>2782</v>
      </c>
      <c r="K57" s="135"/>
      <c r="L57" s="135"/>
      <c r="M57" s="135">
        <f>'将来負担比率（分子）の構造'!L$50</f>
        <v>2540</v>
      </c>
      <c r="N57" s="135"/>
      <c r="O57" s="135"/>
      <c r="P57" s="135">
        <f>'将来負担比率（分子）の構造'!M$50</f>
        <v>2370</v>
      </c>
    </row>
    <row r="58" spans="1:16">
      <c r="A58" s="135" t="s">
        <v>34</v>
      </c>
      <c r="B58" s="135"/>
      <c r="C58" s="135"/>
      <c r="D58" s="135">
        <f>'将来負担比率（分子）の構造'!I$49</f>
        <v>3581</v>
      </c>
      <c r="E58" s="135"/>
      <c r="F58" s="135"/>
      <c r="G58" s="135">
        <f>'将来負担比率（分子）の構造'!J$49</f>
        <v>4387</v>
      </c>
      <c r="H58" s="135"/>
      <c r="I58" s="135"/>
      <c r="J58" s="135">
        <f>'将来負担比率（分子）の構造'!K$49</f>
        <v>4713</v>
      </c>
      <c r="K58" s="135"/>
      <c r="L58" s="135"/>
      <c r="M58" s="135">
        <f>'将来負担比率（分子）の構造'!L$49</f>
        <v>5855</v>
      </c>
      <c r="N58" s="135"/>
      <c r="O58" s="135"/>
      <c r="P58" s="135">
        <f>'将来負担比率（分子）の構造'!M$49</f>
        <v>6395</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7024</v>
      </c>
      <c r="C62" s="135"/>
      <c r="D62" s="135"/>
      <c r="E62" s="135">
        <f>'将来負担比率（分子）の構造'!J$45</f>
        <v>6650</v>
      </c>
      <c r="F62" s="135"/>
      <c r="G62" s="135"/>
      <c r="H62" s="135">
        <f>'将来負担比率（分子）の構造'!K$45</f>
        <v>6195</v>
      </c>
      <c r="I62" s="135"/>
      <c r="J62" s="135"/>
      <c r="K62" s="135">
        <f>'将来負担比率（分子）の構造'!L$45</f>
        <v>6081</v>
      </c>
      <c r="L62" s="135"/>
      <c r="M62" s="135"/>
      <c r="N62" s="135">
        <f>'将来負担比率（分子）の構造'!M$45</f>
        <v>5418</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29911</v>
      </c>
      <c r="C64" s="135"/>
      <c r="D64" s="135"/>
      <c r="E64" s="135">
        <f>'将来負担比率（分子）の構造'!J$43</f>
        <v>28854</v>
      </c>
      <c r="F64" s="135"/>
      <c r="G64" s="135"/>
      <c r="H64" s="135">
        <f>'将来負担比率（分子）の構造'!K$43</f>
        <v>27072</v>
      </c>
      <c r="I64" s="135"/>
      <c r="J64" s="135"/>
      <c r="K64" s="135">
        <f>'将来負担比率（分子）の構造'!L$43</f>
        <v>25724</v>
      </c>
      <c r="L64" s="135"/>
      <c r="M64" s="135"/>
      <c r="N64" s="135">
        <f>'将来負担比率（分子）の構造'!M$43</f>
        <v>24885</v>
      </c>
      <c r="O64" s="135"/>
      <c r="P64" s="135"/>
    </row>
    <row r="65" spans="1:16">
      <c r="A65" s="135" t="s">
        <v>26</v>
      </c>
      <c r="B65" s="135">
        <f>'将来負担比率（分子）の構造'!I$42</f>
        <v>2199</v>
      </c>
      <c r="C65" s="135"/>
      <c r="D65" s="135"/>
      <c r="E65" s="135">
        <f>'将来負担比率（分子）の構造'!J$42</f>
        <v>1949</v>
      </c>
      <c r="F65" s="135"/>
      <c r="G65" s="135"/>
      <c r="H65" s="135">
        <f>'将来負担比率（分子）の構造'!K$42</f>
        <v>1715</v>
      </c>
      <c r="I65" s="135"/>
      <c r="J65" s="135"/>
      <c r="K65" s="135">
        <f>'将来負担比率（分子）の構造'!L$42</f>
        <v>1508</v>
      </c>
      <c r="L65" s="135"/>
      <c r="M65" s="135"/>
      <c r="N65" s="135">
        <f>'将来負担比率（分子）の構造'!M$42</f>
        <v>1301</v>
      </c>
      <c r="O65" s="135"/>
      <c r="P65" s="135"/>
    </row>
    <row r="66" spans="1:16">
      <c r="A66" s="135" t="s">
        <v>25</v>
      </c>
      <c r="B66" s="135">
        <f>'将来負担比率（分子）の構造'!I$41</f>
        <v>35409</v>
      </c>
      <c r="C66" s="135"/>
      <c r="D66" s="135"/>
      <c r="E66" s="135">
        <f>'将来負担比率（分子）の構造'!J$41</f>
        <v>34138</v>
      </c>
      <c r="F66" s="135"/>
      <c r="G66" s="135"/>
      <c r="H66" s="135">
        <f>'将来負担比率（分子）の構造'!K$41</f>
        <v>32913</v>
      </c>
      <c r="I66" s="135"/>
      <c r="J66" s="135"/>
      <c r="K66" s="135">
        <f>'将来負担比率（分子）の構造'!L$41</f>
        <v>32234</v>
      </c>
      <c r="L66" s="135"/>
      <c r="M66" s="135"/>
      <c r="N66" s="135">
        <f>'将来負担比率（分子）の構造'!M$41</f>
        <v>32079</v>
      </c>
      <c r="O66" s="135"/>
      <c r="P66" s="135"/>
    </row>
    <row r="67" spans="1:16">
      <c r="A67" s="135" t="s">
        <v>63</v>
      </c>
      <c r="B67" s="135" t="e">
        <f>NA()</f>
        <v>#N/A</v>
      </c>
      <c r="C67" s="135">
        <f>IF(ISNUMBER('将来負担比率（分子）の構造'!I$52), IF('将来負担比率（分子）の構造'!I$52 &lt; 0, 0, '将来負担比率（分子）の構造'!I$52), NA())</f>
        <v>31261</v>
      </c>
      <c r="D67" s="135" t="e">
        <f>NA()</f>
        <v>#N/A</v>
      </c>
      <c r="E67" s="135" t="e">
        <f>NA()</f>
        <v>#N/A</v>
      </c>
      <c r="F67" s="135">
        <f>IF(ISNUMBER('将来負担比率（分子）の構造'!J$52), IF('将来負担比率（分子）の構造'!J$52 &lt; 0, 0, '将来負担比率（分子）の構造'!J$52), NA())</f>
        <v>27695</v>
      </c>
      <c r="G67" s="135" t="e">
        <f>NA()</f>
        <v>#N/A</v>
      </c>
      <c r="H67" s="135" t="e">
        <f>NA()</f>
        <v>#N/A</v>
      </c>
      <c r="I67" s="135">
        <f>IF(ISNUMBER('将来負担比率（分子）の構造'!K$52), IF('将来負担比率（分子）の構造'!K$52 &lt; 0, 0, '将来負担比率（分子）の構造'!K$52), NA())</f>
        <v>26144</v>
      </c>
      <c r="J67" s="135" t="e">
        <f>NA()</f>
        <v>#N/A</v>
      </c>
      <c r="K67" s="135" t="e">
        <f>NA()</f>
        <v>#N/A</v>
      </c>
      <c r="L67" s="135">
        <f>IF(ISNUMBER('将来負担比率（分子）の構造'!L$52), IF('将来負担比率（分子）の構造'!L$52 &lt; 0, 0, '将来負担比率（分子）の構造'!L$52), NA())</f>
        <v>20994</v>
      </c>
      <c r="M67" s="135" t="e">
        <f>NA()</f>
        <v>#N/A</v>
      </c>
      <c r="N67" s="135" t="e">
        <f>NA()</f>
        <v>#N/A</v>
      </c>
      <c r="O67" s="135">
        <f>IF(ISNUMBER('将来負担比率（分子）の構造'!M$52), IF('将来負担比率（分子）の構造'!M$52 &lt; 0, 0, '将来負担比率（分子）の構造'!M$52), NA())</f>
        <v>18019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8210600</v>
      </c>
      <c r="S5" s="581"/>
      <c r="T5" s="581"/>
      <c r="U5" s="581"/>
      <c r="V5" s="581"/>
      <c r="W5" s="581"/>
      <c r="X5" s="581"/>
      <c r="Y5" s="582"/>
      <c r="Z5" s="583">
        <v>21.1</v>
      </c>
      <c r="AA5" s="583"/>
      <c r="AB5" s="583"/>
      <c r="AC5" s="583"/>
      <c r="AD5" s="584">
        <v>8042768</v>
      </c>
      <c r="AE5" s="584"/>
      <c r="AF5" s="584"/>
      <c r="AG5" s="584"/>
      <c r="AH5" s="584"/>
      <c r="AI5" s="584"/>
      <c r="AJ5" s="584"/>
      <c r="AK5" s="584"/>
      <c r="AL5" s="585">
        <v>38.299999999999997</v>
      </c>
      <c r="AM5" s="586"/>
      <c r="AN5" s="586"/>
      <c r="AO5" s="587"/>
      <c r="AP5" s="577" t="s">
        <v>208</v>
      </c>
      <c r="AQ5" s="578"/>
      <c r="AR5" s="578"/>
      <c r="AS5" s="578"/>
      <c r="AT5" s="578"/>
      <c r="AU5" s="578"/>
      <c r="AV5" s="578"/>
      <c r="AW5" s="578"/>
      <c r="AX5" s="578"/>
      <c r="AY5" s="578"/>
      <c r="AZ5" s="578"/>
      <c r="BA5" s="578"/>
      <c r="BB5" s="578"/>
      <c r="BC5" s="578"/>
      <c r="BD5" s="578"/>
      <c r="BE5" s="578"/>
      <c r="BF5" s="579"/>
      <c r="BG5" s="591">
        <v>8037758</v>
      </c>
      <c r="BH5" s="592"/>
      <c r="BI5" s="592"/>
      <c r="BJ5" s="592"/>
      <c r="BK5" s="592"/>
      <c r="BL5" s="592"/>
      <c r="BM5" s="592"/>
      <c r="BN5" s="593"/>
      <c r="BO5" s="594">
        <v>97.9</v>
      </c>
      <c r="BP5" s="594"/>
      <c r="BQ5" s="594"/>
      <c r="BR5" s="594"/>
      <c r="BS5" s="595">
        <v>137093</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314205</v>
      </c>
      <c r="S6" s="592"/>
      <c r="T6" s="592"/>
      <c r="U6" s="592"/>
      <c r="V6" s="592"/>
      <c r="W6" s="592"/>
      <c r="X6" s="592"/>
      <c r="Y6" s="593"/>
      <c r="Z6" s="594">
        <v>0.8</v>
      </c>
      <c r="AA6" s="594"/>
      <c r="AB6" s="594"/>
      <c r="AC6" s="594"/>
      <c r="AD6" s="595">
        <v>314205</v>
      </c>
      <c r="AE6" s="595"/>
      <c r="AF6" s="595"/>
      <c r="AG6" s="595"/>
      <c r="AH6" s="595"/>
      <c r="AI6" s="595"/>
      <c r="AJ6" s="595"/>
      <c r="AK6" s="595"/>
      <c r="AL6" s="596">
        <v>1.5</v>
      </c>
      <c r="AM6" s="597"/>
      <c r="AN6" s="597"/>
      <c r="AO6" s="598"/>
      <c r="AP6" s="588" t="s">
        <v>213</v>
      </c>
      <c r="AQ6" s="589"/>
      <c r="AR6" s="589"/>
      <c r="AS6" s="589"/>
      <c r="AT6" s="589"/>
      <c r="AU6" s="589"/>
      <c r="AV6" s="589"/>
      <c r="AW6" s="589"/>
      <c r="AX6" s="589"/>
      <c r="AY6" s="589"/>
      <c r="AZ6" s="589"/>
      <c r="BA6" s="589"/>
      <c r="BB6" s="589"/>
      <c r="BC6" s="589"/>
      <c r="BD6" s="589"/>
      <c r="BE6" s="589"/>
      <c r="BF6" s="590"/>
      <c r="BG6" s="591">
        <v>8037758</v>
      </c>
      <c r="BH6" s="592"/>
      <c r="BI6" s="592"/>
      <c r="BJ6" s="592"/>
      <c r="BK6" s="592"/>
      <c r="BL6" s="592"/>
      <c r="BM6" s="592"/>
      <c r="BN6" s="593"/>
      <c r="BO6" s="594">
        <v>97.9</v>
      </c>
      <c r="BP6" s="594"/>
      <c r="BQ6" s="594"/>
      <c r="BR6" s="594"/>
      <c r="BS6" s="595">
        <v>137093</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283649</v>
      </c>
      <c r="CS6" s="592"/>
      <c r="CT6" s="592"/>
      <c r="CU6" s="592"/>
      <c r="CV6" s="592"/>
      <c r="CW6" s="592"/>
      <c r="CX6" s="592"/>
      <c r="CY6" s="593"/>
      <c r="CZ6" s="594">
        <v>0.8</v>
      </c>
      <c r="DA6" s="594"/>
      <c r="DB6" s="594"/>
      <c r="DC6" s="594"/>
      <c r="DD6" s="600" t="s">
        <v>215</v>
      </c>
      <c r="DE6" s="592"/>
      <c r="DF6" s="592"/>
      <c r="DG6" s="592"/>
      <c r="DH6" s="592"/>
      <c r="DI6" s="592"/>
      <c r="DJ6" s="592"/>
      <c r="DK6" s="592"/>
      <c r="DL6" s="592"/>
      <c r="DM6" s="592"/>
      <c r="DN6" s="592"/>
      <c r="DO6" s="592"/>
      <c r="DP6" s="593"/>
      <c r="DQ6" s="600">
        <v>283648</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16299</v>
      </c>
      <c r="S7" s="592"/>
      <c r="T7" s="592"/>
      <c r="U7" s="592"/>
      <c r="V7" s="592"/>
      <c r="W7" s="592"/>
      <c r="X7" s="592"/>
      <c r="Y7" s="593"/>
      <c r="Z7" s="594">
        <v>0</v>
      </c>
      <c r="AA7" s="594"/>
      <c r="AB7" s="594"/>
      <c r="AC7" s="594"/>
      <c r="AD7" s="595">
        <v>16299</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3361106</v>
      </c>
      <c r="BH7" s="592"/>
      <c r="BI7" s="592"/>
      <c r="BJ7" s="592"/>
      <c r="BK7" s="592"/>
      <c r="BL7" s="592"/>
      <c r="BM7" s="592"/>
      <c r="BN7" s="593"/>
      <c r="BO7" s="594">
        <v>40.9</v>
      </c>
      <c r="BP7" s="594"/>
      <c r="BQ7" s="594"/>
      <c r="BR7" s="594"/>
      <c r="BS7" s="595">
        <v>137093</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5365199</v>
      </c>
      <c r="CS7" s="592"/>
      <c r="CT7" s="592"/>
      <c r="CU7" s="592"/>
      <c r="CV7" s="592"/>
      <c r="CW7" s="592"/>
      <c r="CX7" s="592"/>
      <c r="CY7" s="593"/>
      <c r="CZ7" s="594">
        <v>14.4</v>
      </c>
      <c r="DA7" s="594"/>
      <c r="DB7" s="594"/>
      <c r="DC7" s="594"/>
      <c r="DD7" s="600">
        <v>401264</v>
      </c>
      <c r="DE7" s="592"/>
      <c r="DF7" s="592"/>
      <c r="DG7" s="592"/>
      <c r="DH7" s="592"/>
      <c r="DI7" s="592"/>
      <c r="DJ7" s="592"/>
      <c r="DK7" s="592"/>
      <c r="DL7" s="592"/>
      <c r="DM7" s="592"/>
      <c r="DN7" s="592"/>
      <c r="DO7" s="592"/>
      <c r="DP7" s="593"/>
      <c r="DQ7" s="600">
        <v>4456691</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17933</v>
      </c>
      <c r="S8" s="592"/>
      <c r="T8" s="592"/>
      <c r="U8" s="592"/>
      <c r="V8" s="592"/>
      <c r="W8" s="592"/>
      <c r="X8" s="592"/>
      <c r="Y8" s="593"/>
      <c r="Z8" s="594">
        <v>0</v>
      </c>
      <c r="AA8" s="594"/>
      <c r="AB8" s="594"/>
      <c r="AC8" s="594"/>
      <c r="AD8" s="595">
        <v>17933</v>
      </c>
      <c r="AE8" s="595"/>
      <c r="AF8" s="595"/>
      <c r="AG8" s="595"/>
      <c r="AH8" s="595"/>
      <c r="AI8" s="595"/>
      <c r="AJ8" s="595"/>
      <c r="AK8" s="595"/>
      <c r="AL8" s="596">
        <v>0.1</v>
      </c>
      <c r="AM8" s="597"/>
      <c r="AN8" s="597"/>
      <c r="AO8" s="598"/>
      <c r="AP8" s="588" t="s">
        <v>220</v>
      </c>
      <c r="AQ8" s="589"/>
      <c r="AR8" s="589"/>
      <c r="AS8" s="589"/>
      <c r="AT8" s="589"/>
      <c r="AU8" s="589"/>
      <c r="AV8" s="589"/>
      <c r="AW8" s="589"/>
      <c r="AX8" s="589"/>
      <c r="AY8" s="589"/>
      <c r="AZ8" s="589"/>
      <c r="BA8" s="589"/>
      <c r="BB8" s="589"/>
      <c r="BC8" s="589"/>
      <c r="BD8" s="589"/>
      <c r="BE8" s="589"/>
      <c r="BF8" s="590"/>
      <c r="BG8" s="591">
        <v>105206</v>
      </c>
      <c r="BH8" s="592"/>
      <c r="BI8" s="592"/>
      <c r="BJ8" s="592"/>
      <c r="BK8" s="592"/>
      <c r="BL8" s="592"/>
      <c r="BM8" s="592"/>
      <c r="BN8" s="593"/>
      <c r="BO8" s="594">
        <v>1.3</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11120137</v>
      </c>
      <c r="CS8" s="592"/>
      <c r="CT8" s="592"/>
      <c r="CU8" s="592"/>
      <c r="CV8" s="592"/>
      <c r="CW8" s="592"/>
      <c r="CX8" s="592"/>
      <c r="CY8" s="593"/>
      <c r="CZ8" s="594">
        <v>29.9</v>
      </c>
      <c r="DA8" s="594"/>
      <c r="DB8" s="594"/>
      <c r="DC8" s="594"/>
      <c r="DD8" s="600">
        <v>254596</v>
      </c>
      <c r="DE8" s="592"/>
      <c r="DF8" s="592"/>
      <c r="DG8" s="592"/>
      <c r="DH8" s="592"/>
      <c r="DI8" s="592"/>
      <c r="DJ8" s="592"/>
      <c r="DK8" s="592"/>
      <c r="DL8" s="592"/>
      <c r="DM8" s="592"/>
      <c r="DN8" s="592"/>
      <c r="DO8" s="592"/>
      <c r="DP8" s="593"/>
      <c r="DQ8" s="600">
        <v>5976525</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19966</v>
      </c>
      <c r="S9" s="592"/>
      <c r="T9" s="592"/>
      <c r="U9" s="592"/>
      <c r="V9" s="592"/>
      <c r="W9" s="592"/>
      <c r="X9" s="592"/>
      <c r="Y9" s="593"/>
      <c r="Z9" s="594">
        <v>0.1</v>
      </c>
      <c r="AA9" s="594"/>
      <c r="AB9" s="594"/>
      <c r="AC9" s="594"/>
      <c r="AD9" s="595">
        <v>19966</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2408941</v>
      </c>
      <c r="BH9" s="592"/>
      <c r="BI9" s="592"/>
      <c r="BJ9" s="592"/>
      <c r="BK9" s="592"/>
      <c r="BL9" s="592"/>
      <c r="BM9" s="592"/>
      <c r="BN9" s="593"/>
      <c r="BO9" s="594">
        <v>29.3</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4462011</v>
      </c>
      <c r="CS9" s="592"/>
      <c r="CT9" s="592"/>
      <c r="CU9" s="592"/>
      <c r="CV9" s="592"/>
      <c r="CW9" s="592"/>
      <c r="CX9" s="592"/>
      <c r="CY9" s="593"/>
      <c r="CZ9" s="594">
        <v>12</v>
      </c>
      <c r="DA9" s="594"/>
      <c r="DB9" s="594"/>
      <c r="DC9" s="594"/>
      <c r="DD9" s="600">
        <v>695425</v>
      </c>
      <c r="DE9" s="592"/>
      <c r="DF9" s="592"/>
      <c r="DG9" s="592"/>
      <c r="DH9" s="592"/>
      <c r="DI9" s="592"/>
      <c r="DJ9" s="592"/>
      <c r="DK9" s="592"/>
      <c r="DL9" s="592"/>
      <c r="DM9" s="592"/>
      <c r="DN9" s="592"/>
      <c r="DO9" s="592"/>
      <c r="DP9" s="593"/>
      <c r="DQ9" s="600">
        <v>3831819</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750319</v>
      </c>
      <c r="S10" s="592"/>
      <c r="T10" s="592"/>
      <c r="U10" s="592"/>
      <c r="V10" s="592"/>
      <c r="W10" s="592"/>
      <c r="X10" s="592"/>
      <c r="Y10" s="593"/>
      <c r="Z10" s="594">
        <v>1.9</v>
      </c>
      <c r="AA10" s="594"/>
      <c r="AB10" s="594"/>
      <c r="AC10" s="594"/>
      <c r="AD10" s="595">
        <v>750319</v>
      </c>
      <c r="AE10" s="595"/>
      <c r="AF10" s="595"/>
      <c r="AG10" s="595"/>
      <c r="AH10" s="595"/>
      <c r="AI10" s="595"/>
      <c r="AJ10" s="595"/>
      <c r="AK10" s="595"/>
      <c r="AL10" s="596">
        <v>3.6</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244494</v>
      </c>
      <c r="BH10" s="592"/>
      <c r="BI10" s="592"/>
      <c r="BJ10" s="592"/>
      <c r="BK10" s="592"/>
      <c r="BL10" s="592"/>
      <c r="BM10" s="592"/>
      <c r="BN10" s="593"/>
      <c r="BO10" s="594">
        <v>3</v>
      </c>
      <c r="BP10" s="594"/>
      <c r="BQ10" s="594"/>
      <c r="BR10" s="594"/>
      <c r="BS10" s="600">
        <v>39608</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303779</v>
      </c>
      <c r="CS10" s="592"/>
      <c r="CT10" s="592"/>
      <c r="CU10" s="592"/>
      <c r="CV10" s="592"/>
      <c r="CW10" s="592"/>
      <c r="CX10" s="592"/>
      <c r="CY10" s="593"/>
      <c r="CZ10" s="594">
        <v>0.8</v>
      </c>
      <c r="DA10" s="594"/>
      <c r="DB10" s="594"/>
      <c r="DC10" s="594"/>
      <c r="DD10" s="600">
        <v>46783</v>
      </c>
      <c r="DE10" s="592"/>
      <c r="DF10" s="592"/>
      <c r="DG10" s="592"/>
      <c r="DH10" s="592"/>
      <c r="DI10" s="592"/>
      <c r="DJ10" s="592"/>
      <c r="DK10" s="592"/>
      <c r="DL10" s="592"/>
      <c r="DM10" s="592"/>
      <c r="DN10" s="592"/>
      <c r="DO10" s="592"/>
      <c r="DP10" s="593"/>
      <c r="DQ10" s="600">
        <v>90232</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4990</v>
      </c>
      <c r="S11" s="592"/>
      <c r="T11" s="592"/>
      <c r="U11" s="592"/>
      <c r="V11" s="592"/>
      <c r="W11" s="592"/>
      <c r="X11" s="592"/>
      <c r="Y11" s="593"/>
      <c r="Z11" s="594">
        <v>0</v>
      </c>
      <c r="AA11" s="594"/>
      <c r="AB11" s="594"/>
      <c r="AC11" s="594"/>
      <c r="AD11" s="595">
        <v>4990</v>
      </c>
      <c r="AE11" s="595"/>
      <c r="AF11" s="595"/>
      <c r="AG11" s="595"/>
      <c r="AH11" s="595"/>
      <c r="AI11" s="595"/>
      <c r="AJ11" s="595"/>
      <c r="AK11" s="595"/>
      <c r="AL11" s="596">
        <v>0</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602465</v>
      </c>
      <c r="BH11" s="592"/>
      <c r="BI11" s="592"/>
      <c r="BJ11" s="592"/>
      <c r="BK11" s="592"/>
      <c r="BL11" s="592"/>
      <c r="BM11" s="592"/>
      <c r="BN11" s="593"/>
      <c r="BO11" s="594">
        <v>7.3</v>
      </c>
      <c r="BP11" s="594"/>
      <c r="BQ11" s="594"/>
      <c r="BR11" s="594"/>
      <c r="BS11" s="600">
        <v>97485</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1298126</v>
      </c>
      <c r="CS11" s="592"/>
      <c r="CT11" s="592"/>
      <c r="CU11" s="592"/>
      <c r="CV11" s="592"/>
      <c r="CW11" s="592"/>
      <c r="CX11" s="592"/>
      <c r="CY11" s="593"/>
      <c r="CZ11" s="594">
        <v>3.5</v>
      </c>
      <c r="DA11" s="594"/>
      <c r="DB11" s="594"/>
      <c r="DC11" s="594"/>
      <c r="DD11" s="600">
        <v>693050</v>
      </c>
      <c r="DE11" s="592"/>
      <c r="DF11" s="592"/>
      <c r="DG11" s="592"/>
      <c r="DH11" s="592"/>
      <c r="DI11" s="592"/>
      <c r="DJ11" s="592"/>
      <c r="DK11" s="592"/>
      <c r="DL11" s="592"/>
      <c r="DM11" s="592"/>
      <c r="DN11" s="592"/>
      <c r="DO11" s="592"/>
      <c r="DP11" s="593"/>
      <c r="DQ11" s="600">
        <v>639599</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3924168</v>
      </c>
      <c r="BH12" s="592"/>
      <c r="BI12" s="592"/>
      <c r="BJ12" s="592"/>
      <c r="BK12" s="592"/>
      <c r="BL12" s="592"/>
      <c r="BM12" s="592"/>
      <c r="BN12" s="593"/>
      <c r="BO12" s="594">
        <v>47.8</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1215996</v>
      </c>
      <c r="CS12" s="592"/>
      <c r="CT12" s="592"/>
      <c r="CU12" s="592"/>
      <c r="CV12" s="592"/>
      <c r="CW12" s="592"/>
      <c r="CX12" s="592"/>
      <c r="CY12" s="593"/>
      <c r="CZ12" s="594">
        <v>3.3</v>
      </c>
      <c r="DA12" s="594"/>
      <c r="DB12" s="594"/>
      <c r="DC12" s="594"/>
      <c r="DD12" s="600">
        <v>310214</v>
      </c>
      <c r="DE12" s="592"/>
      <c r="DF12" s="592"/>
      <c r="DG12" s="592"/>
      <c r="DH12" s="592"/>
      <c r="DI12" s="592"/>
      <c r="DJ12" s="592"/>
      <c r="DK12" s="592"/>
      <c r="DL12" s="592"/>
      <c r="DM12" s="592"/>
      <c r="DN12" s="592"/>
      <c r="DO12" s="592"/>
      <c r="DP12" s="593"/>
      <c r="DQ12" s="600">
        <v>495044</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63988</v>
      </c>
      <c r="S13" s="592"/>
      <c r="T13" s="592"/>
      <c r="U13" s="592"/>
      <c r="V13" s="592"/>
      <c r="W13" s="592"/>
      <c r="X13" s="592"/>
      <c r="Y13" s="593"/>
      <c r="Z13" s="594">
        <v>0.2</v>
      </c>
      <c r="AA13" s="594"/>
      <c r="AB13" s="594"/>
      <c r="AC13" s="594"/>
      <c r="AD13" s="595">
        <v>63988</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3831593</v>
      </c>
      <c r="BH13" s="592"/>
      <c r="BI13" s="592"/>
      <c r="BJ13" s="592"/>
      <c r="BK13" s="592"/>
      <c r="BL13" s="592"/>
      <c r="BM13" s="592"/>
      <c r="BN13" s="593"/>
      <c r="BO13" s="594">
        <v>46.7</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3233276</v>
      </c>
      <c r="CS13" s="592"/>
      <c r="CT13" s="592"/>
      <c r="CU13" s="592"/>
      <c r="CV13" s="592"/>
      <c r="CW13" s="592"/>
      <c r="CX13" s="592"/>
      <c r="CY13" s="593"/>
      <c r="CZ13" s="594">
        <v>8.6999999999999993</v>
      </c>
      <c r="DA13" s="594"/>
      <c r="DB13" s="594"/>
      <c r="DC13" s="594"/>
      <c r="DD13" s="600">
        <v>1535477</v>
      </c>
      <c r="DE13" s="592"/>
      <c r="DF13" s="592"/>
      <c r="DG13" s="592"/>
      <c r="DH13" s="592"/>
      <c r="DI13" s="592"/>
      <c r="DJ13" s="592"/>
      <c r="DK13" s="592"/>
      <c r="DL13" s="592"/>
      <c r="DM13" s="592"/>
      <c r="DN13" s="592"/>
      <c r="DO13" s="592"/>
      <c r="DP13" s="593"/>
      <c r="DQ13" s="600">
        <v>2122618</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167994</v>
      </c>
      <c r="BH14" s="592"/>
      <c r="BI14" s="592"/>
      <c r="BJ14" s="592"/>
      <c r="BK14" s="592"/>
      <c r="BL14" s="592"/>
      <c r="BM14" s="592"/>
      <c r="BN14" s="593"/>
      <c r="BO14" s="594">
        <v>2</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1976163</v>
      </c>
      <c r="CS14" s="592"/>
      <c r="CT14" s="592"/>
      <c r="CU14" s="592"/>
      <c r="CV14" s="592"/>
      <c r="CW14" s="592"/>
      <c r="CX14" s="592"/>
      <c r="CY14" s="593"/>
      <c r="CZ14" s="594">
        <v>5.3</v>
      </c>
      <c r="DA14" s="594"/>
      <c r="DB14" s="594"/>
      <c r="DC14" s="594"/>
      <c r="DD14" s="600">
        <v>991110</v>
      </c>
      <c r="DE14" s="592"/>
      <c r="DF14" s="592"/>
      <c r="DG14" s="592"/>
      <c r="DH14" s="592"/>
      <c r="DI14" s="592"/>
      <c r="DJ14" s="592"/>
      <c r="DK14" s="592"/>
      <c r="DL14" s="592"/>
      <c r="DM14" s="592"/>
      <c r="DN14" s="592"/>
      <c r="DO14" s="592"/>
      <c r="DP14" s="593"/>
      <c r="DQ14" s="600">
        <v>1145895</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23924</v>
      </c>
      <c r="S15" s="592"/>
      <c r="T15" s="592"/>
      <c r="U15" s="592"/>
      <c r="V15" s="592"/>
      <c r="W15" s="592"/>
      <c r="X15" s="592"/>
      <c r="Y15" s="593"/>
      <c r="Z15" s="594">
        <v>0.1</v>
      </c>
      <c r="AA15" s="594"/>
      <c r="AB15" s="594"/>
      <c r="AC15" s="594"/>
      <c r="AD15" s="595">
        <v>23924</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584490</v>
      </c>
      <c r="BH15" s="592"/>
      <c r="BI15" s="592"/>
      <c r="BJ15" s="592"/>
      <c r="BK15" s="592"/>
      <c r="BL15" s="592"/>
      <c r="BM15" s="592"/>
      <c r="BN15" s="593"/>
      <c r="BO15" s="594">
        <v>7.1</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2971259</v>
      </c>
      <c r="CS15" s="592"/>
      <c r="CT15" s="592"/>
      <c r="CU15" s="592"/>
      <c r="CV15" s="592"/>
      <c r="CW15" s="592"/>
      <c r="CX15" s="592"/>
      <c r="CY15" s="593"/>
      <c r="CZ15" s="594">
        <v>8</v>
      </c>
      <c r="DA15" s="594"/>
      <c r="DB15" s="594"/>
      <c r="DC15" s="594"/>
      <c r="DD15" s="600">
        <v>814425</v>
      </c>
      <c r="DE15" s="592"/>
      <c r="DF15" s="592"/>
      <c r="DG15" s="592"/>
      <c r="DH15" s="592"/>
      <c r="DI15" s="592"/>
      <c r="DJ15" s="592"/>
      <c r="DK15" s="592"/>
      <c r="DL15" s="592"/>
      <c r="DM15" s="592"/>
      <c r="DN15" s="592"/>
      <c r="DO15" s="592"/>
      <c r="DP15" s="593"/>
      <c r="DQ15" s="600">
        <v>2264881</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13311826</v>
      </c>
      <c r="S16" s="592"/>
      <c r="T16" s="592"/>
      <c r="U16" s="592"/>
      <c r="V16" s="592"/>
      <c r="W16" s="592"/>
      <c r="X16" s="592"/>
      <c r="Y16" s="593"/>
      <c r="Z16" s="594">
        <v>34.200000000000003</v>
      </c>
      <c r="AA16" s="594"/>
      <c r="AB16" s="594"/>
      <c r="AC16" s="594"/>
      <c r="AD16" s="595">
        <v>11696701</v>
      </c>
      <c r="AE16" s="595"/>
      <c r="AF16" s="595"/>
      <c r="AG16" s="595"/>
      <c r="AH16" s="595"/>
      <c r="AI16" s="595"/>
      <c r="AJ16" s="595"/>
      <c r="AK16" s="595"/>
      <c r="AL16" s="596">
        <v>55.6</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728541</v>
      </c>
      <c r="CS16" s="592"/>
      <c r="CT16" s="592"/>
      <c r="CU16" s="592"/>
      <c r="CV16" s="592"/>
      <c r="CW16" s="592"/>
      <c r="CX16" s="592"/>
      <c r="CY16" s="593"/>
      <c r="CZ16" s="594">
        <v>2</v>
      </c>
      <c r="DA16" s="594"/>
      <c r="DB16" s="594"/>
      <c r="DC16" s="594"/>
      <c r="DD16" s="600" t="s">
        <v>112</v>
      </c>
      <c r="DE16" s="592"/>
      <c r="DF16" s="592"/>
      <c r="DG16" s="592"/>
      <c r="DH16" s="592"/>
      <c r="DI16" s="592"/>
      <c r="DJ16" s="592"/>
      <c r="DK16" s="592"/>
      <c r="DL16" s="592"/>
      <c r="DM16" s="592"/>
      <c r="DN16" s="592"/>
      <c r="DO16" s="592"/>
      <c r="DP16" s="593"/>
      <c r="DQ16" s="600">
        <v>463732</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11696701</v>
      </c>
      <c r="S17" s="592"/>
      <c r="T17" s="592"/>
      <c r="U17" s="592"/>
      <c r="V17" s="592"/>
      <c r="W17" s="592"/>
      <c r="X17" s="592"/>
      <c r="Y17" s="593"/>
      <c r="Z17" s="594">
        <v>30.1</v>
      </c>
      <c r="AA17" s="594"/>
      <c r="AB17" s="594"/>
      <c r="AC17" s="594"/>
      <c r="AD17" s="595">
        <v>11696701</v>
      </c>
      <c r="AE17" s="595"/>
      <c r="AF17" s="595"/>
      <c r="AG17" s="595"/>
      <c r="AH17" s="595"/>
      <c r="AI17" s="595"/>
      <c r="AJ17" s="595"/>
      <c r="AK17" s="595"/>
      <c r="AL17" s="596">
        <v>55.6</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4195123</v>
      </c>
      <c r="CS17" s="592"/>
      <c r="CT17" s="592"/>
      <c r="CU17" s="592"/>
      <c r="CV17" s="592"/>
      <c r="CW17" s="592"/>
      <c r="CX17" s="592"/>
      <c r="CY17" s="593"/>
      <c r="CZ17" s="594">
        <v>11.3</v>
      </c>
      <c r="DA17" s="594"/>
      <c r="DB17" s="594"/>
      <c r="DC17" s="594"/>
      <c r="DD17" s="600" t="s">
        <v>112</v>
      </c>
      <c r="DE17" s="592"/>
      <c r="DF17" s="592"/>
      <c r="DG17" s="592"/>
      <c r="DH17" s="592"/>
      <c r="DI17" s="592"/>
      <c r="DJ17" s="592"/>
      <c r="DK17" s="592"/>
      <c r="DL17" s="592"/>
      <c r="DM17" s="592"/>
      <c r="DN17" s="592"/>
      <c r="DO17" s="592"/>
      <c r="DP17" s="593"/>
      <c r="DQ17" s="600">
        <v>4152024</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1594529</v>
      </c>
      <c r="S18" s="592"/>
      <c r="T18" s="592"/>
      <c r="U18" s="592"/>
      <c r="V18" s="592"/>
      <c r="W18" s="592"/>
      <c r="X18" s="592"/>
      <c r="Y18" s="593"/>
      <c r="Z18" s="594">
        <v>4.0999999999999996</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20596</v>
      </c>
      <c r="S19" s="592"/>
      <c r="T19" s="592"/>
      <c r="U19" s="592"/>
      <c r="V19" s="592"/>
      <c r="W19" s="592"/>
      <c r="X19" s="592"/>
      <c r="Y19" s="593"/>
      <c r="Z19" s="594">
        <v>0.1</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172842</v>
      </c>
      <c r="BH19" s="592"/>
      <c r="BI19" s="592"/>
      <c r="BJ19" s="592"/>
      <c r="BK19" s="592"/>
      <c r="BL19" s="592"/>
      <c r="BM19" s="592"/>
      <c r="BN19" s="593"/>
      <c r="BO19" s="594">
        <v>2.1</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22734050</v>
      </c>
      <c r="S20" s="592"/>
      <c r="T20" s="592"/>
      <c r="U20" s="592"/>
      <c r="V20" s="592"/>
      <c r="W20" s="592"/>
      <c r="X20" s="592"/>
      <c r="Y20" s="593"/>
      <c r="Z20" s="594">
        <v>58.4</v>
      </c>
      <c r="AA20" s="594"/>
      <c r="AB20" s="594"/>
      <c r="AC20" s="594"/>
      <c r="AD20" s="595">
        <v>20951093</v>
      </c>
      <c r="AE20" s="595"/>
      <c r="AF20" s="595"/>
      <c r="AG20" s="595"/>
      <c r="AH20" s="595"/>
      <c r="AI20" s="595"/>
      <c r="AJ20" s="595"/>
      <c r="AK20" s="595"/>
      <c r="AL20" s="596">
        <v>99.6</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172842</v>
      </c>
      <c r="BH20" s="592"/>
      <c r="BI20" s="592"/>
      <c r="BJ20" s="592"/>
      <c r="BK20" s="592"/>
      <c r="BL20" s="592"/>
      <c r="BM20" s="592"/>
      <c r="BN20" s="593"/>
      <c r="BO20" s="594">
        <v>2.1</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37153259</v>
      </c>
      <c r="CS20" s="592"/>
      <c r="CT20" s="592"/>
      <c r="CU20" s="592"/>
      <c r="CV20" s="592"/>
      <c r="CW20" s="592"/>
      <c r="CX20" s="592"/>
      <c r="CY20" s="593"/>
      <c r="CZ20" s="594">
        <v>100</v>
      </c>
      <c r="DA20" s="594"/>
      <c r="DB20" s="594"/>
      <c r="DC20" s="594"/>
      <c r="DD20" s="600">
        <v>5742344</v>
      </c>
      <c r="DE20" s="592"/>
      <c r="DF20" s="592"/>
      <c r="DG20" s="592"/>
      <c r="DH20" s="592"/>
      <c r="DI20" s="592"/>
      <c r="DJ20" s="592"/>
      <c r="DK20" s="592"/>
      <c r="DL20" s="592"/>
      <c r="DM20" s="592"/>
      <c r="DN20" s="592"/>
      <c r="DO20" s="592"/>
      <c r="DP20" s="593"/>
      <c r="DQ20" s="600">
        <v>25922708</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12298</v>
      </c>
      <c r="S21" s="592"/>
      <c r="T21" s="592"/>
      <c r="U21" s="592"/>
      <c r="V21" s="592"/>
      <c r="W21" s="592"/>
      <c r="X21" s="592"/>
      <c r="Y21" s="593"/>
      <c r="Z21" s="594">
        <v>0</v>
      </c>
      <c r="AA21" s="594"/>
      <c r="AB21" s="594"/>
      <c r="AC21" s="594"/>
      <c r="AD21" s="595">
        <v>12298</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5010</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52360</v>
      </c>
      <c r="S22" s="592"/>
      <c r="T22" s="592"/>
      <c r="U22" s="592"/>
      <c r="V22" s="592"/>
      <c r="W22" s="592"/>
      <c r="X22" s="592"/>
      <c r="Y22" s="593"/>
      <c r="Z22" s="594">
        <v>0.1</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590614</v>
      </c>
      <c r="S23" s="592"/>
      <c r="T23" s="592"/>
      <c r="U23" s="592"/>
      <c r="V23" s="592"/>
      <c r="W23" s="592"/>
      <c r="X23" s="592"/>
      <c r="Y23" s="593"/>
      <c r="Z23" s="594">
        <v>1.5</v>
      </c>
      <c r="AA23" s="594"/>
      <c r="AB23" s="594"/>
      <c r="AC23" s="594"/>
      <c r="AD23" s="595">
        <v>28565</v>
      </c>
      <c r="AE23" s="595"/>
      <c r="AF23" s="595"/>
      <c r="AG23" s="595"/>
      <c r="AH23" s="595"/>
      <c r="AI23" s="595"/>
      <c r="AJ23" s="595"/>
      <c r="AK23" s="595"/>
      <c r="AL23" s="596">
        <v>0.1</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v>167832</v>
      </c>
      <c r="BH23" s="592"/>
      <c r="BI23" s="592"/>
      <c r="BJ23" s="592"/>
      <c r="BK23" s="592"/>
      <c r="BL23" s="592"/>
      <c r="BM23" s="592"/>
      <c r="BN23" s="593"/>
      <c r="BO23" s="594">
        <v>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6" t="s">
        <v>268</v>
      </c>
      <c r="DM23" s="617"/>
      <c r="DN23" s="617"/>
      <c r="DO23" s="617"/>
      <c r="DP23" s="617"/>
      <c r="DQ23" s="617"/>
      <c r="DR23" s="617"/>
      <c r="DS23" s="617"/>
      <c r="DT23" s="617"/>
      <c r="DU23" s="617"/>
      <c r="DV23" s="618"/>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178501</v>
      </c>
      <c r="S24" s="592"/>
      <c r="T24" s="592"/>
      <c r="U24" s="592"/>
      <c r="V24" s="592"/>
      <c r="W24" s="592"/>
      <c r="X24" s="592"/>
      <c r="Y24" s="593"/>
      <c r="Z24" s="594">
        <v>0.5</v>
      </c>
      <c r="AA24" s="594"/>
      <c r="AB24" s="594"/>
      <c r="AC24" s="594"/>
      <c r="AD24" s="595" t="s">
        <v>112</v>
      </c>
      <c r="AE24" s="595"/>
      <c r="AF24" s="595"/>
      <c r="AG24" s="595"/>
      <c r="AH24" s="595"/>
      <c r="AI24" s="595"/>
      <c r="AJ24" s="595"/>
      <c r="AK24" s="595"/>
      <c r="AL24" s="596" t="s">
        <v>112</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15718076</v>
      </c>
      <c r="CS24" s="581"/>
      <c r="CT24" s="581"/>
      <c r="CU24" s="581"/>
      <c r="CV24" s="581"/>
      <c r="CW24" s="581"/>
      <c r="CX24" s="581"/>
      <c r="CY24" s="582"/>
      <c r="CZ24" s="620">
        <v>42.3</v>
      </c>
      <c r="DA24" s="621"/>
      <c r="DB24" s="621"/>
      <c r="DC24" s="622"/>
      <c r="DD24" s="619">
        <v>11178620</v>
      </c>
      <c r="DE24" s="581"/>
      <c r="DF24" s="581"/>
      <c r="DG24" s="581"/>
      <c r="DH24" s="581"/>
      <c r="DI24" s="581"/>
      <c r="DJ24" s="581"/>
      <c r="DK24" s="582"/>
      <c r="DL24" s="619">
        <v>10626512</v>
      </c>
      <c r="DM24" s="581"/>
      <c r="DN24" s="581"/>
      <c r="DO24" s="581"/>
      <c r="DP24" s="581"/>
      <c r="DQ24" s="581"/>
      <c r="DR24" s="581"/>
      <c r="DS24" s="581"/>
      <c r="DT24" s="581"/>
      <c r="DU24" s="581"/>
      <c r="DV24" s="582"/>
      <c r="DW24" s="585">
        <v>47.1</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4005470</v>
      </c>
      <c r="S25" s="592"/>
      <c r="T25" s="592"/>
      <c r="U25" s="592"/>
      <c r="V25" s="592"/>
      <c r="W25" s="592"/>
      <c r="X25" s="592"/>
      <c r="Y25" s="593"/>
      <c r="Z25" s="594">
        <v>10.3</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5612278</v>
      </c>
      <c r="CS25" s="611"/>
      <c r="CT25" s="611"/>
      <c r="CU25" s="611"/>
      <c r="CV25" s="611"/>
      <c r="CW25" s="611"/>
      <c r="CX25" s="611"/>
      <c r="CY25" s="612"/>
      <c r="CZ25" s="625">
        <v>15.1</v>
      </c>
      <c r="DA25" s="626"/>
      <c r="DB25" s="626"/>
      <c r="DC25" s="627"/>
      <c r="DD25" s="600">
        <v>5188178</v>
      </c>
      <c r="DE25" s="611"/>
      <c r="DF25" s="611"/>
      <c r="DG25" s="611"/>
      <c r="DH25" s="611"/>
      <c r="DI25" s="611"/>
      <c r="DJ25" s="611"/>
      <c r="DK25" s="612"/>
      <c r="DL25" s="600">
        <v>5111792</v>
      </c>
      <c r="DM25" s="611"/>
      <c r="DN25" s="611"/>
      <c r="DO25" s="611"/>
      <c r="DP25" s="611"/>
      <c r="DQ25" s="611"/>
      <c r="DR25" s="611"/>
      <c r="DS25" s="611"/>
      <c r="DT25" s="611"/>
      <c r="DU25" s="611"/>
      <c r="DV25" s="612"/>
      <c r="DW25" s="596">
        <v>22.6</v>
      </c>
      <c r="DX25" s="623"/>
      <c r="DY25" s="623"/>
      <c r="DZ25" s="623"/>
      <c r="EA25" s="623"/>
      <c r="EB25" s="623"/>
      <c r="EC25" s="624"/>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3712687</v>
      </c>
      <c r="CS26" s="592"/>
      <c r="CT26" s="592"/>
      <c r="CU26" s="592"/>
      <c r="CV26" s="592"/>
      <c r="CW26" s="592"/>
      <c r="CX26" s="592"/>
      <c r="CY26" s="593"/>
      <c r="CZ26" s="625">
        <v>10</v>
      </c>
      <c r="DA26" s="626"/>
      <c r="DB26" s="626"/>
      <c r="DC26" s="627"/>
      <c r="DD26" s="600">
        <v>3400337</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3"/>
      <c r="DY26" s="623"/>
      <c r="DZ26" s="623"/>
      <c r="EA26" s="623"/>
      <c r="EB26" s="623"/>
      <c r="EC26" s="624"/>
    </row>
    <row r="27" spans="2:133" ht="11.25" customHeight="1">
      <c r="B27" s="588" t="s">
        <v>279</v>
      </c>
      <c r="C27" s="589"/>
      <c r="D27" s="589"/>
      <c r="E27" s="589"/>
      <c r="F27" s="589"/>
      <c r="G27" s="589"/>
      <c r="H27" s="589"/>
      <c r="I27" s="589"/>
      <c r="J27" s="589"/>
      <c r="K27" s="589"/>
      <c r="L27" s="589"/>
      <c r="M27" s="589"/>
      <c r="N27" s="589"/>
      <c r="O27" s="589"/>
      <c r="P27" s="589"/>
      <c r="Q27" s="590"/>
      <c r="R27" s="591">
        <v>3059477</v>
      </c>
      <c r="S27" s="592"/>
      <c r="T27" s="592"/>
      <c r="U27" s="592"/>
      <c r="V27" s="592"/>
      <c r="W27" s="592"/>
      <c r="X27" s="592"/>
      <c r="Y27" s="593"/>
      <c r="Z27" s="594">
        <v>7.9</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8210600</v>
      </c>
      <c r="BH27" s="592"/>
      <c r="BI27" s="592"/>
      <c r="BJ27" s="592"/>
      <c r="BK27" s="592"/>
      <c r="BL27" s="592"/>
      <c r="BM27" s="592"/>
      <c r="BN27" s="593"/>
      <c r="BO27" s="594">
        <v>100</v>
      </c>
      <c r="BP27" s="594"/>
      <c r="BQ27" s="594"/>
      <c r="BR27" s="594"/>
      <c r="BS27" s="600">
        <v>137093</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5910730</v>
      </c>
      <c r="CS27" s="611"/>
      <c r="CT27" s="611"/>
      <c r="CU27" s="611"/>
      <c r="CV27" s="611"/>
      <c r="CW27" s="611"/>
      <c r="CX27" s="611"/>
      <c r="CY27" s="612"/>
      <c r="CZ27" s="625">
        <v>15.9</v>
      </c>
      <c r="DA27" s="626"/>
      <c r="DB27" s="626"/>
      <c r="DC27" s="627"/>
      <c r="DD27" s="600">
        <v>1838473</v>
      </c>
      <c r="DE27" s="611"/>
      <c r="DF27" s="611"/>
      <c r="DG27" s="611"/>
      <c r="DH27" s="611"/>
      <c r="DI27" s="611"/>
      <c r="DJ27" s="611"/>
      <c r="DK27" s="612"/>
      <c r="DL27" s="600">
        <v>1808458</v>
      </c>
      <c r="DM27" s="611"/>
      <c r="DN27" s="611"/>
      <c r="DO27" s="611"/>
      <c r="DP27" s="611"/>
      <c r="DQ27" s="611"/>
      <c r="DR27" s="611"/>
      <c r="DS27" s="611"/>
      <c r="DT27" s="611"/>
      <c r="DU27" s="611"/>
      <c r="DV27" s="612"/>
      <c r="DW27" s="596">
        <v>8</v>
      </c>
      <c r="DX27" s="623"/>
      <c r="DY27" s="623"/>
      <c r="DZ27" s="623"/>
      <c r="EA27" s="623"/>
      <c r="EB27" s="623"/>
      <c r="EC27" s="624"/>
    </row>
    <row r="28" spans="2:133" ht="11.25" customHeight="1">
      <c r="B28" s="588" t="s">
        <v>282</v>
      </c>
      <c r="C28" s="589"/>
      <c r="D28" s="589"/>
      <c r="E28" s="589"/>
      <c r="F28" s="589"/>
      <c r="G28" s="589"/>
      <c r="H28" s="589"/>
      <c r="I28" s="589"/>
      <c r="J28" s="589"/>
      <c r="K28" s="589"/>
      <c r="L28" s="589"/>
      <c r="M28" s="589"/>
      <c r="N28" s="589"/>
      <c r="O28" s="589"/>
      <c r="P28" s="589"/>
      <c r="Q28" s="590"/>
      <c r="R28" s="591">
        <v>205048</v>
      </c>
      <c r="S28" s="592"/>
      <c r="T28" s="592"/>
      <c r="U28" s="592"/>
      <c r="V28" s="592"/>
      <c r="W28" s="592"/>
      <c r="X28" s="592"/>
      <c r="Y28" s="593"/>
      <c r="Z28" s="594">
        <v>0.5</v>
      </c>
      <c r="AA28" s="594"/>
      <c r="AB28" s="594"/>
      <c r="AC28" s="594"/>
      <c r="AD28" s="595">
        <v>30722</v>
      </c>
      <c r="AE28" s="595"/>
      <c r="AF28" s="595"/>
      <c r="AG28" s="595"/>
      <c r="AH28" s="595"/>
      <c r="AI28" s="595"/>
      <c r="AJ28" s="595"/>
      <c r="AK28" s="595"/>
      <c r="AL28" s="596">
        <v>0.1</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4195068</v>
      </c>
      <c r="CS28" s="592"/>
      <c r="CT28" s="592"/>
      <c r="CU28" s="592"/>
      <c r="CV28" s="592"/>
      <c r="CW28" s="592"/>
      <c r="CX28" s="592"/>
      <c r="CY28" s="593"/>
      <c r="CZ28" s="625">
        <v>11.3</v>
      </c>
      <c r="DA28" s="626"/>
      <c r="DB28" s="626"/>
      <c r="DC28" s="627"/>
      <c r="DD28" s="600">
        <v>4151969</v>
      </c>
      <c r="DE28" s="592"/>
      <c r="DF28" s="592"/>
      <c r="DG28" s="592"/>
      <c r="DH28" s="592"/>
      <c r="DI28" s="592"/>
      <c r="DJ28" s="592"/>
      <c r="DK28" s="593"/>
      <c r="DL28" s="600">
        <v>3706262</v>
      </c>
      <c r="DM28" s="592"/>
      <c r="DN28" s="592"/>
      <c r="DO28" s="592"/>
      <c r="DP28" s="592"/>
      <c r="DQ28" s="592"/>
      <c r="DR28" s="592"/>
      <c r="DS28" s="592"/>
      <c r="DT28" s="592"/>
      <c r="DU28" s="592"/>
      <c r="DV28" s="593"/>
      <c r="DW28" s="596">
        <v>16.399999999999999</v>
      </c>
      <c r="DX28" s="623"/>
      <c r="DY28" s="623"/>
      <c r="DZ28" s="623"/>
      <c r="EA28" s="623"/>
      <c r="EB28" s="623"/>
      <c r="EC28" s="624"/>
    </row>
    <row r="29" spans="2:133" ht="11.25" customHeight="1">
      <c r="B29" s="588" t="s">
        <v>284</v>
      </c>
      <c r="C29" s="589"/>
      <c r="D29" s="589"/>
      <c r="E29" s="589"/>
      <c r="F29" s="589"/>
      <c r="G29" s="589"/>
      <c r="H29" s="589"/>
      <c r="I29" s="589"/>
      <c r="J29" s="589"/>
      <c r="K29" s="589"/>
      <c r="L29" s="589"/>
      <c r="M29" s="589"/>
      <c r="N29" s="589"/>
      <c r="O29" s="589"/>
      <c r="P29" s="589"/>
      <c r="Q29" s="590"/>
      <c r="R29" s="591">
        <v>326346</v>
      </c>
      <c r="S29" s="592"/>
      <c r="T29" s="592"/>
      <c r="U29" s="592"/>
      <c r="V29" s="592"/>
      <c r="W29" s="592"/>
      <c r="X29" s="592"/>
      <c r="Y29" s="593"/>
      <c r="Z29" s="594">
        <v>0.8</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288</v>
      </c>
      <c r="CG29" s="606"/>
      <c r="CH29" s="606"/>
      <c r="CI29" s="606"/>
      <c r="CJ29" s="606"/>
      <c r="CK29" s="606"/>
      <c r="CL29" s="606"/>
      <c r="CM29" s="606"/>
      <c r="CN29" s="606"/>
      <c r="CO29" s="606"/>
      <c r="CP29" s="606"/>
      <c r="CQ29" s="607"/>
      <c r="CR29" s="591">
        <v>4195068</v>
      </c>
      <c r="CS29" s="611"/>
      <c r="CT29" s="611"/>
      <c r="CU29" s="611"/>
      <c r="CV29" s="611"/>
      <c r="CW29" s="611"/>
      <c r="CX29" s="611"/>
      <c r="CY29" s="612"/>
      <c r="CZ29" s="625">
        <v>11.3</v>
      </c>
      <c r="DA29" s="626"/>
      <c r="DB29" s="626"/>
      <c r="DC29" s="627"/>
      <c r="DD29" s="600">
        <v>4151969</v>
      </c>
      <c r="DE29" s="611"/>
      <c r="DF29" s="611"/>
      <c r="DG29" s="611"/>
      <c r="DH29" s="611"/>
      <c r="DI29" s="611"/>
      <c r="DJ29" s="611"/>
      <c r="DK29" s="612"/>
      <c r="DL29" s="600">
        <v>3706262</v>
      </c>
      <c r="DM29" s="611"/>
      <c r="DN29" s="611"/>
      <c r="DO29" s="611"/>
      <c r="DP29" s="611"/>
      <c r="DQ29" s="611"/>
      <c r="DR29" s="611"/>
      <c r="DS29" s="611"/>
      <c r="DT29" s="611"/>
      <c r="DU29" s="611"/>
      <c r="DV29" s="612"/>
      <c r="DW29" s="596">
        <v>16.399999999999999</v>
      </c>
      <c r="DX29" s="623"/>
      <c r="DY29" s="623"/>
      <c r="DZ29" s="623"/>
      <c r="EA29" s="623"/>
      <c r="EB29" s="623"/>
      <c r="EC29" s="624"/>
    </row>
    <row r="30" spans="2:133" ht="11.25" customHeight="1">
      <c r="B30" s="588" t="s">
        <v>289</v>
      </c>
      <c r="C30" s="589"/>
      <c r="D30" s="589"/>
      <c r="E30" s="589"/>
      <c r="F30" s="589"/>
      <c r="G30" s="589"/>
      <c r="H30" s="589"/>
      <c r="I30" s="589"/>
      <c r="J30" s="589"/>
      <c r="K30" s="589"/>
      <c r="L30" s="589"/>
      <c r="M30" s="589"/>
      <c r="N30" s="589"/>
      <c r="O30" s="589"/>
      <c r="P30" s="589"/>
      <c r="Q30" s="590"/>
      <c r="R30" s="591">
        <v>1534911</v>
      </c>
      <c r="S30" s="592"/>
      <c r="T30" s="592"/>
      <c r="U30" s="592"/>
      <c r="V30" s="592"/>
      <c r="W30" s="592"/>
      <c r="X30" s="592"/>
      <c r="Y30" s="593"/>
      <c r="Z30" s="594">
        <v>3.9</v>
      </c>
      <c r="AA30" s="594"/>
      <c r="AB30" s="594"/>
      <c r="AC30" s="594"/>
      <c r="AD30" s="595" t="s">
        <v>112</v>
      </c>
      <c r="AE30" s="595"/>
      <c r="AF30" s="595"/>
      <c r="AG30" s="595"/>
      <c r="AH30" s="595"/>
      <c r="AI30" s="595"/>
      <c r="AJ30" s="595"/>
      <c r="AK30" s="595"/>
      <c r="AL30" s="596" t="s">
        <v>112</v>
      </c>
      <c r="AM30" s="597"/>
      <c r="AN30" s="597"/>
      <c r="AO30" s="598"/>
      <c r="AP30" s="637" t="s">
        <v>290</v>
      </c>
      <c r="AQ30" s="638"/>
      <c r="AR30" s="638"/>
      <c r="AS30" s="638"/>
      <c r="AT30" s="643" t="s">
        <v>291</v>
      </c>
      <c r="AU30" s="182"/>
      <c r="AV30" s="182"/>
      <c r="AW30" s="182"/>
      <c r="AX30" s="577" t="s">
        <v>170</v>
      </c>
      <c r="AY30" s="578"/>
      <c r="AZ30" s="578"/>
      <c r="BA30" s="578"/>
      <c r="BB30" s="578"/>
      <c r="BC30" s="578"/>
      <c r="BD30" s="578"/>
      <c r="BE30" s="578"/>
      <c r="BF30" s="579"/>
      <c r="BG30" s="649">
        <v>99</v>
      </c>
      <c r="BH30" s="650"/>
      <c r="BI30" s="650"/>
      <c r="BJ30" s="650"/>
      <c r="BK30" s="650"/>
      <c r="BL30" s="650"/>
      <c r="BM30" s="586">
        <v>93.3</v>
      </c>
      <c r="BN30" s="650"/>
      <c r="BO30" s="650"/>
      <c r="BP30" s="650"/>
      <c r="BQ30" s="651"/>
      <c r="BR30" s="649">
        <v>98.9</v>
      </c>
      <c r="BS30" s="650"/>
      <c r="BT30" s="650"/>
      <c r="BU30" s="650"/>
      <c r="BV30" s="650"/>
      <c r="BW30" s="650"/>
      <c r="BX30" s="586">
        <v>92.5</v>
      </c>
      <c r="BY30" s="650"/>
      <c r="BZ30" s="650"/>
      <c r="CA30" s="650"/>
      <c r="CB30" s="651"/>
      <c r="CD30" s="654"/>
      <c r="CE30" s="655"/>
      <c r="CF30" s="605" t="s">
        <v>292</v>
      </c>
      <c r="CG30" s="606"/>
      <c r="CH30" s="606"/>
      <c r="CI30" s="606"/>
      <c r="CJ30" s="606"/>
      <c r="CK30" s="606"/>
      <c r="CL30" s="606"/>
      <c r="CM30" s="606"/>
      <c r="CN30" s="606"/>
      <c r="CO30" s="606"/>
      <c r="CP30" s="606"/>
      <c r="CQ30" s="607"/>
      <c r="CR30" s="591">
        <v>3795976</v>
      </c>
      <c r="CS30" s="592"/>
      <c r="CT30" s="592"/>
      <c r="CU30" s="592"/>
      <c r="CV30" s="592"/>
      <c r="CW30" s="592"/>
      <c r="CX30" s="592"/>
      <c r="CY30" s="593"/>
      <c r="CZ30" s="625">
        <v>10.199999999999999</v>
      </c>
      <c r="DA30" s="626"/>
      <c r="DB30" s="626"/>
      <c r="DC30" s="627"/>
      <c r="DD30" s="600">
        <v>3752893</v>
      </c>
      <c r="DE30" s="592"/>
      <c r="DF30" s="592"/>
      <c r="DG30" s="592"/>
      <c r="DH30" s="592"/>
      <c r="DI30" s="592"/>
      <c r="DJ30" s="592"/>
      <c r="DK30" s="593"/>
      <c r="DL30" s="600">
        <v>3307186</v>
      </c>
      <c r="DM30" s="592"/>
      <c r="DN30" s="592"/>
      <c r="DO30" s="592"/>
      <c r="DP30" s="592"/>
      <c r="DQ30" s="592"/>
      <c r="DR30" s="592"/>
      <c r="DS30" s="592"/>
      <c r="DT30" s="592"/>
      <c r="DU30" s="592"/>
      <c r="DV30" s="593"/>
      <c r="DW30" s="596">
        <v>14.7</v>
      </c>
      <c r="DX30" s="623"/>
      <c r="DY30" s="623"/>
      <c r="DZ30" s="623"/>
      <c r="EA30" s="623"/>
      <c r="EB30" s="623"/>
      <c r="EC30" s="624"/>
    </row>
    <row r="31" spans="2:133" ht="11.25" customHeight="1">
      <c r="B31" s="588" t="s">
        <v>293</v>
      </c>
      <c r="C31" s="589"/>
      <c r="D31" s="589"/>
      <c r="E31" s="589"/>
      <c r="F31" s="589"/>
      <c r="G31" s="589"/>
      <c r="H31" s="589"/>
      <c r="I31" s="589"/>
      <c r="J31" s="589"/>
      <c r="K31" s="589"/>
      <c r="L31" s="589"/>
      <c r="M31" s="589"/>
      <c r="N31" s="589"/>
      <c r="O31" s="589"/>
      <c r="P31" s="589"/>
      <c r="Q31" s="590"/>
      <c r="R31" s="591">
        <v>1791786</v>
      </c>
      <c r="S31" s="592"/>
      <c r="T31" s="592"/>
      <c r="U31" s="592"/>
      <c r="V31" s="592"/>
      <c r="W31" s="592"/>
      <c r="X31" s="592"/>
      <c r="Y31" s="593"/>
      <c r="Z31" s="594">
        <v>4.5999999999999996</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294</v>
      </c>
      <c r="AV31" s="181"/>
      <c r="AW31" s="181"/>
      <c r="AX31" s="588" t="s">
        <v>295</v>
      </c>
      <c r="AY31" s="589"/>
      <c r="AZ31" s="589"/>
      <c r="BA31" s="589"/>
      <c r="BB31" s="589"/>
      <c r="BC31" s="589"/>
      <c r="BD31" s="589"/>
      <c r="BE31" s="589"/>
      <c r="BF31" s="590"/>
      <c r="BG31" s="646">
        <v>99.2</v>
      </c>
      <c r="BH31" s="611"/>
      <c r="BI31" s="611"/>
      <c r="BJ31" s="611"/>
      <c r="BK31" s="611"/>
      <c r="BL31" s="611"/>
      <c r="BM31" s="597">
        <v>94.9</v>
      </c>
      <c r="BN31" s="647"/>
      <c r="BO31" s="647"/>
      <c r="BP31" s="647"/>
      <c r="BQ31" s="648"/>
      <c r="BR31" s="646">
        <v>99.1</v>
      </c>
      <c r="BS31" s="611"/>
      <c r="BT31" s="611"/>
      <c r="BU31" s="611"/>
      <c r="BV31" s="611"/>
      <c r="BW31" s="611"/>
      <c r="BX31" s="597">
        <v>94.5</v>
      </c>
      <c r="BY31" s="647"/>
      <c r="BZ31" s="647"/>
      <c r="CA31" s="647"/>
      <c r="CB31" s="648"/>
      <c r="CD31" s="654"/>
      <c r="CE31" s="655"/>
      <c r="CF31" s="605" t="s">
        <v>296</v>
      </c>
      <c r="CG31" s="606"/>
      <c r="CH31" s="606"/>
      <c r="CI31" s="606"/>
      <c r="CJ31" s="606"/>
      <c r="CK31" s="606"/>
      <c r="CL31" s="606"/>
      <c r="CM31" s="606"/>
      <c r="CN31" s="606"/>
      <c r="CO31" s="606"/>
      <c r="CP31" s="606"/>
      <c r="CQ31" s="607"/>
      <c r="CR31" s="591">
        <v>399092</v>
      </c>
      <c r="CS31" s="611"/>
      <c r="CT31" s="611"/>
      <c r="CU31" s="611"/>
      <c r="CV31" s="611"/>
      <c r="CW31" s="611"/>
      <c r="CX31" s="611"/>
      <c r="CY31" s="612"/>
      <c r="CZ31" s="625">
        <v>1.1000000000000001</v>
      </c>
      <c r="DA31" s="626"/>
      <c r="DB31" s="626"/>
      <c r="DC31" s="627"/>
      <c r="DD31" s="600">
        <v>399076</v>
      </c>
      <c r="DE31" s="611"/>
      <c r="DF31" s="611"/>
      <c r="DG31" s="611"/>
      <c r="DH31" s="611"/>
      <c r="DI31" s="611"/>
      <c r="DJ31" s="611"/>
      <c r="DK31" s="612"/>
      <c r="DL31" s="600">
        <v>399076</v>
      </c>
      <c r="DM31" s="611"/>
      <c r="DN31" s="611"/>
      <c r="DO31" s="611"/>
      <c r="DP31" s="611"/>
      <c r="DQ31" s="611"/>
      <c r="DR31" s="611"/>
      <c r="DS31" s="611"/>
      <c r="DT31" s="611"/>
      <c r="DU31" s="611"/>
      <c r="DV31" s="612"/>
      <c r="DW31" s="596">
        <v>1.8</v>
      </c>
      <c r="DX31" s="623"/>
      <c r="DY31" s="623"/>
      <c r="DZ31" s="623"/>
      <c r="EA31" s="623"/>
      <c r="EB31" s="623"/>
      <c r="EC31" s="624"/>
    </row>
    <row r="32" spans="2:133" ht="11.25" customHeight="1">
      <c r="B32" s="588" t="s">
        <v>297</v>
      </c>
      <c r="C32" s="589"/>
      <c r="D32" s="589"/>
      <c r="E32" s="589"/>
      <c r="F32" s="589"/>
      <c r="G32" s="589"/>
      <c r="H32" s="589"/>
      <c r="I32" s="589"/>
      <c r="J32" s="589"/>
      <c r="K32" s="589"/>
      <c r="L32" s="589"/>
      <c r="M32" s="589"/>
      <c r="N32" s="589"/>
      <c r="O32" s="589"/>
      <c r="P32" s="589"/>
      <c r="Q32" s="590"/>
      <c r="R32" s="591">
        <v>764149</v>
      </c>
      <c r="S32" s="592"/>
      <c r="T32" s="592"/>
      <c r="U32" s="592"/>
      <c r="V32" s="592"/>
      <c r="W32" s="592"/>
      <c r="X32" s="592"/>
      <c r="Y32" s="593"/>
      <c r="Z32" s="594">
        <v>2</v>
      </c>
      <c r="AA32" s="594"/>
      <c r="AB32" s="594"/>
      <c r="AC32" s="594"/>
      <c r="AD32" s="595">
        <v>2538</v>
      </c>
      <c r="AE32" s="595"/>
      <c r="AF32" s="595"/>
      <c r="AG32" s="595"/>
      <c r="AH32" s="595"/>
      <c r="AI32" s="595"/>
      <c r="AJ32" s="595"/>
      <c r="AK32" s="595"/>
      <c r="AL32" s="596">
        <v>0</v>
      </c>
      <c r="AM32" s="597"/>
      <c r="AN32" s="597"/>
      <c r="AO32" s="598"/>
      <c r="AP32" s="641"/>
      <c r="AQ32" s="642"/>
      <c r="AR32" s="642"/>
      <c r="AS32" s="642"/>
      <c r="AT32" s="645"/>
      <c r="AU32" s="183"/>
      <c r="AV32" s="183"/>
      <c r="AW32" s="183"/>
      <c r="AX32" s="634" t="s">
        <v>298</v>
      </c>
      <c r="AY32" s="635"/>
      <c r="AZ32" s="635"/>
      <c r="BA32" s="635"/>
      <c r="BB32" s="635"/>
      <c r="BC32" s="635"/>
      <c r="BD32" s="635"/>
      <c r="BE32" s="635"/>
      <c r="BF32" s="636"/>
      <c r="BG32" s="658">
        <v>98.7</v>
      </c>
      <c r="BH32" s="659"/>
      <c r="BI32" s="659"/>
      <c r="BJ32" s="659"/>
      <c r="BK32" s="659"/>
      <c r="BL32" s="659"/>
      <c r="BM32" s="660">
        <v>91</v>
      </c>
      <c r="BN32" s="659"/>
      <c r="BO32" s="659"/>
      <c r="BP32" s="659"/>
      <c r="BQ32" s="661"/>
      <c r="BR32" s="658">
        <v>98.6</v>
      </c>
      <c r="BS32" s="659"/>
      <c r="BT32" s="659"/>
      <c r="BU32" s="659"/>
      <c r="BV32" s="659"/>
      <c r="BW32" s="659"/>
      <c r="BX32" s="660">
        <v>89.9</v>
      </c>
      <c r="BY32" s="659"/>
      <c r="BZ32" s="659"/>
      <c r="CA32" s="659"/>
      <c r="CB32" s="661"/>
      <c r="CD32" s="656"/>
      <c r="CE32" s="657"/>
      <c r="CF32" s="605" t="s">
        <v>299</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3"/>
      <c r="DY32" s="623"/>
      <c r="DZ32" s="623"/>
      <c r="EA32" s="623"/>
      <c r="EB32" s="623"/>
      <c r="EC32" s="624"/>
    </row>
    <row r="33" spans="2:133" ht="11.25" customHeight="1">
      <c r="B33" s="588" t="s">
        <v>300</v>
      </c>
      <c r="C33" s="589"/>
      <c r="D33" s="589"/>
      <c r="E33" s="589"/>
      <c r="F33" s="589"/>
      <c r="G33" s="589"/>
      <c r="H33" s="589"/>
      <c r="I33" s="589"/>
      <c r="J33" s="589"/>
      <c r="K33" s="589"/>
      <c r="L33" s="589"/>
      <c r="M33" s="589"/>
      <c r="N33" s="589"/>
      <c r="O33" s="589"/>
      <c r="P33" s="589"/>
      <c r="Q33" s="590"/>
      <c r="R33" s="591">
        <v>3640500</v>
      </c>
      <c r="S33" s="592"/>
      <c r="T33" s="592"/>
      <c r="U33" s="592"/>
      <c r="V33" s="592"/>
      <c r="W33" s="592"/>
      <c r="X33" s="592"/>
      <c r="Y33" s="593"/>
      <c r="Z33" s="594">
        <v>9.4</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301</v>
      </c>
      <c r="CE33" s="606"/>
      <c r="CF33" s="606"/>
      <c r="CG33" s="606"/>
      <c r="CH33" s="606"/>
      <c r="CI33" s="606"/>
      <c r="CJ33" s="606"/>
      <c r="CK33" s="606"/>
      <c r="CL33" s="606"/>
      <c r="CM33" s="606"/>
      <c r="CN33" s="606"/>
      <c r="CO33" s="606"/>
      <c r="CP33" s="606"/>
      <c r="CQ33" s="607"/>
      <c r="CR33" s="591">
        <v>14964298</v>
      </c>
      <c r="CS33" s="611"/>
      <c r="CT33" s="611"/>
      <c r="CU33" s="611"/>
      <c r="CV33" s="611"/>
      <c r="CW33" s="611"/>
      <c r="CX33" s="611"/>
      <c r="CY33" s="612"/>
      <c r="CZ33" s="625">
        <v>40.299999999999997</v>
      </c>
      <c r="DA33" s="626"/>
      <c r="DB33" s="626"/>
      <c r="DC33" s="627"/>
      <c r="DD33" s="600">
        <v>12468766</v>
      </c>
      <c r="DE33" s="611"/>
      <c r="DF33" s="611"/>
      <c r="DG33" s="611"/>
      <c r="DH33" s="611"/>
      <c r="DI33" s="611"/>
      <c r="DJ33" s="611"/>
      <c r="DK33" s="612"/>
      <c r="DL33" s="600">
        <v>9332288</v>
      </c>
      <c r="DM33" s="611"/>
      <c r="DN33" s="611"/>
      <c r="DO33" s="611"/>
      <c r="DP33" s="611"/>
      <c r="DQ33" s="611"/>
      <c r="DR33" s="611"/>
      <c r="DS33" s="611"/>
      <c r="DT33" s="611"/>
      <c r="DU33" s="611"/>
      <c r="DV33" s="612"/>
      <c r="DW33" s="596">
        <v>41.3</v>
      </c>
      <c r="DX33" s="623"/>
      <c r="DY33" s="623"/>
      <c r="DZ33" s="623"/>
      <c r="EA33" s="623"/>
      <c r="EB33" s="623"/>
      <c r="EC33" s="624"/>
    </row>
    <row r="34" spans="2:133" ht="11.25" customHeight="1">
      <c r="B34" s="588" t="s">
        <v>302</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303</v>
      </c>
      <c r="AR34" s="571"/>
      <c r="AS34" s="571"/>
      <c r="AT34" s="571"/>
      <c r="AU34" s="571"/>
      <c r="AV34" s="571"/>
      <c r="AW34" s="571"/>
      <c r="AX34" s="571"/>
      <c r="AY34" s="571"/>
      <c r="AZ34" s="571"/>
      <c r="BA34" s="571"/>
      <c r="BB34" s="571"/>
      <c r="BC34" s="571"/>
      <c r="BD34" s="571"/>
      <c r="BE34" s="571"/>
      <c r="BF34" s="572"/>
      <c r="BG34" s="570" t="s">
        <v>304</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305</v>
      </c>
      <c r="CE34" s="606"/>
      <c r="CF34" s="606"/>
      <c r="CG34" s="606"/>
      <c r="CH34" s="606"/>
      <c r="CI34" s="606"/>
      <c r="CJ34" s="606"/>
      <c r="CK34" s="606"/>
      <c r="CL34" s="606"/>
      <c r="CM34" s="606"/>
      <c r="CN34" s="606"/>
      <c r="CO34" s="606"/>
      <c r="CP34" s="606"/>
      <c r="CQ34" s="607"/>
      <c r="CR34" s="591">
        <v>4416379</v>
      </c>
      <c r="CS34" s="592"/>
      <c r="CT34" s="592"/>
      <c r="CU34" s="592"/>
      <c r="CV34" s="592"/>
      <c r="CW34" s="592"/>
      <c r="CX34" s="592"/>
      <c r="CY34" s="593"/>
      <c r="CZ34" s="625">
        <v>11.9</v>
      </c>
      <c r="DA34" s="626"/>
      <c r="DB34" s="626"/>
      <c r="DC34" s="627"/>
      <c r="DD34" s="600">
        <v>3654173</v>
      </c>
      <c r="DE34" s="592"/>
      <c r="DF34" s="592"/>
      <c r="DG34" s="592"/>
      <c r="DH34" s="592"/>
      <c r="DI34" s="592"/>
      <c r="DJ34" s="592"/>
      <c r="DK34" s="593"/>
      <c r="DL34" s="600">
        <v>3559920</v>
      </c>
      <c r="DM34" s="592"/>
      <c r="DN34" s="592"/>
      <c r="DO34" s="592"/>
      <c r="DP34" s="592"/>
      <c r="DQ34" s="592"/>
      <c r="DR34" s="592"/>
      <c r="DS34" s="592"/>
      <c r="DT34" s="592"/>
      <c r="DU34" s="592"/>
      <c r="DV34" s="593"/>
      <c r="DW34" s="596">
        <v>15.8</v>
      </c>
      <c r="DX34" s="623"/>
      <c r="DY34" s="623"/>
      <c r="DZ34" s="623"/>
      <c r="EA34" s="623"/>
      <c r="EB34" s="623"/>
      <c r="EC34" s="624"/>
    </row>
    <row r="35" spans="2:133" ht="11.25" customHeight="1">
      <c r="B35" s="588" t="s">
        <v>306</v>
      </c>
      <c r="C35" s="589"/>
      <c r="D35" s="589"/>
      <c r="E35" s="589"/>
      <c r="F35" s="589"/>
      <c r="G35" s="589"/>
      <c r="H35" s="589"/>
      <c r="I35" s="589"/>
      <c r="J35" s="589"/>
      <c r="K35" s="589"/>
      <c r="L35" s="589"/>
      <c r="M35" s="589"/>
      <c r="N35" s="589"/>
      <c r="O35" s="589"/>
      <c r="P35" s="589"/>
      <c r="Q35" s="590"/>
      <c r="R35" s="591">
        <v>1545300</v>
      </c>
      <c r="S35" s="592"/>
      <c r="T35" s="592"/>
      <c r="U35" s="592"/>
      <c r="V35" s="592"/>
      <c r="W35" s="592"/>
      <c r="X35" s="592"/>
      <c r="Y35" s="593"/>
      <c r="Z35" s="594">
        <v>4</v>
      </c>
      <c r="AA35" s="594"/>
      <c r="AB35" s="594"/>
      <c r="AC35" s="594"/>
      <c r="AD35" s="595" t="s">
        <v>112</v>
      </c>
      <c r="AE35" s="595"/>
      <c r="AF35" s="595"/>
      <c r="AG35" s="595"/>
      <c r="AH35" s="595"/>
      <c r="AI35" s="595"/>
      <c r="AJ35" s="595"/>
      <c r="AK35" s="595"/>
      <c r="AL35" s="596" t="s">
        <v>112</v>
      </c>
      <c r="AM35" s="597"/>
      <c r="AN35" s="597"/>
      <c r="AO35" s="598"/>
      <c r="AP35" s="186"/>
      <c r="AQ35" s="602" t="s">
        <v>307</v>
      </c>
      <c r="AR35" s="603"/>
      <c r="AS35" s="603"/>
      <c r="AT35" s="603"/>
      <c r="AU35" s="603"/>
      <c r="AV35" s="603"/>
      <c r="AW35" s="603"/>
      <c r="AX35" s="603"/>
      <c r="AY35" s="604"/>
      <c r="AZ35" s="580">
        <v>5901023</v>
      </c>
      <c r="BA35" s="581"/>
      <c r="BB35" s="581"/>
      <c r="BC35" s="581"/>
      <c r="BD35" s="581"/>
      <c r="BE35" s="581"/>
      <c r="BF35" s="662"/>
      <c r="BG35" s="602" t="s">
        <v>308</v>
      </c>
      <c r="BH35" s="603"/>
      <c r="BI35" s="603"/>
      <c r="BJ35" s="603"/>
      <c r="BK35" s="603"/>
      <c r="BL35" s="603"/>
      <c r="BM35" s="603"/>
      <c r="BN35" s="603"/>
      <c r="BO35" s="603"/>
      <c r="BP35" s="603"/>
      <c r="BQ35" s="603"/>
      <c r="BR35" s="603"/>
      <c r="BS35" s="603"/>
      <c r="BT35" s="603"/>
      <c r="BU35" s="604"/>
      <c r="BV35" s="580">
        <v>378965</v>
      </c>
      <c r="BW35" s="581"/>
      <c r="BX35" s="581"/>
      <c r="BY35" s="581"/>
      <c r="BZ35" s="581"/>
      <c r="CA35" s="581"/>
      <c r="CB35" s="662"/>
      <c r="CD35" s="605" t="s">
        <v>309</v>
      </c>
      <c r="CE35" s="606"/>
      <c r="CF35" s="606"/>
      <c r="CG35" s="606"/>
      <c r="CH35" s="606"/>
      <c r="CI35" s="606"/>
      <c r="CJ35" s="606"/>
      <c r="CK35" s="606"/>
      <c r="CL35" s="606"/>
      <c r="CM35" s="606"/>
      <c r="CN35" s="606"/>
      <c r="CO35" s="606"/>
      <c r="CP35" s="606"/>
      <c r="CQ35" s="607"/>
      <c r="CR35" s="591">
        <v>810114</v>
      </c>
      <c r="CS35" s="611"/>
      <c r="CT35" s="611"/>
      <c r="CU35" s="611"/>
      <c r="CV35" s="611"/>
      <c r="CW35" s="611"/>
      <c r="CX35" s="611"/>
      <c r="CY35" s="612"/>
      <c r="CZ35" s="625">
        <v>2.2000000000000002</v>
      </c>
      <c r="DA35" s="626"/>
      <c r="DB35" s="626"/>
      <c r="DC35" s="627"/>
      <c r="DD35" s="600">
        <v>737260</v>
      </c>
      <c r="DE35" s="611"/>
      <c r="DF35" s="611"/>
      <c r="DG35" s="611"/>
      <c r="DH35" s="611"/>
      <c r="DI35" s="611"/>
      <c r="DJ35" s="611"/>
      <c r="DK35" s="612"/>
      <c r="DL35" s="600">
        <v>664389</v>
      </c>
      <c r="DM35" s="611"/>
      <c r="DN35" s="611"/>
      <c r="DO35" s="611"/>
      <c r="DP35" s="611"/>
      <c r="DQ35" s="611"/>
      <c r="DR35" s="611"/>
      <c r="DS35" s="611"/>
      <c r="DT35" s="611"/>
      <c r="DU35" s="611"/>
      <c r="DV35" s="612"/>
      <c r="DW35" s="596">
        <v>2.9</v>
      </c>
      <c r="DX35" s="623"/>
      <c r="DY35" s="623"/>
      <c r="DZ35" s="623"/>
      <c r="EA35" s="623"/>
      <c r="EB35" s="623"/>
      <c r="EC35" s="624"/>
    </row>
    <row r="36" spans="2:133" ht="11.25" customHeight="1">
      <c r="B36" s="634" t="s">
        <v>310</v>
      </c>
      <c r="C36" s="635"/>
      <c r="D36" s="635"/>
      <c r="E36" s="635"/>
      <c r="F36" s="635"/>
      <c r="G36" s="635"/>
      <c r="H36" s="635"/>
      <c r="I36" s="635"/>
      <c r="J36" s="635"/>
      <c r="K36" s="635"/>
      <c r="L36" s="635"/>
      <c r="M36" s="635"/>
      <c r="N36" s="635"/>
      <c r="O36" s="635"/>
      <c r="P36" s="635"/>
      <c r="Q36" s="636"/>
      <c r="R36" s="663">
        <v>38895510</v>
      </c>
      <c r="S36" s="664"/>
      <c r="T36" s="664"/>
      <c r="U36" s="664"/>
      <c r="V36" s="664"/>
      <c r="W36" s="664"/>
      <c r="X36" s="664"/>
      <c r="Y36" s="665"/>
      <c r="Z36" s="666">
        <v>100</v>
      </c>
      <c r="AA36" s="666"/>
      <c r="AB36" s="666"/>
      <c r="AC36" s="666"/>
      <c r="AD36" s="667">
        <v>21025216</v>
      </c>
      <c r="AE36" s="667"/>
      <c r="AF36" s="667"/>
      <c r="AG36" s="667"/>
      <c r="AH36" s="667"/>
      <c r="AI36" s="667"/>
      <c r="AJ36" s="667"/>
      <c r="AK36" s="667"/>
      <c r="AL36" s="668">
        <v>100</v>
      </c>
      <c r="AM36" s="660"/>
      <c r="AN36" s="660"/>
      <c r="AO36" s="669"/>
      <c r="AQ36" s="670" t="s">
        <v>311</v>
      </c>
      <c r="AR36" s="671"/>
      <c r="AS36" s="671"/>
      <c r="AT36" s="671"/>
      <c r="AU36" s="671"/>
      <c r="AV36" s="671"/>
      <c r="AW36" s="671"/>
      <c r="AX36" s="671"/>
      <c r="AY36" s="672"/>
      <c r="AZ36" s="591">
        <v>1554642</v>
      </c>
      <c r="BA36" s="592"/>
      <c r="BB36" s="592"/>
      <c r="BC36" s="592"/>
      <c r="BD36" s="611"/>
      <c r="BE36" s="611"/>
      <c r="BF36" s="648"/>
      <c r="BG36" s="605" t="s">
        <v>312</v>
      </c>
      <c r="BH36" s="606"/>
      <c r="BI36" s="606"/>
      <c r="BJ36" s="606"/>
      <c r="BK36" s="606"/>
      <c r="BL36" s="606"/>
      <c r="BM36" s="606"/>
      <c r="BN36" s="606"/>
      <c r="BO36" s="606"/>
      <c r="BP36" s="606"/>
      <c r="BQ36" s="606"/>
      <c r="BR36" s="606"/>
      <c r="BS36" s="606"/>
      <c r="BT36" s="606"/>
      <c r="BU36" s="607"/>
      <c r="BV36" s="591">
        <v>243872</v>
      </c>
      <c r="BW36" s="592"/>
      <c r="BX36" s="592"/>
      <c r="BY36" s="592"/>
      <c r="BZ36" s="592"/>
      <c r="CA36" s="592"/>
      <c r="CB36" s="601"/>
      <c r="CD36" s="605" t="s">
        <v>313</v>
      </c>
      <c r="CE36" s="606"/>
      <c r="CF36" s="606"/>
      <c r="CG36" s="606"/>
      <c r="CH36" s="606"/>
      <c r="CI36" s="606"/>
      <c r="CJ36" s="606"/>
      <c r="CK36" s="606"/>
      <c r="CL36" s="606"/>
      <c r="CM36" s="606"/>
      <c r="CN36" s="606"/>
      <c r="CO36" s="606"/>
      <c r="CP36" s="606"/>
      <c r="CQ36" s="607"/>
      <c r="CR36" s="591">
        <v>3372640</v>
      </c>
      <c r="CS36" s="592"/>
      <c r="CT36" s="592"/>
      <c r="CU36" s="592"/>
      <c r="CV36" s="592"/>
      <c r="CW36" s="592"/>
      <c r="CX36" s="592"/>
      <c r="CY36" s="593"/>
      <c r="CZ36" s="625">
        <v>9.1</v>
      </c>
      <c r="DA36" s="626"/>
      <c r="DB36" s="626"/>
      <c r="DC36" s="627"/>
      <c r="DD36" s="600">
        <v>3022527</v>
      </c>
      <c r="DE36" s="592"/>
      <c r="DF36" s="592"/>
      <c r="DG36" s="592"/>
      <c r="DH36" s="592"/>
      <c r="DI36" s="592"/>
      <c r="DJ36" s="592"/>
      <c r="DK36" s="593"/>
      <c r="DL36" s="600">
        <v>2476449</v>
      </c>
      <c r="DM36" s="592"/>
      <c r="DN36" s="592"/>
      <c r="DO36" s="592"/>
      <c r="DP36" s="592"/>
      <c r="DQ36" s="592"/>
      <c r="DR36" s="592"/>
      <c r="DS36" s="592"/>
      <c r="DT36" s="592"/>
      <c r="DU36" s="592"/>
      <c r="DV36" s="593"/>
      <c r="DW36" s="596">
        <v>11</v>
      </c>
      <c r="DX36" s="623"/>
      <c r="DY36" s="623"/>
      <c r="DZ36" s="623"/>
      <c r="EA36" s="623"/>
      <c r="EB36" s="623"/>
      <c r="EC36" s="624"/>
    </row>
    <row r="37" spans="2:133" ht="11.25" customHeight="1">
      <c r="AQ37" s="670" t="s">
        <v>314</v>
      </c>
      <c r="AR37" s="671"/>
      <c r="AS37" s="671"/>
      <c r="AT37" s="671"/>
      <c r="AU37" s="671"/>
      <c r="AV37" s="671"/>
      <c r="AW37" s="671"/>
      <c r="AX37" s="671"/>
      <c r="AY37" s="672"/>
      <c r="AZ37" s="591">
        <v>1058063</v>
      </c>
      <c r="BA37" s="592"/>
      <c r="BB37" s="592"/>
      <c r="BC37" s="592"/>
      <c r="BD37" s="611"/>
      <c r="BE37" s="611"/>
      <c r="BF37" s="648"/>
      <c r="BG37" s="605" t="s">
        <v>315</v>
      </c>
      <c r="BH37" s="606"/>
      <c r="BI37" s="606"/>
      <c r="BJ37" s="606"/>
      <c r="BK37" s="606"/>
      <c r="BL37" s="606"/>
      <c r="BM37" s="606"/>
      <c r="BN37" s="606"/>
      <c r="BO37" s="606"/>
      <c r="BP37" s="606"/>
      <c r="BQ37" s="606"/>
      <c r="BR37" s="606"/>
      <c r="BS37" s="606"/>
      <c r="BT37" s="606"/>
      <c r="BU37" s="607"/>
      <c r="BV37" s="591">
        <v>12052</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39621</v>
      </c>
      <c r="CS37" s="611"/>
      <c r="CT37" s="611"/>
      <c r="CU37" s="611"/>
      <c r="CV37" s="611"/>
      <c r="CW37" s="611"/>
      <c r="CX37" s="611"/>
      <c r="CY37" s="612"/>
      <c r="CZ37" s="625">
        <v>0.1</v>
      </c>
      <c r="DA37" s="626"/>
      <c r="DB37" s="626"/>
      <c r="DC37" s="627"/>
      <c r="DD37" s="600">
        <v>39621</v>
      </c>
      <c r="DE37" s="611"/>
      <c r="DF37" s="611"/>
      <c r="DG37" s="611"/>
      <c r="DH37" s="611"/>
      <c r="DI37" s="611"/>
      <c r="DJ37" s="611"/>
      <c r="DK37" s="612"/>
      <c r="DL37" s="600">
        <v>36139</v>
      </c>
      <c r="DM37" s="611"/>
      <c r="DN37" s="611"/>
      <c r="DO37" s="611"/>
      <c r="DP37" s="611"/>
      <c r="DQ37" s="611"/>
      <c r="DR37" s="611"/>
      <c r="DS37" s="611"/>
      <c r="DT37" s="611"/>
      <c r="DU37" s="611"/>
      <c r="DV37" s="612"/>
      <c r="DW37" s="596">
        <v>0.2</v>
      </c>
      <c r="DX37" s="623"/>
      <c r="DY37" s="623"/>
      <c r="DZ37" s="623"/>
      <c r="EA37" s="623"/>
      <c r="EB37" s="623"/>
      <c r="EC37" s="624"/>
    </row>
    <row r="38" spans="2:133" ht="11.25" customHeight="1">
      <c r="AQ38" s="670" t="s">
        <v>317</v>
      </c>
      <c r="AR38" s="671"/>
      <c r="AS38" s="671"/>
      <c r="AT38" s="671"/>
      <c r="AU38" s="671"/>
      <c r="AV38" s="671"/>
      <c r="AW38" s="671"/>
      <c r="AX38" s="671"/>
      <c r="AY38" s="672"/>
      <c r="AZ38" s="591">
        <v>144079</v>
      </c>
      <c r="BA38" s="592"/>
      <c r="BB38" s="592"/>
      <c r="BC38" s="592"/>
      <c r="BD38" s="611"/>
      <c r="BE38" s="611"/>
      <c r="BF38" s="648"/>
      <c r="BG38" s="605" t="s">
        <v>318</v>
      </c>
      <c r="BH38" s="606"/>
      <c r="BI38" s="606"/>
      <c r="BJ38" s="606"/>
      <c r="BK38" s="606"/>
      <c r="BL38" s="606"/>
      <c r="BM38" s="606"/>
      <c r="BN38" s="606"/>
      <c r="BO38" s="606"/>
      <c r="BP38" s="606"/>
      <c r="BQ38" s="606"/>
      <c r="BR38" s="606"/>
      <c r="BS38" s="606"/>
      <c r="BT38" s="606"/>
      <c r="BU38" s="607"/>
      <c r="BV38" s="591">
        <v>19504</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3360631</v>
      </c>
      <c r="CS38" s="592"/>
      <c r="CT38" s="592"/>
      <c r="CU38" s="592"/>
      <c r="CV38" s="592"/>
      <c r="CW38" s="592"/>
      <c r="CX38" s="592"/>
      <c r="CY38" s="593"/>
      <c r="CZ38" s="625">
        <v>9</v>
      </c>
      <c r="DA38" s="626"/>
      <c r="DB38" s="626"/>
      <c r="DC38" s="627"/>
      <c r="DD38" s="600">
        <v>2969051</v>
      </c>
      <c r="DE38" s="592"/>
      <c r="DF38" s="592"/>
      <c r="DG38" s="592"/>
      <c r="DH38" s="592"/>
      <c r="DI38" s="592"/>
      <c r="DJ38" s="592"/>
      <c r="DK38" s="593"/>
      <c r="DL38" s="600">
        <v>2631530</v>
      </c>
      <c r="DM38" s="592"/>
      <c r="DN38" s="592"/>
      <c r="DO38" s="592"/>
      <c r="DP38" s="592"/>
      <c r="DQ38" s="592"/>
      <c r="DR38" s="592"/>
      <c r="DS38" s="592"/>
      <c r="DT38" s="592"/>
      <c r="DU38" s="592"/>
      <c r="DV38" s="593"/>
      <c r="DW38" s="596">
        <v>11.7</v>
      </c>
      <c r="DX38" s="623"/>
      <c r="DY38" s="623"/>
      <c r="DZ38" s="623"/>
      <c r="EA38" s="623"/>
      <c r="EB38" s="623"/>
      <c r="EC38" s="624"/>
    </row>
    <row r="39" spans="2:133" ht="11.25" customHeight="1">
      <c r="AQ39" s="670" t="s">
        <v>320</v>
      </c>
      <c r="AR39" s="671"/>
      <c r="AS39" s="671"/>
      <c r="AT39" s="671"/>
      <c r="AU39" s="671"/>
      <c r="AV39" s="671"/>
      <c r="AW39" s="671"/>
      <c r="AX39" s="671"/>
      <c r="AY39" s="672"/>
      <c r="AZ39" s="591">
        <v>76585</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78</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2243110</v>
      </c>
      <c r="CS39" s="611"/>
      <c r="CT39" s="611"/>
      <c r="CU39" s="611"/>
      <c r="CV39" s="611"/>
      <c r="CW39" s="611"/>
      <c r="CX39" s="611"/>
      <c r="CY39" s="612"/>
      <c r="CZ39" s="625">
        <v>6</v>
      </c>
      <c r="DA39" s="626"/>
      <c r="DB39" s="626"/>
      <c r="DC39" s="627"/>
      <c r="DD39" s="600">
        <v>1857095</v>
      </c>
      <c r="DE39" s="611"/>
      <c r="DF39" s="611"/>
      <c r="DG39" s="611"/>
      <c r="DH39" s="611"/>
      <c r="DI39" s="611"/>
      <c r="DJ39" s="611"/>
      <c r="DK39" s="612"/>
      <c r="DL39" s="600" t="s">
        <v>324</v>
      </c>
      <c r="DM39" s="611"/>
      <c r="DN39" s="611"/>
      <c r="DO39" s="611"/>
      <c r="DP39" s="611"/>
      <c r="DQ39" s="611"/>
      <c r="DR39" s="611"/>
      <c r="DS39" s="611"/>
      <c r="DT39" s="611"/>
      <c r="DU39" s="611"/>
      <c r="DV39" s="612"/>
      <c r="DW39" s="596" t="s">
        <v>324</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577068</v>
      </c>
      <c r="BA40" s="592"/>
      <c r="BB40" s="592"/>
      <c r="BC40" s="592"/>
      <c r="BD40" s="611"/>
      <c r="BE40" s="611"/>
      <c r="BF40" s="648"/>
      <c r="BG40" s="676"/>
      <c r="BH40" s="677"/>
      <c r="BI40" s="677"/>
      <c r="BJ40" s="677"/>
      <c r="BK40" s="677"/>
      <c r="BL40" s="187"/>
      <c r="BM40" s="606" t="s">
        <v>326</v>
      </c>
      <c r="BN40" s="606"/>
      <c r="BO40" s="606"/>
      <c r="BP40" s="606"/>
      <c r="BQ40" s="606"/>
      <c r="BR40" s="606"/>
      <c r="BS40" s="606"/>
      <c r="BT40" s="606"/>
      <c r="BU40" s="607"/>
      <c r="BV40" s="591">
        <v>100</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761424</v>
      </c>
      <c r="CS40" s="592"/>
      <c r="CT40" s="592"/>
      <c r="CU40" s="592"/>
      <c r="CV40" s="592"/>
      <c r="CW40" s="592"/>
      <c r="CX40" s="592"/>
      <c r="CY40" s="593"/>
      <c r="CZ40" s="625">
        <v>2</v>
      </c>
      <c r="DA40" s="626"/>
      <c r="DB40" s="626"/>
      <c r="DC40" s="627"/>
      <c r="DD40" s="600">
        <v>228660</v>
      </c>
      <c r="DE40" s="592"/>
      <c r="DF40" s="592"/>
      <c r="DG40" s="592"/>
      <c r="DH40" s="592"/>
      <c r="DI40" s="592"/>
      <c r="DJ40" s="592"/>
      <c r="DK40" s="593"/>
      <c r="DL40" s="600" t="s">
        <v>324</v>
      </c>
      <c r="DM40" s="592"/>
      <c r="DN40" s="592"/>
      <c r="DO40" s="592"/>
      <c r="DP40" s="592"/>
      <c r="DQ40" s="592"/>
      <c r="DR40" s="592"/>
      <c r="DS40" s="592"/>
      <c r="DT40" s="592"/>
      <c r="DU40" s="592"/>
      <c r="DV40" s="593"/>
      <c r="DW40" s="596" t="s">
        <v>324</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3">
        <v>2490586</v>
      </c>
      <c r="BA41" s="664"/>
      <c r="BB41" s="664"/>
      <c r="BC41" s="664"/>
      <c r="BD41" s="659"/>
      <c r="BE41" s="659"/>
      <c r="BF41" s="661"/>
      <c r="BG41" s="678"/>
      <c r="BH41" s="679"/>
      <c r="BI41" s="679"/>
      <c r="BJ41" s="679"/>
      <c r="BK41" s="679"/>
      <c r="BL41" s="189"/>
      <c r="BM41" s="614" t="s">
        <v>329</v>
      </c>
      <c r="BN41" s="614"/>
      <c r="BO41" s="614"/>
      <c r="BP41" s="614"/>
      <c r="BQ41" s="614"/>
      <c r="BR41" s="614"/>
      <c r="BS41" s="614"/>
      <c r="BT41" s="614"/>
      <c r="BU41" s="615"/>
      <c r="BV41" s="663">
        <v>312</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331</v>
      </c>
      <c r="CS41" s="611"/>
      <c r="CT41" s="611"/>
      <c r="CU41" s="611"/>
      <c r="CV41" s="611"/>
      <c r="CW41" s="611"/>
      <c r="CX41" s="611"/>
      <c r="CY41" s="612"/>
      <c r="CZ41" s="625" t="s">
        <v>331</v>
      </c>
      <c r="DA41" s="626"/>
      <c r="DB41" s="626"/>
      <c r="DC41" s="627"/>
      <c r="DD41" s="600" t="s">
        <v>331</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333</v>
      </c>
      <c r="CE42" s="589"/>
      <c r="CF42" s="589"/>
      <c r="CG42" s="589"/>
      <c r="CH42" s="589"/>
      <c r="CI42" s="589"/>
      <c r="CJ42" s="589"/>
      <c r="CK42" s="589"/>
      <c r="CL42" s="589"/>
      <c r="CM42" s="589"/>
      <c r="CN42" s="589"/>
      <c r="CO42" s="589"/>
      <c r="CP42" s="589"/>
      <c r="CQ42" s="590"/>
      <c r="CR42" s="591">
        <v>6470885</v>
      </c>
      <c r="CS42" s="592"/>
      <c r="CT42" s="592"/>
      <c r="CU42" s="592"/>
      <c r="CV42" s="592"/>
      <c r="CW42" s="592"/>
      <c r="CX42" s="592"/>
      <c r="CY42" s="593"/>
      <c r="CZ42" s="625">
        <v>17.399999999999999</v>
      </c>
      <c r="DA42" s="674"/>
      <c r="DB42" s="674"/>
      <c r="DC42" s="675"/>
      <c r="DD42" s="600">
        <v>2275322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335</v>
      </c>
      <c r="CE43" s="589"/>
      <c r="CF43" s="589"/>
      <c r="CG43" s="589"/>
      <c r="CH43" s="589"/>
      <c r="CI43" s="589"/>
      <c r="CJ43" s="589"/>
      <c r="CK43" s="589"/>
      <c r="CL43" s="589"/>
      <c r="CM43" s="589"/>
      <c r="CN43" s="589"/>
      <c r="CO43" s="589"/>
      <c r="CP43" s="589"/>
      <c r="CQ43" s="590"/>
      <c r="CR43" s="591">
        <v>199320</v>
      </c>
      <c r="CS43" s="611"/>
      <c r="CT43" s="611"/>
      <c r="CU43" s="611"/>
      <c r="CV43" s="611"/>
      <c r="CW43" s="611"/>
      <c r="CX43" s="611"/>
      <c r="CY43" s="612"/>
      <c r="CZ43" s="625">
        <v>0.5</v>
      </c>
      <c r="DA43" s="626"/>
      <c r="DB43" s="626"/>
      <c r="DC43" s="627"/>
      <c r="DD43" s="600">
        <v>199143</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7" t="s">
        <v>287</v>
      </c>
      <c r="CE44" s="698"/>
      <c r="CF44" s="588" t="s">
        <v>337</v>
      </c>
      <c r="CG44" s="589"/>
      <c r="CH44" s="589"/>
      <c r="CI44" s="589"/>
      <c r="CJ44" s="589"/>
      <c r="CK44" s="589"/>
      <c r="CL44" s="589"/>
      <c r="CM44" s="589"/>
      <c r="CN44" s="589"/>
      <c r="CO44" s="589"/>
      <c r="CP44" s="589"/>
      <c r="CQ44" s="590"/>
      <c r="CR44" s="591">
        <v>5742344</v>
      </c>
      <c r="CS44" s="592"/>
      <c r="CT44" s="592"/>
      <c r="CU44" s="592"/>
      <c r="CV44" s="592"/>
      <c r="CW44" s="592"/>
      <c r="CX44" s="592"/>
      <c r="CY44" s="593"/>
      <c r="CZ44" s="625">
        <v>15.5</v>
      </c>
      <c r="DA44" s="674"/>
      <c r="DB44" s="674"/>
      <c r="DC44" s="675"/>
      <c r="DD44" s="600">
        <v>1811590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338</v>
      </c>
      <c r="CG45" s="589"/>
      <c r="CH45" s="589"/>
      <c r="CI45" s="589"/>
      <c r="CJ45" s="589"/>
      <c r="CK45" s="589"/>
      <c r="CL45" s="589"/>
      <c r="CM45" s="589"/>
      <c r="CN45" s="589"/>
      <c r="CO45" s="589"/>
      <c r="CP45" s="589"/>
      <c r="CQ45" s="590"/>
      <c r="CR45" s="591">
        <v>2262299</v>
      </c>
      <c r="CS45" s="611"/>
      <c r="CT45" s="611"/>
      <c r="CU45" s="611"/>
      <c r="CV45" s="611"/>
      <c r="CW45" s="611"/>
      <c r="CX45" s="611"/>
      <c r="CY45" s="612"/>
      <c r="CZ45" s="625">
        <v>6.1</v>
      </c>
      <c r="DA45" s="626"/>
      <c r="DB45" s="626"/>
      <c r="DC45" s="627"/>
      <c r="DD45" s="600">
        <v>79999</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339</v>
      </c>
      <c r="CG46" s="589"/>
      <c r="CH46" s="589"/>
      <c r="CI46" s="589"/>
      <c r="CJ46" s="589"/>
      <c r="CK46" s="589"/>
      <c r="CL46" s="589"/>
      <c r="CM46" s="589"/>
      <c r="CN46" s="589"/>
      <c r="CO46" s="589"/>
      <c r="CP46" s="589"/>
      <c r="CQ46" s="590"/>
      <c r="CR46" s="591">
        <v>3414572</v>
      </c>
      <c r="CS46" s="592"/>
      <c r="CT46" s="592"/>
      <c r="CU46" s="592"/>
      <c r="CV46" s="592"/>
      <c r="CW46" s="592"/>
      <c r="CX46" s="592"/>
      <c r="CY46" s="593"/>
      <c r="CZ46" s="625">
        <v>9.1999999999999993</v>
      </c>
      <c r="DA46" s="674"/>
      <c r="DB46" s="674"/>
      <c r="DC46" s="675"/>
      <c r="DD46" s="600">
        <v>1726031</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340</v>
      </c>
      <c r="CG47" s="589"/>
      <c r="CH47" s="589"/>
      <c r="CI47" s="589"/>
      <c r="CJ47" s="589"/>
      <c r="CK47" s="589"/>
      <c r="CL47" s="589"/>
      <c r="CM47" s="589"/>
      <c r="CN47" s="589"/>
      <c r="CO47" s="589"/>
      <c r="CP47" s="589"/>
      <c r="CQ47" s="590"/>
      <c r="CR47" s="591">
        <v>728541</v>
      </c>
      <c r="CS47" s="611"/>
      <c r="CT47" s="611"/>
      <c r="CU47" s="611"/>
      <c r="CV47" s="611"/>
      <c r="CW47" s="611"/>
      <c r="CX47" s="611"/>
      <c r="CY47" s="612"/>
      <c r="CZ47" s="625">
        <v>2</v>
      </c>
      <c r="DA47" s="626"/>
      <c r="DB47" s="626"/>
      <c r="DC47" s="627"/>
      <c r="DD47" s="600">
        <v>463732</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341</v>
      </c>
      <c r="CG48" s="589"/>
      <c r="CH48" s="589"/>
      <c r="CI48" s="589"/>
      <c r="CJ48" s="589"/>
      <c r="CK48" s="589"/>
      <c r="CL48" s="589"/>
      <c r="CM48" s="589"/>
      <c r="CN48" s="589"/>
      <c r="CO48" s="589"/>
      <c r="CP48" s="589"/>
      <c r="CQ48" s="590"/>
      <c r="CR48" s="591" t="s">
        <v>324</v>
      </c>
      <c r="CS48" s="592"/>
      <c r="CT48" s="592"/>
      <c r="CU48" s="592"/>
      <c r="CV48" s="592"/>
      <c r="CW48" s="592"/>
      <c r="CX48" s="592"/>
      <c r="CY48" s="593"/>
      <c r="CZ48" s="625" t="s">
        <v>324</v>
      </c>
      <c r="DA48" s="674"/>
      <c r="DB48" s="674"/>
      <c r="DC48" s="675"/>
      <c r="DD48" s="600" t="s">
        <v>324</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37153259</v>
      </c>
      <c r="CS49" s="659"/>
      <c r="CT49" s="659"/>
      <c r="CU49" s="659"/>
      <c r="CV49" s="659"/>
      <c r="CW49" s="659"/>
      <c r="CX49" s="659"/>
      <c r="CY49" s="686"/>
      <c r="CZ49" s="687">
        <v>100</v>
      </c>
      <c r="DA49" s="688"/>
      <c r="DB49" s="688"/>
      <c r="DC49" s="689"/>
      <c r="DD49" s="690">
        <v>25922708</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38469</v>
      </c>
      <c r="R7" s="721"/>
      <c r="S7" s="721"/>
      <c r="T7" s="721"/>
      <c r="U7" s="721"/>
      <c r="V7" s="721">
        <v>36739</v>
      </c>
      <c r="W7" s="721"/>
      <c r="X7" s="721"/>
      <c r="Y7" s="721"/>
      <c r="Z7" s="721"/>
      <c r="AA7" s="721">
        <v>1730</v>
      </c>
      <c r="AB7" s="721"/>
      <c r="AC7" s="721"/>
      <c r="AD7" s="721"/>
      <c r="AE7" s="722"/>
      <c r="AF7" s="723">
        <v>1335</v>
      </c>
      <c r="AG7" s="724"/>
      <c r="AH7" s="724"/>
      <c r="AI7" s="724"/>
      <c r="AJ7" s="725"/>
      <c r="AK7" s="760">
        <v>17</v>
      </c>
      <c r="AL7" s="761"/>
      <c r="AM7" s="761"/>
      <c r="AN7" s="761"/>
      <c r="AO7" s="761"/>
      <c r="AP7" s="761">
        <v>29633</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552</v>
      </c>
      <c r="BT7" s="765"/>
      <c r="BU7" s="765"/>
      <c r="BV7" s="765"/>
      <c r="BW7" s="765"/>
      <c r="BX7" s="765"/>
      <c r="BY7" s="765"/>
      <c r="BZ7" s="765"/>
      <c r="CA7" s="765"/>
      <c r="CB7" s="765"/>
      <c r="CC7" s="765"/>
      <c r="CD7" s="765"/>
      <c r="CE7" s="765"/>
      <c r="CF7" s="765"/>
      <c r="CG7" s="766"/>
      <c r="CH7" s="757">
        <v>4</v>
      </c>
      <c r="CI7" s="758"/>
      <c r="CJ7" s="758"/>
      <c r="CK7" s="758"/>
      <c r="CL7" s="759"/>
      <c r="CM7" s="757">
        <v>129</v>
      </c>
      <c r="CN7" s="758"/>
      <c r="CO7" s="758"/>
      <c r="CP7" s="758"/>
      <c r="CQ7" s="759"/>
      <c r="CR7" s="757">
        <v>7</v>
      </c>
      <c r="CS7" s="758"/>
      <c r="CT7" s="758"/>
      <c r="CU7" s="758"/>
      <c r="CV7" s="759"/>
      <c r="CW7" s="757" t="s">
        <v>551</v>
      </c>
      <c r="CX7" s="758"/>
      <c r="CY7" s="758"/>
      <c r="CZ7" s="758"/>
      <c r="DA7" s="759"/>
      <c r="DB7" s="757" t="s">
        <v>557</v>
      </c>
      <c r="DC7" s="758"/>
      <c r="DD7" s="758"/>
      <c r="DE7" s="758"/>
      <c r="DF7" s="759"/>
      <c r="DG7" s="757" t="s">
        <v>556</v>
      </c>
      <c r="DH7" s="758"/>
      <c r="DI7" s="758"/>
      <c r="DJ7" s="758"/>
      <c r="DK7" s="759"/>
      <c r="DL7" s="757" t="s">
        <v>545</v>
      </c>
      <c r="DM7" s="758"/>
      <c r="DN7" s="758"/>
      <c r="DO7" s="758"/>
      <c r="DP7" s="759"/>
      <c r="DQ7" s="757" t="s">
        <v>557</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4</v>
      </c>
      <c r="R8" s="745"/>
      <c r="S8" s="745"/>
      <c r="T8" s="745"/>
      <c r="U8" s="745"/>
      <c r="V8" s="745">
        <v>4</v>
      </c>
      <c r="W8" s="745"/>
      <c r="X8" s="745"/>
      <c r="Y8" s="745"/>
      <c r="Z8" s="745"/>
      <c r="AA8" s="745">
        <v>0</v>
      </c>
      <c r="AB8" s="745"/>
      <c r="AC8" s="745"/>
      <c r="AD8" s="745"/>
      <c r="AE8" s="746"/>
      <c r="AF8" s="747">
        <v>0</v>
      </c>
      <c r="AG8" s="748"/>
      <c r="AH8" s="748"/>
      <c r="AI8" s="748"/>
      <c r="AJ8" s="749"/>
      <c r="AK8" s="750">
        <v>1</v>
      </c>
      <c r="AL8" s="751"/>
      <c r="AM8" s="751"/>
      <c r="AN8" s="751"/>
      <c r="AO8" s="751"/>
      <c r="AP8" s="751" t="s">
        <v>545</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553</v>
      </c>
      <c r="BT8" s="755"/>
      <c r="BU8" s="755"/>
      <c r="BV8" s="755"/>
      <c r="BW8" s="755"/>
      <c r="BX8" s="755"/>
      <c r="BY8" s="755"/>
      <c r="BZ8" s="755"/>
      <c r="CA8" s="755"/>
      <c r="CB8" s="755"/>
      <c r="CC8" s="755"/>
      <c r="CD8" s="755"/>
      <c r="CE8" s="755"/>
      <c r="CF8" s="755"/>
      <c r="CG8" s="756"/>
      <c r="CH8" s="767">
        <v>0</v>
      </c>
      <c r="CI8" s="768"/>
      <c r="CJ8" s="768"/>
      <c r="CK8" s="768"/>
      <c r="CL8" s="769"/>
      <c r="CM8" s="767">
        <v>48</v>
      </c>
      <c r="CN8" s="768"/>
      <c r="CO8" s="768"/>
      <c r="CP8" s="768"/>
      <c r="CQ8" s="769"/>
      <c r="CR8" s="767">
        <v>5</v>
      </c>
      <c r="CS8" s="768"/>
      <c r="CT8" s="768"/>
      <c r="CU8" s="768"/>
      <c r="CV8" s="769"/>
      <c r="CW8" s="767" t="s">
        <v>556</v>
      </c>
      <c r="CX8" s="768"/>
      <c r="CY8" s="768"/>
      <c r="CZ8" s="768"/>
      <c r="DA8" s="769"/>
      <c r="DB8" s="767" t="s">
        <v>545</v>
      </c>
      <c r="DC8" s="768"/>
      <c r="DD8" s="768"/>
      <c r="DE8" s="768"/>
      <c r="DF8" s="769"/>
      <c r="DG8" s="767" t="s">
        <v>551</v>
      </c>
      <c r="DH8" s="768"/>
      <c r="DI8" s="768"/>
      <c r="DJ8" s="768"/>
      <c r="DK8" s="769"/>
      <c r="DL8" s="767" t="s">
        <v>545</v>
      </c>
      <c r="DM8" s="768"/>
      <c r="DN8" s="768"/>
      <c r="DO8" s="768"/>
      <c r="DP8" s="769"/>
      <c r="DQ8" s="767" t="s">
        <v>545</v>
      </c>
      <c r="DR8" s="768"/>
      <c r="DS8" s="768"/>
      <c r="DT8" s="768"/>
      <c r="DU8" s="769"/>
      <c r="DV8" s="770"/>
      <c r="DW8" s="771"/>
      <c r="DX8" s="771"/>
      <c r="DY8" s="771"/>
      <c r="DZ8" s="772"/>
      <c r="EA8" s="205"/>
    </row>
    <row r="9" spans="1:131" s="206" customFormat="1" ht="26.25" customHeight="1">
      <c r="A9" s="212">
        <v>3</v>
      </c>
      <c r="B9" s="741" t="s">
        <v>367</v>
      </c>
      <c r="C9" s="742"/>
      <c r="D9" s="742"/>
      <c r="E9" s="742"/>
      <c r="F9" s="742"/>
      <c r="G9" s="742"/>
      <c r="H9" s="742"/>
      <c r="I9" s="742"/>
      <c r="J9" s="742"/>
      <c r="K9" s="742"/>
      <c r="L9" s="742"/>
      <c r="M9" s="742"/>
      <c r="N9" s="742"/>
      <c r="O9" s="742"/>
      <c r="P9" s="743"/>
      <c r="Q9" s="744">
        <v>40</v>
      </c>
      <c r="R9" s="745"/>
      <c r="S9" s="745"/>
      <c r="T9" s="745"/>
      <c r="U9" s="745"/>
      <c r="V9" s="745">
        <v>38</v>
      </c>
      <c r="W9" s="745"/>
      <c r="X9" s="745"/>
      <c r="Y9" s="745"/>
      <c r="Z9" s="745"/>
      <c r="AA9" s="745">
        <v>2</v>
      </c>
      <c r="AB9" s="745"/>
      <c r="AC9" s="745"/>
      <c r="AD9" s="745"/>
      <c r="AE9" s="746"/>
      <c r="AF9" s="747">
        <v>2</v>
      </c>
      <c r="AG9" s="748"/>
      <c r="AH9" s="748"/>
      <c r="AI9" s="748"/>
      <c r="AJ9" s="749"/>
      <c r="AK9" s="750">
        <v>10</v>
      </c>
      <c r="AL9" s="751"/>
      <c r="AM9" s="751"/>
      <c r="AN9" s="751"/>
      <c r="AO9" s="751"/>
      <c r="AP9" s="751">
        <v>33</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554</v>
      </c>
      <c r="BT9" s="755"/>
      <c r="BU9" s="755"/>
      <c r="BV9" s="755"/>
      <c r="BW9" s="755"/>
      <c r="BX9" s="755"/>
      <c r="BY9" s="755"/>
      <c r="BZ9" s="755"/>
      <c r="CA9" s="755"/>
      <c r="CB9" s="755"/>
      <c r="CC9" s="755"/>
      <c r="CD9" s="755"/>
      <c r="CE9" s="755"/>
      <c r="CF9" s="755"/>
      <c r="CG9" s="756"/>
      <c r="CH9" s="767">
        <v>9</v>
      </c>
      <c r="CI9" s="768"/>
      <c r="CJ9" s="768"/>
      <c r="CK9" s="768"/>
      <c r="CL9" s="769"/>
      <c r="CM9" s="767">
        <v>96</v>
      </c>
      <c r="CN9" s="768"/>
      <c r="CO9" s="768"/>
      <c r="CP9" s="768"/>
      <c r="CQ9" s="769"/>
      <c r="CR9" s="767">
        <v>30</v>
      </c>
      <c r="CS9" s="768"/>
      <c r="CT9" s="768"/>
      <c r="CU9" s="768"/>
      <c r="CV9" s="769"/>
      <c r="CW9" s="767" t="s">
        <v>557</v>
      </c>
      <c r="CX9" s="768"/>
      <c r="CY9" s="768"/>
      <c r="CZ9" s="768"/>
      <c r="DA9" s="769"/>
      <c r="DB9" s="767" t="s">
        <v>545</v>
      </c>
      <c r="DC9" s="768"/>
      <c r="DD9" s="768"/>
      <c r="DE9" s="768"/>
      <c r="DF9" s="769"/>
      <c r="DG9" s="767" t="s">
        <v>545</v>
      </c>
      <c r="DH9" s="768"/>
      <c r="DI9" s="768"/>
      <c r="DJ9" s="768"/>
      <c r="DK9" s="769"/>
      <c r="DL9" s="767" t="s">
        <v>556</v>
      </c>
      <c r="DM9" s="768"/>
      <c r="DN9" s="768"/>
      <c r="DO9" s="768"/>
      <c r="DP9" s="769"/>
      <c r="DQ9" s="767" t="s">
        <v>545</v>
      </c>
      <c r="DR9" s="768"/>
      <c r="DS9" s="768"/>
      <c r="DT9" s="768"/>
      <c r="DU9" s="769"/>
      <c r="DV9" s="770"/>
      <c r="DW9" s="771"/>
      <c r="DX9" s="771"/>
      <c r="DY9" s="771"/>
      <c r="DZ9" s="772"/>
      <c r="EA9" s="205"/>
    </row>
    <row r="10" spans="1:131" s="206" customFormat="1" ht="26.25" customHeight="1">
      <c r="A10" s="212">
        <v>4</v>
      </c>
      <c r="B10" s="741" t="s">
        <v>368</v>
      </c>
      <c r="C10" s="742"/>
      <c r="D10" s="742"/>
      <c r="E10" s="742"/>
      <c r="F10" s="742"/>
      <c r="G10" s="742"/>
      <c r="H10" s="742"/>
      <c r="I10" s="742"/>
      <c r="J10" s="742"/>
      <c r="K10" s="742"/>
      <c r="L10" s="742"/>
      <c r="M10" s="742"/>
      <c r="N10" s="742"/>
      <c r="O10" s="742"/>
      <c r="P10" s="743"/>
      <c r="Q10" s="744">
        <v>65</v>
      </c>
      <c r="R10" s="745"/>
      <c r="S10" s="745"/>
      <c r="T10" s="745"/>
      <c r="U10" s="745"/>
      <c r="V10" s="745">
        <v>59</v>
      </c>
      <c r="W10" s="745"/>
      <c r="X10" s="745"/>
      <c r="Y10" s="745"/>
      <c r="Z10" s="745"/>
      <c r="AA10" s="745">
        <v>5</v>
      </c>
      <c r="AB10" s="745"/>
      <c r="AC10" s="745"/>
      <c r="AD10" s="745"/>
      <c r="AE10" s="746"/>
      <c r="AF10" s="747">
        <v>5</v>
      </c>
      <c r="AG10" s="748"/>
      <c r="AH10" s="748"/>
      <c r="AI10" s="748"/>
      <c r="AJ10" s="749"/>
      <c r="AK10" s="750">
        <v>20</v>
      </c>
      <c r="AL10" s="751"/>
      <c r="AM10" s="751"/>
      <c r="AN10" s="751"/>
      <c r="AO10" s="751"/>
      <c r="AP10" s="751" t="s">
        <v>545</v>
      </c>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555</v>
      </c>
      <c r="BT10" s="755"/>
      <c r="BU10" s="755"/>
      <c r="BV10" s="755"/>
      <c r="BW10" s="755"/>
      <c r="BX10" s="755"/>
      <c r="BY10" s="755"/>
      <c r="BZ10" s="755"/>
      <c r="CA10" s="755"/>
      <c r="CB10" s="755"/>
      <c r="CC10" s="755"/>
      <c r="CD10" s="755"/>
      <c r="CE10" s="755"/>
      <c r="CF10" s="755"/>
      <c r="CG10" s="756"/>
      <c r="CH10" s="767">
        <v>-11</v>
      </c>
      <c r="CI10" s="768"/>
      <c r="CJ10" s="768"/>
      <c r="CK10" s="768"/>
      <c r="CL10" s="769"/>
      <c r="CM10" s="767">
        <v>1</v>
      </c>
      <c r="CN10" s="768"/>
      <c r="CO10" s="768"/>
      <c r="CP10" s="768"/>
      <c r="CQ10" s="769"/>
      <c r="CR10" s="767">
        <v>34</v>
      </c>
      <c r="CS10" s="768"/>
      <c r="CT10" s="768"/>
      <c r="CU10" s="768"/>
      <c r="CV10" s="769"/>
      <c r="CW10" s="767" t="s">
        <v>545</v>
      </c>
      <c r="CX10" s="768"/>
      <c r="CY10" s="768"/>
      <c r="CZ10" s="768"/>
      <c r="DA10" s="769"/>
      <c r="DB10" s="767" t="s">
        <v>558</v>
      </c>
      <c r="DC10" s="768"/>
      <c r="DD10" s="768"/>
      <c r="DE10" s="768"/>
      <c r="DF10" s="769"/>
      <c r="DG10" s="767" t="s">
        <v>545</v>
      </c>
      <c r="DH10" s="768"/>
      <c r="DI10" s="768"/>
      <c r="DJ10" s="768"/>
      <c r="DK10" s="769"/>
      <c r="DL10" s="767" t="s">
        <v>559</v>
      </c>
      <c r="DM10" s="768"/>
      <c r="DN10" s="768"/>
      <c r="DO10" s="768"/>
      <c r="DP10" s="769"/>
      <c r="DQ10" s="767" t="s">
        <v>557</v>
      </c>
      <c r="DR10" s="768"/>
      <c r="DS10" s="768"/>
      <c r="DT10" s="768"/>
      <c r="DU10" s="769"/>
      <c r="DV10" s="770"/>
      <c r="DW10" s="771"/>
      <c r="DX10" s="771"/>
      <c r="DY10" s="771"/>
      <c r="DZ10" s="772"/>
      <c r="EA10" s="205"/>
    </row>
    <row r="11" spans="1:131" s="206" customFormat="1" ht="26.25" customHeight="1">
      <c r="A11" s="212">
        <v>5</v>
      </c>
      <c r="B11" s="741" t="s">
        <v>369</v>
      </c>
      <c r="C11" s="742"/>
      <c r="D11" s="742"/>
      <c r="E11" s="742"/>
      <c r="F11" s="742"/>
      <c r="G11" s="742"/>
      <c r="H11" s="742"/>
      <c r="I11" s="742"/>
      <c r="J11" s="742"/>
      <c r="K11" s="742"/>
      <c r="L11" s="742"/>
      <c r="M11" s="742"/>
      <c r="N11" s="742"/>
      <c r="O11" s="742"/>
      <c r="P11" s="743"/>
      <c r="Q11" s="744">
        <v>19</v>
      </c>
      <c r="R11" s="745"/>
      <c r="S11" s="745"/>
      <c r="T11" s="745"/>
      <c r="U11" s="745"/>
      <c r="V11" s="745">
        <v>17</v>
      </c>
      <c r="W11" s="745"/>
      <c r="X11" s="745"/>
      <c r="Y11" s="745"/>
      <c r="Z11" s="745"/>
      <c r="AA11" s="745">
        <v>2</v>
      </c>
      <c r="AB11" s="745"/>
      <c r="AC11" s="745"/>
      <c r="AD11" s="745"/>
      <c r="AE11" s="746"/>
      <c r="AF11" s="747">
        <v>2</v>
      </c>
      <c r="AG11" s="748"/>
      <c r="AH11" s="748"/>
      <c r="AI11" s="748"/>
      <c r="AJ11" s="749"/>
      <c r="AK11" s="750">
        <v>2</v>
      </c>
      <c r="AL11" s="751"/>
      <c r="AM11" s="751"/>
      <c r="AN11" s="751"/>
      <c r="AO11" s="751"/>
      <c r="AP11" s="751" t="s">
        <v>546</v>
      </c>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t="s">
        <v>370</v>
      </c>
      <c r="C12" s="742"/>
      <c r="D12" s="742"/>
      <c r="E12" s="742"/>
      <c r="F12" s="742"/>
      <c r="G12" s="742"/>
      <c r="H12" s="742"/>
      <c r="I12" s="742"/>
      <c r="J12" s="742"/>
      <c r="K12" s="742"/>
      <c r="L12" s="742"/>
      <c r="M12" s="742"/>
      <c r="N12" s="742"/>
      <c r="O12" s="742"/>
      <c r="P12" s="743"/>
      <c r="Q12" s="744">
        <v>30</v>
      </c>
      <c r="R12" s="745"/>
      <c r="S12" s="745"/>
      <c r="T12" s="745"/>
      <c r="U12" s="745"/>
      <c r="V12" s="745">
        <v>29</v>
      </c>
      <c r="W12" s="745"/>
      <c r="X12" s="745"/>
      <c r="Y12" s="745"/>
      <c r="Z12" s="745"/>
      <c r="AA12" s="745">
        <v>1</v>
      </c>
      <c r="AB12" s="745"/>
      <c r="AC12" s="745"/>
      <c r="AD12" s="745"/>
      <c r="AE12" s="746"/>
      <c r="AF12" s="747">
        <v>1</v>
      </c>
      <c r="AG12" s="748"/>
      <c r="AH12" s="748"/>
      <c r="AI12" s="748"/>
      <c r="AJ12" s="749"/>
      <c r="AK12" s="750" t="s">
        <v>545</v>
      </c>
      <c r="AL12" s="751"/>
      <c r="AM12" s="751"/>
      <c r="AN12" s="751"/>
      <c r="AO12" s="751"/>
      <c r="AP12" s="751" t="s">
        <v>545</v>
      </c>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t="s">
        <v>371</v>
      </c>
      <c r="C13" s="742"/>
      <c r="D13" s="742"/>
      <c r="E13" s="742"/>
      <c r="F13" s="742"/>
      <c r="G13" s="742"/>
      <c r="H13" s="742"/>
      <c r="I13" s="742"/>
      <c r="J13" s="742"/>
      <c r="K13" s="742"/>
      <c r="L13" s="742"/>
      <c r="M13" s="742"/>
      <c r="N13" s="742"/>
      <c r="O13" s="742"/>
      <c r="P13" s="743"/>
      <c r="Q13" s="744">
        <v>768</v>
      </c>
      <c r="R13" s="745"/>
      <c r="S13" s="745"/>
      <c r="T13" s="745"/>
      <c r="U13" s="745"/>
      <c r="V13" s="745">
        <v>766</v>
      </c>
      <c r="W13" s="745"/>
      <c r="X13" s="745"/>
      <c r="Y13" s="745"/>
      <c r="Z13" s="745"/>
      <c r="AA13" s="745">
        <v>2</v>
      </c>
      <c r="AB13" s="745"/>
      <c r="AC13" s="745"/>
      <c r="AD13" s="745"/>
      <c r="AE13" s="746"/>
      <c r="AF13" s="747">
        <v>2</v>
      </c>
      <c r="AG13" s="748"/>
      <c r="AH13" s="748"/>
      <c r="AI13" s="748"/>
      <c r="AJ13" s="749"/>
      <c r="AK13" s="750">
        <v>436</v>
      </c>
      <c r="AL13" s="751"/>
      <c r="AM13" s="751"/>
      <c r="AN13" s="751"/>
      <c r="AO13" s="751"/>
      <c r="AP13" s="751">
        <v>2413</v>
      </c>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t="s">
        <v>372</v>
      </c>
      <c r="C14" s="742"/>
      <c r="D14" s="742"/>
      <c r="E14" s="742"/>
      <c r="F14" s="742"/>
      <c r="G14" s="742"/>
      <c r="H14" s="742"/>
      <c r="I14" s="742"/>
      <c r="J14" s="742"/>
      <c r="K14" s="742"/>
      <c r="L14" s="742"/>
      <c r="M14" s="742"/>
      <c r="N14" s="742"/>
      <c r="O14" s="742"/>
      <c r="P14" s="743"/>
      <c r="Q14" s="744">
        <v>0</v>
      </c>
      <c r="R14" s="745"/>
      <c r="S14" s="745"/>
      <c r="T14" s="745"/>
      <c r="U14" s="745"/>
      <c r="V14" s="745">
        <v>0</v>
      </c>
      <c r="W14" s="745"/>
      <c r="X14" s="745"/>
      <c r="Y14" s="745"/>
      <c r="Z14" s="745"/>
      <c r="AA14" s="745" t="s">
        <v>545</v>
      </c>
      <c r="AB14" s="745"/>
      <c r="AC14" s="745"/>
      <c r="AD14" s="745"/>
      <c r="AE14" s="746"/>
      <c r="AF14" s="747" t="s">
        <v>112</v>
      </c>
      <c r="AG14" s="748"/>
      <c r="AH14" s="748"/>
      <c r="AI14" s="748"/>
      <c r="AJ14" s="749"/>
      <c r="AK14" s="750" t="s">
        <v>545</v>
      </c>
      <c r="AL14" s="751"/>
      <c r="AM14" s="751"/>
      <c r="AN14" s="751"/>
      <c r="AO14" s="751"/>
      <c r="AP14" s="751" t="s">
        <v>545</v>
      </c>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373</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374</v>
      </c>
      <c r="B23" s="776" t="s">
        <v>375</v>
      </c>
      <c r="C23" s="777"/>
      <c r="D23" s="777"/>
      <c r="E23" s="777"/>
      <c r="F23" s="777"/>
      <c r="G23" s="777"/>
      <c r="H23" s="777"/>
      <c r="I23" s="777"/>
      <c r="J23" s="777"/>
      <c r="K23" s="777"/>
      <c r="L23" s="777"/>
      <c r="M23" s="777"/>
      <c r="N23" s="777"/>
      <c r="O23" s="777"/>
      <c r="P23" s="778"/>
      <c r="Q23" s="779">
        <v>38896</v>
      </c>
      <c r="R23" s="780"/>
      <c r="S23" s="780"/>
      <c r="T23" s="780"/>
      <c r="U23" s="780"/>
      <c r="V23" s="780">
        <v>37153</v>
      </c>
      <c r="W23" s="780"/>
      <c r="X23" s="780"/>
      <c r="Y23" s="780"/>
      <c r="Z23" s="780"/>
      <c r="AA23" s="780">
        <v>1742</v>
      </c>
      <c r="AB23" s="780"/>
      <c r="AC23" s="780"/>
      <c r="AD23" s="780"/>
      <c r="AE23" s="781"/>
      <c r="AF23" s="782">
        <v>1347</v>
      </c>
      <c r="AG23" s="780"/>
      <c r="AH23" s="780"/>
      <c r="AI23" s="780"/>
      <c r="AJ23" s="783"/>
      <c r="AK23" s="784"/>
      <c r="AL23" s="785"/>
      <c r="AM23" s="785"/>
      <c r="AN23" s="785"/>
      <c r="AO23" s="785"/>
      <c r="AP23" s="780">
        <v>32079</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376</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377</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378</v>
      </c>
      <c r="R26" s="704"/>
      <c r="S26" s="704"/>
      <c r="T26" s="704"/>
      <c r="U26" s="705"/>
      <c r="V26" s="703" t="s">
        <v>379</v>
      </c>
      <c r="W26" s="704"/>
      <c r="X26" s="704"/>
      <c r="Y26" s="704"/>
      <c r="Z26" s="705"/>
      <c r="AA26" s="703" t="s">
        <v>380</v>
      </c>
      <c r="AB26" s="704"/>
      <c r="AC26" s="704"/>
      <c r="AD26" s="704"/>
      <c r="AE26" s="704"/>
      <c r="AF26" s="798" t="s">
        <v>381</v>
      </c>
      <c r="AG26" s="799"/>
      <c r="AH26" s="799"/>
      <c r="AI26" s="799"/>
      <c r="AJ26" s="800"/>
      <c r="AK26" s="704" t="s">
        <v>382</v>
      </c>
      <c r="AL26" s="704"/>
      <c r="AM26" s="704"/>
      <c r="AN26" s="704"/>
      <c r="AO26" s="705"/>
      <c r="AP26" s="703" t="s">
        <v>383</v>
      </c>
      <c r="AQ26" s="704"/>
      <c r="AR26" s="704"/>
      <c r="AS26" s="704"/>
      <c r="AT26" s="705"/>
      <c r="AU26" s="703" t="s">
        <v>384</v>
      </c>
      <c r="AV26" s="704"/>
      <c r="AW26" s="704"/>
      <c r="AX26" s="704"/>
      <c r="AY26" s="705"/>
      <c r="AZ26" s="703" t="s">
        <v>385</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386</v>
      </c>
      <c r="C28" s="718"/>
      <c r="D28" s="718"/>
      <c r="E28" s="718"/>
      <c r="F28" s="718"/>
      <c r="G28" s="718"/>
      <c r="H28" s="718"/>
      <c r="I28" s="718"/>
      <c r="J28" s="718"/>
      <c r="K28" s="718"/>
      <c r="L28" s="718"/>
      <c r="M28" s="718"/>
      <c r="N28" s="718"/>
      <c r="O28" s="718"/>
      <c r="P28" s="719"/>
      <c r="Q28" s="808">
        <v>9710</v>
      </c>
      <c r="R28" s="809"/>
      <c r="S28" s="809"/>
      <c r="T28" s="809"/>
      <c r="U28" s="809"/>
      <c r="V28" s="809">
        <v>9331</v>
      </c>
      <c r="W28" s="809"/>
      <c r="X28" s="809"/>
      <c r="Y28" s="809"/>
      <c r="Z28" s="809"/>
      <c r="AA28" s="809">
        <v>379</v>
      </c>
      <c r="AB28" s="809"/>
      <c r="AC28" s="809"/>
      <c r="AD28" s="809"/>
      <c r="AE28" s="810"/>
      <c r="AF28" s="811">
        <v>379</v>
      </c>
      <c r="AG28" s="809"/>
      <c r="AH28" s="809"/>
      <c r="AI28" s="809"/>
      <c r="AJ28" s="812"/>
      <c r="AK28" s="813">
        <v>577</v>
      </c>
      <c r="AL28" s="804"/>
      <c r="AM28" s="804"/>
      <c r="AN28" s="804"/>
      <c r="AO28" s="804"/>
      <c r="AP28" s="804" t="s">
        <v>545</v>
      </c>
      <c r="AQ28" s="804"/>
      <c r="AR28" s="804"/>
      <c r="AS28" s="804"/>
      <c r="AT28" s="804"/>
      <c r="AU28" s="804" t="s">
        <v>545</v>
      </c>
      <c r="AV28" s="804"/>
      <c r="AW28" s="804"/>
      <c r="AX28" s="804"/>
      <c r="AY28" s="804"/>
      <c r="AZ28" s="805" t="s">
        <v>545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387</v>
      </c>
      <c r="C29" s="742"/>
      <c r="D29" s="742"/>
      <c r="E29" s="742"/>
      <c r="F29" s="742"/>
      <c r="G29" s="742"/>
      <c r="H29" s="742"/>
      <c r="I29" s="742"/>
      <c r="J29" s="742"/>
      <c r="K29" s="742"/>
      <c r="L29" s="742"/>
      <c r="M29" s="742"/>
      <c r="N29" s="742"/>
      <c r="O29" s="742"/>
      <c r="P29" s="743"/>
      <c r="Q29" s="744">
        <v>9187</v>
      </c>
      <c r="R29" s="745"/>
      <c r="S29" s="745"/>
      <c r="T29" s="745"/>
      <c r="U29" s="745"/>
      <c r="V29" s="745">
        <v>8922</v>
      </c>
      <c r="W29" s="745"/>
      <c r="X29" s="745"/>
      <c r="Y29" s="745"/>
      <c r="Z29" s="745"/>
      <c r="AA29" s="745">
        <v>264</v>
      </c>
      <c r="AB29" s="745"/>
      <c r="AC29" s="745"/>
      <c r="AD29" s="745"/>
      <c r="AE29" s="746"/>
      <c r="AF29" s="747">
        <v>264</v>
      </c>
      <c r="AG29" s="748"/>
      <c r="AH29" s="748"/>
      <c r="AI29" s="748"/>
      <c r="AJ29" s="749"/>
      <c r="AK29" s="816">
        <v>1270</v>
      </c>
      <c r="AL29" s="817"/>
      <c r="AM29" s="817"/>
      <c r="AN29" s="817"/>
      <c r="AO29" s="817"/>
      <c r="AP29" s="817" t="s">
        <v>545</v>
      </c>
      <c r="AQ29" s="817"/>
      <c r="AR29" s="817"/>
      <c r="AS29" s="817"/>
      <c r="AT29" s="817"/>
      <c r="AU29" s="817" t="s">
        <v>545</v>
      </c>
      <c r="AV29" s="817"/>
      <c r="AW29" s="817"/>
      <c r="AX29" s="817"/>
      <c r="AY29" s="817"/>
      <c r="AZ29" s="818" t="s">
        <v>545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388</v>
      </c>
      <c r="C30" s="742"/>
      <c r="D30" s="742"/>
      <c r="E30" s="742"/>
      <c r="F30" s="742"/>
      <c r="G30" s="742"/>
      <c r="H30" s="742"/>
      <c r="I30" s="742"/>
      <c r="J30" s="742"/>
      <c r="K30" s="742"/>
      <c r="L30" s="742"/>
      <c r="M30" s="742"/>
      <c r="N30" s="742"/>
      <c r="O30" s="742"/>
      <c r="P30" s="743"/>
      <c r="Q30" s="744">
        <v>79</v>
      </c>
      <c r="R30" s="745"/>
      <c r="S30" s="745"/>
      <c r="T30" s="745"/>
      <c r="U30" s="745"/>
      <c r="V30" s="745">
        <v>79</v>
      </c>
      <c r="W30" s="745"/>
      <c r="X30" s="745"/>
      <c r="Y30" s="745"/>
      <c r="Z30" s="745"/>
      <c r="AA30" s="745">
        <v>0</v>
      </c>
      <c r="AB30" s="745"/>
      <c r="AC30" s="745"/>
      <c r="AD30" s="745"/>
      <c r="AE30" s="746"/>
      <c r="AF30" s="747">
        <v>0</v>
      </c>
      <c r="AG30" s="748"/>
      <c r="AH30" s="748"/>
      <c r="AI30" s="748"/>
      <c r="AJ30" s="749"/>
      <c r="AK30" s="816">
        <v>77</v>
      </c>
      <c r="AL30" s="817"/>
      <c r="AM30" s="817"/>
      <c r="AN30" s="817"/>
      <c r="AO30" s="817"/>
      <c r="AP30" s="817">
        <v>337</v>
      </c>
      <c r="AQ30" s="817"/>
      <c r="AR30" s="817"/>
      <c r="AS30" s="817"/>
      <c r="AT30" s="817"/>
      <c r="AU30" s="817">
        <v>308</v>
      </c>
      <c r="AV30" s="817"/>
      <c r="AW30" s="817"/>
      <c r="AX30" s="817"/>
      <c r="AY30" s="817"/>
      <c r="AZ30" s="818" t="s">
        <v>545</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389</v>
      </c>
      <c r="C31" s="742"/>
      <c r="D31" s="742"/>
      <c r="E31" s="742"/>
      <c r="F31" s="742"/>
      <c r="G31" s="742"/>
      <c r="H31" s="742"/>
      <c r="I31" s="742"/>
      <c r="J31" s="742"/>
      <c r="K31" s="742"/>
      <c r="L31" s="742"/>
      <c r="M31" s="742"/>
      <c r="N31" s="742"/>
      <c r="O31" s="742"/>
      <c r="P31" s="743"/>
      <c r="Q31" s="744">
        <v>35</v>
      </c>
      <c r="R31" s="745"/>
      <c r="S31" s="745"/>
      <c r="T31" s="745"/>
      <c r="U31" s="745"/>
      <c r="V31" s="745">
        <v>34</v>
      </c>
      <c r="W31" s="745"/>
      <c r="X31" s="745"/>
      <c r="Y31" s="745"/>
      <c r="Z31" s="745"/>
      <c r="AA31" s="745">
        <v>1</v>
      </c>
      <c r="AB31" s="745"/>
      <c r="AC31" s="745"/>
      <c r="AD31" s="745"/>
      <c r="AE31" s="746"/>
      <c r="AF31" s="747">
        <v>1</v>
      </c>
      <c r="AG31" s="748"/>
      <c r="AH31" s="748"/>
      <c r="AI31" s="748"/>
      <c r="AJ31" s="749"/>
      <c r="AK31" s="816">
        <v>34</v>
      </c>
      <c r="AL31" s="817"/>
      <c r="AM31" s="817"/>
      <c r="AN31" s="817"/>
      <c r="AO31" s="817"/>
      <c r="AP31" s="817" t="s">
        <v>545</v>
      </c>
      <c r="AQ31" s="817"/>
      <c r="AR31" s="817"/>
      <c r="AS31" s="817"/>
      <c r="AT31" s="817"/>
      <c r="AU31" s="817" t="s">
        <v>545</v>
      </c>
      <c r="AV31" s="817"/>
      <c r="AW31" s="817"/>
      <c r="AX31" s="817"/>
      <c r="AY31" s="817"/>
      <c r="AZ31" s="818" t="s">
        <v>545</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390</v>
      </c>
      <c r="C32" s="742"/>
      <c r="D32" s="742"/>
      <c r="E32" s="742"/>
      <c r="F32" s="742"/>
      <c r="G32" s="742"/>
      <c r="H32" s="742"/>
      <c r="I32" s="742"/>
      <c r="J32" s="742"/>
      <c r="K32" s="742"/>
      <c r="L32" s="742"/>
      <c r="M32" s="742"/>
      <c r="N32" s="742"/>
      <c r="O32" s="742"/>
      <c r="P32" s="743"/>
      <c r="Q32" s="744">
        <v>889</v>
      </c>
      <c r="R32" s="745"/>
      <c r="S32" s="745"/>
      <c r="T32" s="745"/>
      <c r="U32" s="745"/>
      <c r="V32" s="745">
        <v>887</v>
      </c>
      <c r="W32" s="745"/>
      <c r="X32" s="745"/>
      <c r="Y32" s="745"/>
      <c r="Z32" s="745"/>
      <c r="AA32" s="745">
        <v>2</v>
      </c>
      <c r="AB32" s="745"/>
      <c r="AC32" s="745"/>
      <c r="AD32" s="745"/>
      <c r="AE32" s="746"/>
      <c r="AF32" s="747">
        <v>2</v>
      </c>
      <c r="AG32" s="748"/>
      <c r="AH32" s="748"/>
      <c r="AI32" s="748"/>
      <c r="AJ32" s="749"/>
      <c r="AK32" s="816">
        <v>1179</v>
      </c>
      <c r="AL32" s="817"/>
      <c r="AM32" s="817"/>
      <c r="AN32" s="817"/>
      <c r="AO32" s="817"/>
      <c r="AP32" s="817" t="s">
        <v>545</v>
      </c>
      <c r="AQ32" s="817"/>
      <c r="AR32" s="817"/>
      <c r="AS32" s="817"/>
      <c r="AT32" s="817"/>
      <c r="AU32" s="817" t="s">
        <v>545</v>
      </c>
      <c r="AV32" s="817"/>
      <c r="AW32" s="817"/>
      <c r="AX32" s="817"/>
      <c r="AY32" s="817"/>
      <c r="AZ32" s="818" t="s">
        <v>545</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391</v>
      </c>
      <c r="C33" s="742"/>
      <c r="D33" s="742"/>
      <c r="E33" s="742"/>
      <c r="F33" s="742"/>
      <c r="G33" s="742"/>
      <c r="H33" s="742"/>
      <c r="I33" s="742"/>
      <c r="J33" s="742"/>
      <c r="K33" s="742"/>
      <c r="L33" s="742"/>
      <c r="M33" s="742"/>
      <c r="N33" s="742"/>
      <c r="O33" s="742"/>
      <c r="P33" s="743"/>
      <c r="Q33" s="744">
        <v>1282</v>
      </c>
      <c r="R33" s="745"/>
      <c r="S33" s="745"/>
      <c r="T33" s="745"/>
      <c r="U33" s="745"/>
      <c r="V33" s="745">
        <v>1189</v>
      </c>
      <c r="W33" s="745"/>
      <c r="X33" s="745"/>
      <c r="Y33" s="745"/>
      <c r="Z33" s="745"/>
      <c r="AA33" s="745">
        <v>94</v>
      </c>
      <c r="AB33" s="745"/>
      <c r="AC33" s="745"/>
      <c r="AD33" s="745"/>
      <c r="AE33" s="746"/>
      <c r="AF33" s="747">
        <v>2001</v>
      </c>
      <c r="AG33" s="748"/>
      <c r="AH33" s="748"/>
      <c r="AI33" s="748"/>
      <c r="AJ33" s="749"/>
      <c r="AK33" s="816">
        <v>144</v>
      </c>
      <c r="AL33" s="817"/>
      <c r="AM33" s="817"/>
      <c r="AN33" s="817"/>
      <c r="AO33" s="817"/>
      <c r="AP33" s="817">
        <v>6555</v>
      </c>
      <c r="AQ33" s="817"/>
      <c r="AR33" s="817"/>
      <c r="AS33" s="817"/>
      <c r="AT33" s="817"/>
      <c r="AU33" s="817">
        <v>1645</v>
      </c>
      <c r="AV33" s="817"/>
      <c r="AW33" s="817"/>
      <c r="AX33" s="817"/>
      <c r="AY33" s="817"/>
      <c r="AZ33" s="818" t="s">
        <v>545</v>
      </c>
      <c r="BA33" s="818"/>
      <c r="BB33" s="818"/>
      <c r="BC33" s="818"/>
      <c r="BD33" s="818"/>
      <c r="BE33" s="814" t="s">
        <v>392</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393</v>
      </c>
      <c r="C34" s="742"/>
      <c r="D34" s="742"/>
      <c r="E34" s="742"/>
      <c r="F34" s="742"/>
      <c r="G34" s="742"/>
      <c r="H34" s="742"/>
      <c r="I34" s="742"/>
      <c r="J34" s="742"/>
      <c r="K34" s="742"/>
      <c r="L34" s="742"/>
      <c r="M34" s="742"/>
      <c r="N34" s="742"/>
      <c r="O34" s="742"/>
      <c r="P34" s="743"/>
      <c r="Q34" s="744">
        <v>47</v>
      </c>
      <c r="R34" s="745"/>
      <c r="S34" s="745"/>
      <c r="T34" s="745"/>
      <c r="U34" s="745"/>
      <c r="V34" s="745">
        <v>44</v>
      </c>
      <c r="W34" s="745"/>
      <c r="X34" s="745"/>
      <c r="Y34" s="745"/>
      <c r="Z34" s="745"/>
      <c r="AA34" s="745">
        <v>3</v>
      </c>
      <c r="AB34" s="745"/>
      <c r="AC34" s="745"/>
      <c r="AD34" s="745"/>
      <c r="AE34" s="746"/>
      <c r="AF34" s="747">
        <v>88</v>
      </c>
      <c r="AG34" s="748"/>
      <c r="AH34" s="748"/>
      <c r="AI34" s="748"/>
      <c r="AJ34" s="749"/>
      <c r="AK34" s="816">
        <v>8</v>
      </c>
      <c r="AL34" s="817"/>
      <c r="AM34" s="817"/>
      <c r="AN34" s="817"/>
      <c r="AO34" s="817"/>
      <c r="AP34" s="817">
        <v>326</v>
      </c>
      <c r="AQ34" s="817"/>
      <c r="AR34" s="817"/>
      <c r="AS34" s="817"/>
      <c r="AT34" s="817"/>
      <c r="AU34" s="817">
        <v>56</v>
      </c>
      <c r="AV34" s="817"/>
      <c r="AW34" s="817"/>
      <c r="AX34" s="817"/>
      <c r="AY34" s="817"/>
      <c r="AZ34" s="818" t="s">
        <v>545</v>
      </c>
      <c r="BA34" s="818"/>
      <c r="BB34" s="818"/>
      <c r="BC34" s="818"/>
      <c r="BD34" s="818"/>
      <c r="BE34" s="814" t="s">
        <v>392</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394</v>
      </c>
      <c r="C35" s="742"/>
      <c r="D35" s="742"/>
      <c r="E35" s="742"/>
      <c r="F35" s="742"/>
      <c r="G35" s="742"/>
      <c r="H35" s="742"/>
      <c r="I35" s="742"/>
      <c r="J35" s="742"/>
      <c r="K35" s="742"/>
      <c r="L35" s="742"/>
      <c r="M35" s="742"/>
      <c r="N35" s="742"/>
      <c r="O35" s="742"/>
      <c r="P35" s="743"/>
      <c r="Q35" s="744">
        <v>10642</v>
      </c>
      <c r="R35" s="745"/>
      <c r="S35" s="745"/>
      <c r="T35" s="745"/>
      <c r="U35" s="745"/>
      <c r="V35" s="745">
        <v>10666</v>
      </c>
      <c r="W35" s="745"/>
      <c r="X35" s="745"/>
      <c r="Y35" s="745"/>
      <c r="Z35" s="745"/>
      <c r="AA35" s="745">
        <v>-24</v>
      </c>
      <c r="AB35" s="745"/>
      <c r="AC35" s="745"/>
      <c r="AD35" s="745"/>
      <c r="AE35" s="746"/>
      <c r="AF35" s="747">
        <v>659</v>
      </c>
      <c r="AG35" s="748"/>
      <c r="AH35" s="748"/>
      <c r="AI35" s="748"/>
      <c r="AJ35" s="749"/>
      <c r="AK35" s="816">
        <v>1555</v>
      </c>
      <c r="AL35" s="817"/>
      <c r="AM35" s="817"/>
      <c r="AN35" s="817"/>
      <c r="AO35" s="817"/>
      <c r="AP35" s="817">
        <v>8481</v>
      </c>
      <c r="AQ35" s="817"/>
      <c r="AR35" s="817"/>
      <c r="AS35" s="817"/>
      <c r="AT35" s="817"/>
      <c r="AU35" s="817">
        <v>5589</v>
      </c>
      <c r="AV35" s="817"/>
      <c r="AW35" s="817"/>
      <c r="AX35" s="817"/>
      <c r="AY35" s="817"/>
      <c r="AZ35" s="818" t="s">
        <v>545</v>
      </c>
      <c r="BA35" s="818"/>
      <c r="BB35" s="818"/>
      <c r="BC35" s="818"/>
      <c r="BD35" s="818"/>
      <c r="BE35" s="814" t="s">
        <v>392</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395</v>
      </c>
      <c r="C36" s="742"/>
      <c r="D36" s="742"/>
      <c r="E36" s="742"/>
      <c r="F36" s="742"/>
      <c r="G36" s="742"/>
      <c r="H36" s="742"/>
      <c r="I36" s="742"/>
      <c r="J36" s="742"/>
      <c r="K36" s="742"/>
      <c r="L36" s="742"/>
      <c r="M36" s="742"/>
      <c r="N36" s="742"/>
      <c r="O36" s="742"/>
      <c r="P36" s="743"/>
      <c r="Q36" s="744">
        <v>1145</v>
      </c>
      <c r="R36" s="745"/>
      <c r="S36" s="745"/>
      <c r="T36" s="745"/>
      <c r="U36" s="745"/>
      <c r="V36" s="745">
        <v>1313</v>
      </c>
      <c r="W36" s="745"/>
      <c r="X36" s="745"/>
      <c r="Y36" s="745"/>
      <c r="Z36" s="745"/>
      <c r="AA36" s="745">
        <v>-168</v>
      </c>
      <c r="AB36" s="745"/>
      <c r="AC36" s="745"/>
      <c r="AD36" s="745"/>
      <c r="AE36" s="746"/>
      <c r="AF36" s="747">
        <v>352</v>
      </c>
      <c r="AG36" s="748"/>
      <c r="AH36" s="748"/>
      <c r="AI36" s="748"/>
      <c r="AJ36" s="749"/>
      <c r="AK36" s="816">
        <v>834</v>
      </c>
      <c r="AL36" s="817"/>
      <c r="AM36" s="817"/>
      <c r="AN36" s="817"/>
      <c r="AO36" s="817"/>
      <c r="AP36" s="817">
        <v>16654</v>
      </c>
      <c r="AQ36" s="817"/>
      <c r="AR36" s="817"/>
      <c r="AS36" s="817"/>
      <c r="AT36" s="817"/>
      <c r="AU36" s="817">
        <v>13839</v>
      </c>
      <c r="AV36" s="817"/>
      <c r="AW36" s="817"/>
      <c r="AX36" s="817"/>
      <c r="AY36" s="817"/>
      <c r="AZ36" s="818" t="s">
        <v>545</v>
      </c>
      <c r="BA36" s="818"/>
      <c r="BB36" s="818"/>
      <c r="BC36" s="818"/>
      <c r="BD36" s="818"/>
      <c r="BE36" s="814" t="s">
        <v>392</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396</v>
      </c>
      <c r="C37" s="742"/>
      <c r="D37" s="742"/>
      <c r="E37" s="742"/>
      <c r="F37" s="742"/>
      <c r="G37" s="742"/>
      <c r="H37" s="742"/>
      <c r="I37" s="742"/>
      <c r="J37" s="742"/>
      <c r="K37" s="742"/>
      <c r="L37" s="742"/>
      <c r="M37" s="742"/>
      <c r="N37" s="742"/>
      <c r="O37" s="742"/>
      <c r="P37" s="743"/>
      <c r="Q37" s="744">
        <v>11</v>
      </c>
      <c r="R37" s="745"/>
      <c r="S37" s="745"/>
      <c r="T37" s="745"/>
      <c r="U37" s="745"/>
      <c r="V37" s="745">
        <v>9</v>
      </c>
      <c r="W37" s="745"/>
      <c r="X37" s="745"/>
      <c r="Y37" s="745"/>
      <c r="Z37" s="745"/>
      <c r="AA37" s="745">
        <v>2</v>
      </c>
      <c r="AB37" s="745"/>
      <c r="AC37" s="745"/>
      <c r="AD37" s="745"/>
      <c r="AE37" s="746"/>
      <c r="AF37" s="747">
        <v>2</v>
      </c>
      <c r="AG37" s="748"/>
      <c r="AH37" s="748"/>
      <c r="AI37" s="748"/>
      <c r="AJ37" s="749"/>
      <c r="AK37" s="816" t="s">
        <v>545</v>
      </c>
      <c r="AL37" s="817"/>
      <c r="AM37" s="817"/>
      <c r="AN37" s="817"/>
      <c r="AO37" s="817"/>
      <c r="AP37" s="817" t="s">
        <v>545</v>
      </c>
      <c r="AQ37" s="817"/>
      <c r="AR37" s="817"/>
      <c r="AS37" s="817"/>
      <c r="AT37" s="817"/>
      <c r="AU37" s="817" t="s">
        <v>545</v>
      </c>
      <c r="AV37" s="817"/>
      <c r="AW37" s="817"/>
      <c r="AX37" s="817"/>
      <c r="AY37" s="817"/>
      <c r="AZ37" s="818" t="s">
        <v>545</v>
      </c>
      <c r="BA37" s="818"/>
      <c r="BB37" s="818"/>
      <c r="BC37" s="818"/>
      <c r="BD37" s="818"/>
      <c r="BE37" s="814" t="s">
        <v>397</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398</v>
      </c>
      <c r="C38" s="742"/>
      <c r="D38" s="742"/>
      <c r="E38" s="742"/>
      <c r="F38" s="742"/>
      <c r="G38" s="742"/>
      <c r="H38" s="742"/>
      <c r="I38" s="742"/>
      <c r="J38" s="742"/>
      <c r="K38" s="742"/>
      <c r="L38" s="742"/>
      <c r="M38" s="742"/>
      <c r="N38" s="742"/>
      <c r="O38" s="742"/>
      <c r="P38" s="743"/>
      <c r="Q38" s="744">
        <v>386</v>
      </c>
      <c r="R38" s="745"/>
      <c r="S38" s="745"/>
      <c r="T38" s="745"/>
      <c r="U38" s="745"/>
      <c r="V38" s="745">
        <v>379</v>
      </c>
      <c r="W38" s="745"/>
      <c r="X38" s="745"/>
      <c r="Y38" s="745"/>
      <c r="Z38" s="745"/>
      <c r="AA38" s="745">
        <v>7</v>
      </c>
      <c r="AB38" s="745"/>
      <c r="AC38" s="745"/>
      <c r="AD38" s="745"/>
      <c r="AE38" s="746"/>
      <c r="AF38" s="747">
        <v>7</v>
      </c>
      <c r="AG38" s="748"/>
      <c r="AH38" s="748"/>
      <c r="AI38" s="748"/>
      <c r="AJ38" s="749"/>
      <c r="AK38" s="816">
        <v>208</v>
      </c>
      <c r="AL38" s="817"/>
      <c r="AM38" s="817"/>
      <c r="AN38" s="817"/>
      <c r="AO38" s="817"/>
      <c r="AP38" s="817">
        <v>4146</v>
      </c>
      <c r="AQ38" s="817"/>
      <c r="AR38" s="817"/>
      <c r="AS38" s="817"/>
      <c r="AT38" s="817"/>
      <c r="AU38" s="817">
        <v>3321</v>
      </c>
      <c r="AV38" s="817"/>
      <c r="AW38" s="817"/>
      <c r="AX38" s="817"/>
      <c r="AY38" s="817"/>
      <c r="AZ38" s="818" t="s">
        <v>545</v>
      </c>
      <c r="BA38" s="818"/>
      <c r="BB38" s="818"/>
      <c r="BC38" s="818"/>
      <c r="BD38" s="818"/>
      <c r="BE38" s="814" t="s">
        <v>397</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399</v>
      </c>
      <c r="C39" s="742"/>
      <c r="D39" s="742"/>
      <c r="E39" s="742"/>
      <c r="F39" s="742"/>
      <c r="G39" s="742"/>
      <c r="H39" s="742"/>
      <c r="I39" s="742"/>
      <c r="J39" s="742"/>
      <c r="K39" s="742"/>
      <c r="L39" s="742"/>
      <c r="M39" s="742"/>
      <c r="N39" s="742"/>
      <c r="O39" s="742"/>
      <c r="P39" s="743"/>
      <c r="Q39" s="744">
        <v>30</v>
      </c>
      <c r="R39" s="745"/>
      <c r="S39" s="745"/>
      <c r="T39" s="745"/>
      <c r="U39" s="745"/>
      <c r="V39" s="745">
        <v>29</v>
      </c>
      <c r="W39" s="745"/>
      <c r="X39" s="745"/>
      <c r="Y39" s="745"/>
      <c r="Z39" s="745"/>
      <c r="AA39" s="745">
        <v>0</v>
      </c>
      <c r="AB39" s="745"/>
      <c r="AC39" s="745"/>
      <c r="AD39" s="745"/>
      <c r="AE39" s="746"/>
      <c r="AF39" s="747">
        <v>0</v>
      </c>
      <c r="AG39" s="748"/>
      <c r="AH39" s="748"/>
      <c r="AI39" s="748"/>
      <c r="AJ39" s="749"/>
      <c r="AK39" s="816">
        <v>17</v>
      </c>
      <c r="AL39" s="817"/>
      <c r="AM39" s="817"/>
      <c r="AN39" s="817"/>
      <c r="AO39" s="817"/>
      <c r="AP39" s="817">
        <v>161</v>
      </c>
      <c r="AQ39" s="817"/>
      <c r="AR39" s="817"/>
      <c r="AS39" s="817"/>
      <c r="AT39" s="817"/>
      <c r="AU39" s="817">
        <v>125</v>
      </c>
      <c r="AV39" s="817"/>
      <c r="AW39" s="817"/>
      <c r="AX39" s="817"/>
      <c r="AY39" s="817"/>
      <c r="AZ39" s="818" t="s">
        <v>545</v>
      </c>
      <c r="BA39" s="818"/>
      <c r="BB39" s="818"/>
      <c r="BC39" s="818"/>
      <c r="BD39" s="818"/>
      <c r="BE39" s="814" t="s">
        <v>397</v>
      </c>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400</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374</v>
      </c>
      <c r="B63" s="776" t="s">
        <v>401</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3755</v>
      </c>
      <c r="AG63" s="828"/>
      <c r="AH63" s="828"/>
      <c r="AI63" s="828"/>
      <c r="AJ63" s="829"/>
      <c r="AK63" s="830"/>
      <c r="AL63" s="825"/>
      <c r="AM63" s="825"/>
      <c r="AN63" s="825"/>
      <c r="AO63" s="825"/>
      <c r="AP63" s="828">
        <v>36660</v>
      </c>
      <c r="AQ63" s="828"/>
      <c r="AR63" s="828"/>
      <c r="AS63" s="828"/>
      <c r="AT63" s="828"/>
      <c r="AU63" s="828">
        <v>24885</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402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403</v>
      </c>
      <c r="B66" s="727"/>
      <c r="C66" s="727"/>
      <c r="D66" s="727"/>
      <c r="E66" s="727"/>
      <c r="F66" s="727"/>
      <c r="G66" s="727"/>
      <c r="H66" s="727"/>
      <c r="I66" s="727"/>
      <c r="J66" s="727"/>
      <c r="K66" s="727"/>
      <c r="L66" s="727"/>
      <c r="M66" s="727"/>
      <c r="N66" s="727"/>
      <c r="O66" s="727"/>
      <c r="P66" s="728"/>
      <c r="Q66" s="703" t="s">
        <v>378</v>
      </c>
      <c r="R66" s="704"/>
      <c r="S66" s="704"/>
      <c r="T66" s="704"/>
      <c r="U66" s="705"/>
      <c r="V66" s="703" t="s">
        <v>379</v>
      </c>
      <c r="W66" s="704"/>
      <c r="X66" s="704"/>
      <c r="Y66" s="704"/>
      <c r="Z66" s="705"/>
      <c r="AA66" s="703" t="s">
        <v>380</v>
      </c>
      <c r="AB66" s="704"/>
      <c r="AC66" s="704"/>
      <c r="AD66" s="704"/>
      <c r="AE66" s="705"/>
      <c r="AF66" s="838" t="s">
        <v>381</v>
      </c>
      <c r="AG66" s="799"/>
      <c r="AH66" s="799"/>
      <c r="AI66" s="799"/>
      <c r="AJ66" s="839"/>
      <c r="AK66" s="703" t="s">
        <v>382</v>
      </c>
      <c r="AL66" s="727"/>
      <c r="AM66" s="727"/>
      <c r="AN66" s="727"/>
      <c r="AO66" s="728"/>
      <c r="AP66" s="703" t="s">
        <v>383</v>
      </c>
      <c r="AQ66" s="704"/>
      <c r="AR66" s="704"/>
      <c r="AS66" s="704"/>
      <c r="AT66" s="705"/>
      <c r="AU66" s="703" t="s">
        <v>404</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547</v>
      </c>
      <c r="C68" s="856"/>
      <c r="D68" s="856"/>
      <c r="E68" s="856"/>
      <c r="F68" s="856"/>
      <c r="G68" s="856"/>
      <c r="H68" s="856"/>
      <c r="I68" s="856"/>
      <c r="J68" s="856"/>
      <c r="K68" s="856"/>
      <c r="L68" s="856"/>
      <c r="M68" s="856"/>
      <c r="N68" s="856"/>
      <c r="O68" s="856"/>
      <c r="P68" s="857"/>
      <c r="Q68" s="858">
        <v>14592</v>
      </c>
      <c r="R68" s="852"/>
      <c r="S68" s="852"/>
      <c r="T68" s="852"/>
      <c r="U68" s="852"/>
      <c r="V68" s="852">
        <v>14009</v>
      </c>
      <c r="W68" s="852"/>
      <c r="X68" s="852"/>
      <c r="Y68" s="852"/>
      <c r="Z68" s="852"/>
      <c r="AA68" s="852">
        <v>583</v>
      </c>
      <c r="AB68" s="852"/>
      <c r="AC68" s="852"/>
      <c r="AD68" s="852"/>
      <c r="AE68" s="852"/>
      <c r="AF68" s="852">
        <v>583</v>
      </c>
      <c r="AG68" s="852"/>
      <c r="AH68" s="852"/>
      <c r="AI68" s="852"/>
      <c r="AJ68" s="852"/>
      <c r="AK68" s="852">
        <v>35</v>
      </c>
      <c r="AL68" s="852"/>
      <c r="AM68" s="852"/>
      <c r="AN68" s="852"/>
      <c r="AO68" s="852"/>
      <c r="AP68" s="852" t="s">
        <v>545</v>
      </c>
      <c r="AQ68" s="852"/>
      <c r="AR68" s="852"/>
      <c r="AS68" s="852"/>
      <c r="AT68" s="852"/>
      <c r="AU68" s="852" t="s">
        <v>545</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548</v>
      </c>
      <c r="C69" s="860"/>
      <c r="D69" s="860"/>
      <c r="E69" s="860"/>
      <c r="F69" s="860"/>
      <c r="G69" s="860"/>
      <c r="H69" s="860"/>
      <c r="I69" s="860"/>
      <c r="J69" s="860"/>
      <c r="K69" s="860"/>
      <c r="L69" s="860"/>
      <c r="M69" s="860"/>
      <c r="N69" s="860"/>
      <c r="O69" s="860"/>
      <c r="P69" s="861"/>
      <c r="Q69" s="862">
        <v>143</v>
      </c>
      <c r="R69" s="817"/>
      <c r="S69" s="817"/>
      <c r="T69" s="817"/>
      <c r="U69" s="817"/>
      <c r="V69" s="817">
        <v>125</v>
      </c>
      <c r="W69" s="817"/>
      <c r="X69" s="817"/>
      <c r="Y69" s="817"/>
      <c r="Z69" s="817"/>
      <c r="AA69" s="817">
        <v>18</v>
      </c>
      <c r="AB69" s="817"/>
      <c r="AC69" s="817"/>
      <c r="AD69" s="817"/>
      <c r="AE69" s="817"/>
      <c r="AF69" s="817">
        <v>18</v>
      </c>
      <c r="AG69" s="817"/>
      <c r="AH69" s="817"/>
      <c r="AI69" s="817"/>
      <c r="AJ69" s="817"/>
      <c r="AK69" s="817">
        <v>10</v>
      </c>
      <c r="AL69" s="817"/>
      <c r="AM69" s="817"/>
      <c r="AN69" s="817"/>
      <c r="AO69" s="817"/>
      <c r="AP69" s="817" t="s">
        <v>545</v>
      </c>
      <c r="AQ69" s="817"/>
      <c r="AR69" s="817"/>
      <c r="AS69" s="817"/>
      <c r="AT69" s="817"/>
      <c r="AU69" s="817" t="s">
        <v>545</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560</v>
      </c>
      <c r="C70" s="860"/>
      <c r="D70" s="860"/>
      <c r="E70" s="860"/>
      <c r="F70" s="860"/>
      <c r="G70" s="860"/>
      <c r="H70" s="860"/>
      <c r="I70" s="860"/>
      <c r="J70" s="860"/>
      <c r="K70" s="860"/>
      <c r="L70" s="860"/>
      <c r="M70" s="860"/>
      <c r="N70" s="860"/>
      <c r="O70" s="860"/>
      <c r="P70" s="861"/>
      <c r="Q70" s="862">
        <v>203</v>
      </c>
      <c r="R70" s="817"/>
      <c r="S70" s="817"/>
      <c r="T70" s="817"/>
      <c r="U70" s="817"/>
      <c r="V70" s="817">
        <v>181</v>
      </c>
      <c r="W70" s="817"/>
      <c r="X70" s="817"/>
      <c r="Y70" s="817"/>
      <c r="Z70" s="817"/>
      <c r="AA70" s="817">
        <v>22</v>
      </c>
      <c r="AB70" s="817"/>
      <c r="AC70" s="817"/>
      <c r="AD70" s="817"/>
      <c r="AE70" s="817"/>
      <c r="AF70" s="817">
        <v>22</v>
      </c>
      <c r="AG70" s="817"/>
      <c r="AH70" s="817"/>
      <c r="AI70" s="817"/>
      <c r="AJ70" s="817"/>
      <c r="AK70" s="817">
        <v>80</v>
      </c>
      <c r="AL70" s="817"/>
      <c r="AM70" s="817"/>
      <c r="AN70" s="817"/>
      <c r="AO70" s="817"/>
      <c r="AP70" s="817" t="s">
        <v>545</v>
      </c>
      <c r="AQ70" s="817"/>
      <c r="AR70" s="817"/>
      <c r="AS70" s="817"/>
      <c r="AT70" s="817"/>
      <c r="AU70" s="817" t="s">
        <v>545</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549</v>
      </c>
      <c r="C71" s="860"/>
      <c r="D71" s="860"/>
      <c r="E71" s="860"/>
      <c r="F71" s="860"/>
      <c r="G71" s="860"/>
      <c r="H71" s="860"/>
      <c r="I71" s="860"/>
      <c r="J71" s="860"/>
      <c r="K71" s="860"/>
      <c r="L71" s="860"/>
      <c r="M71" s="860"/>
      <c r="N71" s="860"/>
      <c r="O71" s="860"/>
      <c r="P71" s="861"/>
      <c r="Q71" s="862">
        <v>402</v>
      </c>
      <c r="R71" s="817"/>
      <c r="S71" s="817"/>
      <c r="T71" s="817"/>
      <c r="U71" s="817"/>
      <c r="V71" s="817">
        <v>388</v>
      </c>
      <c r="W71" s="817"/>
      <c r="X71" s="817"/>
      <c r="Y71" s="817"/>
      <c r="Z71" s="817"/>
      <c r="AA71" s="817">
        <v>14</v>
      </c>
      <c r="AB71" s="817"/>
      <c r="AC71" s="817"/>
      <c r="AD71" s="817"/>
      <c r="AE71" s="817"/>
      <c r="AF71" s="817">
        <v>14</v>
      </c>
      <c r="AG71" s="817"/>
      <c r="AH71" s="817"/>
      <c r="AI71" s="817"/>
      <c r="AJ71" s="817"/>
      <c r="AK71" s="817" t="s">
        <v>545</v>
      </c>
      <c r="AL71" s="817"/>
      <c r="AM71" s="817"/>
      <c r="AN71" s="817"/>
      <c r="AO71" s="817"/>
      <c r="AP71" s="817" t="s">
        <v>545</v>
      </c>
      <c r="AQ71" s="817"/>
      <c r="AR71" s="817"/>
      <c r="AS71" s="817"/>
      <c r="AT71" s="817"/>
      <c r="AU71" s="817" t="s">
        <v>551</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550</v>
      </c>
      <c r="C72" s="860"/>
      <c r="D72" s="860"/>
      <c r="E72" s="860"/>
      <c r="F72" s="860"/>
      <c r="G72" s="860"/>
      <c r="H72" s="860"/>
      <c r="I72" s="860"/>
      <c r="J72" s="860"/>
      <c r="K72" s="860"/>
      <c r="L72" s="860"/>
      <c r="M72" s="860"/>
      <c r="N72" s="860"/>
      <c r="O72" s="860"/>
      <c r="P72" s="861"/>
      <c r="Q72" s="862">
        <v>148779</v>
      </c>
      <c r="R72" s="817"/>
      <c r="S72" s="817"/>
      <c r="T72" s="817"/>
      <c r="U72" s="817"/>
      <c r="V72" s="817">
        <v>142235</v>
      </c>
      <c r="W72" s="817"/>
      <c r="X72" s="817"/>
      <c r="Y72" s="817"/>
      <c r="Z72" s="817"/>
      <c r="AA72" s="817">
        <v>6544</v>
      </c>
      <c r="AB72" s="817"/>
      <c r="AC72" s="817"/>
      <c r="AD72" s="817"/>
      <c r="AE72" s="817"/>
      <c r="AF72" s="817">
        <v>6544</v>
      </c>
      <c r="AG72" s="817"/>
      <c r="AH72" s="817"/>
      <c r="AI72" s="817"/>
      <c r="AJ72" s="817"/>
      <c r="AK72" s="817">
        <v>224</v>
      </c>
      <c r="AL72" s="817"/>
      <c r="AM72" s="817"/>
      <c r="AN72" s="817"/>
      <c r="AO72" s="817"/>
      <c r="AP72" s="817" t="s">
        <v>545</v>
      </c>
      <c r="AQ72" s="817"/>
      <c r="AR72" s="817"/>
      <c r="AS72" s="817"/>
      <c r="AT72" s="817"/>
      <c r="AU72" s="817" t="s">
        <v>545</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374</v>
      </c>
      <c r="B88" s="776" t="s">
        <v>405</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7181</v>
      </c>
      <c r="AG88" s="828"/>
      <c r="AH88" s="828"/>
      <c r="AI88" s="828"/>
      <c r="AJ88" s="828"/>
      <c r="AK88" s="825"/>
      <c r="AL88" s="825"/>
      <c r="AM88" s="825"/>
      <c r="AN88" s="825"/>
      <c r="AO88" s="825"/>
      <c r="AP88" s="828" t="s">
        <v>561</v>
      </c>
      <c r="AQ88" s="828"/>
      <c r="AR88" s="828"/>
      <c r="AS88" s="828"/>
      <c r="AT88" s="828"/>
      <c r="AU88" s="828" t="s">
        <v>561</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374</v>
      </c>
      <c r="BR102" s="776" t="s">
        <v>406</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76</v>
      </c>
      <c r="CS102" s="836"/>
      <c r="CT102" s="836"/>
      <c r="CU102" s="836"/>
      <c r="CV102" s="879"/>
      <c r="CW102" s="878" t="s">
        <v>562</v>
      </c>
      <c r="CX102" s="836"/>
      <c r="CY102" s="836"/>
      <c r="CZ102" s="836"/>
      <c r="DA102" s="879"/>
      <c r="DB102" s="878" t="s">
        <v>561</v>
      </c>
      <c r="DC102" s="836"/>
      <c r="DD102" s="836"/>
      <c r="DE102" s="836"/>
      <c r="DF102" s="879"/>
      <c r="DG102" s="878" t="s">
        <v>561</v>
      </c>
      <c r="DH102" s="836"/>
      <c r="DI102" s="836"/>
      <c r="DJ102" s="836"/>
      <c r="DK102" s="879"/>
      <c r="DL102" s="878" t="s">
        <v>561</v>
      </c>
      <c r="DM102" s="836"/>
      <c r="DN102" s="836"/>
      <c r="DO102" s="836"/>
      <c r="DP102" s="879"/>
      <c r="DQ102" s="878" t="s">
        <v>561</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407</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408</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410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411</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412</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413</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414</v>
      </c>
      <c r="AB109" s="881"/>
      <c r="AC109" s="881"/>
      <c r="AD109" s="881"/>
      <c r="AE109" s="882"/>
      <c r="AF109" s="880" t="s">
        <v>286</v>
      </c>
      <c r="AG109" s="881"/>
      <c r="AH109" s="881"/>
      <c r="AI109" s="881"/>
      <c r="AJ109" s="882"/>
      <c r="AK109" s="880" t="s">
        <v>285</v>
      </c>
      <c r="AL109" s="881"/>
      <c r="AM109" s="881"/>
      <c r="AN109" s="881"/>
      <c r="AO109" s="882"/>
      <c r="AP109" s="880" t="s">
        <v>415</v>
      </c>
      <c r="AQ109" s="881"/>
      <c r="AR109" s="881"/>
      <c r="AS109" s="881"/>
      <c r="AT109" s="883"/>
      <c r="AU109" s="902" t="s">
        <v>413</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414</v>
      </c>
      <c r="BR109" s="881"/>
      <c r="BS109" s="881"/>
      <c r="BT109" s="881"/>
      <c r="BU109" s="882"/>
      <c r="BV109" s="880" t="s">
        <v>286</v>
      </c>
      <c r="BW109" s="881"/>
      <c r="BX109" s="881"/>
      <c r="BY109" s="881"/>
      <c r="BZ109" s="882"/>
      <c r="CA109" s="880" t="s">
        <v>285</v>
      </c>
      <c r="CB109" s="881"/>
      <c r="CC109" s="881"/>
      <c r="CD109" s="881"/>
      <c r="CE109" s="882"/>
      <c r="CF109" s="903" t="s">
        <v>415</v>
      </c>
      <c r="CG109" s="903"/>
      <c r="CH109" s="903"/>
      <c r="CI109" s="903"/>
      <c r="CJ109" s="903"/>
      <c r="CK109" s="880" t="s">
        <v>416</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414</v>
      </c>
      <c r="DH109" s="881"/>
      <c r="DI109" s="881"/>
      <c r="DJ109" s="881"/>
      <c r="DK109" s="882"/>
      <c r="DL109" s="880" t="s">
        <v>286</v>
      </c>
      <c r="DM109" s="881"/>
      <c r="DN109" s="881"/>
      <c r="DO109" s="881"/>
      <c r="DP109" s="882"/>
      <c r="DQ109" s="880" t="s">
        <v>285</v>
      </c>
      <c r="DR109" s="881"/>
      <c r="DS109" s="881"/>
      <c r="DT109" s="881"/>
      <c r="DU109" s="882"/>
      <c r="DV109" s="880" t="s">
        <v>415</v>
      </c>
      <c r="DW109" s="881"/>
      <c r="DX109" s="881"/>
      <c r="DY109" s="881"/>
      <c r="DZ109" s="883"/>
    </row>
    <row r="110" spans="1:131" s="197" customFormat="1" ht="26.25" customHeight="1">
      <c r="A110" s="884" t="s">
        <v>417</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4235936</v>
      </c>
      <c r="AB110" s="888"/>
      <c r="AC110" s="888"/>
      <c r="AD110" s="888"/>
      <c r="AE110" s="889"/>
      <c r="AF110" s="890">
        <v>3931184</v>
      </c>
      <c r="AG110" s="888"/>
      <c r="AH110" s="888"/>
      <c r="AI110" s="888"/>
      <c r="AJ110" s="889"/>
      <c r="AK110" s="890">
        <v>3749361</v>
      </c>
      <c r="AL110" s="888"/>
      <c r="AM110" s="888"/>
      <c r="AN110" s="888"/>
      <c r="AO110" s="889"/>
      <c r="AP110" s="891">
        <v>19.5</v>
      </c>
      <c r="AQ110" s="892"/>
      <c r="AR110" s="892"/>
      <c r="AS110" s="892"/>
      <c r="AT110" s="893"/>
      <c r="AU110" s="894" t="s">
        <v>61</v>
      </c>
      <c r="AV110" s="895"/>
      <c r="AW110" s="895"/>
      <c r="AX110" s="895"/>
      <c r="AY110" s="896"/>
      <c r="AZ110" s="938" t="s">
        <v>418</v>
      </c>
      <c r="BA110" s="885"/>
      <c r="BB110" s="885"/>
      <c r="BC110" s="885"/>
      <c r="BD110" s="885"/>
      <c r="BE110" s="885"/>
      <c r="BF110" s="885"/>
      <c r="BG110" s="885"/>
      <c r="BH110" s="885"/>
      <c r="BI110" s="885"/>
      <c r="BJ110" s="885"/>
      <c r="BK110" s="885"/>
      <c r="BL110" s="885"/>
      <c r="BM110" s="885"/>
      <c r="BN110" s="885"/>
      <c r="BO110" s="885"/>
      <c r="BP110" s="886"/>
      <c r="BQ110" s="924">
        <v>32913482</v>
      </c>
      <c r="BR110" s="925"/>
      <c r="BS110" s="925"/>
      <c r="BT110" s="925"/>
      <c r="BU110" s="925"/>
      <c r="BV110" s="925">
        <v>32234211</v>
      </c>
      <c r="BW110" s="925"/>
      <c r="BX110" s="925"/>
      <c r="BY110" s="925"/>
      <c r="BZ110" s="925"/>
      <c r="CA110" s="925">
        <v>32078735</v>
      </c>
      <c r="CB110" s="925"/>
      <c r="CC110" s="925"/>
      <c r="CD110" s="925"/>
      <c r="CE110" s="925"/>
      <c r="CF110" s="939">
        <v>167.3</v>
      </c>
      <c r="CG110" s="940"/>
      <c r="CH110" s="940"/>
      <c r="CI110" s="940"/>
      <c r="CJ110" s="940"/>
      <c r="CK110" s="941" t="s">
        <v>419</v>
      </c>
      <c r="CL110" s="942"/>
      <c r="CM110" s="921" t="s">
        <v>420</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v>1590647</v>
      </c>
      <c r="DH110" s="925"/>
      <c r="DI110" s="925"/>
      <c r="DJ110" s="925"/>
      <c r="DK110" s="925"/>
      <c r="DL110" s="925">
        <v>1399775</v>
      </c>
      <c r="DM110" s="925"/>
      <c r="DN110" s="925"/>
      <c r="DO110" s="925"/>
      <c r="DP110" s="925"/>
      <c r="DQ110" s="925">
        <v>1208903</v>
      </c>
      <c r="DR110" s="925"/>
      <c r="DS110" s="925"/>
      <c r="DT110" s="925"/>
      <c r="DU110" s="925"/>
      <c r="DV110" s="926">
        <v>6.3</v>
      </c>
      <c r="DW110" s="926"/>
      <c r="DX110" s="926"/>
      <c r="DY110" s="926"/>
      <c r="DZ110" s="927"/>
    </row>
    <row r="111" spans="1:131" s="197" customFormat="1" ht="26.25" customHeight="1">
      <c r="A111" s="928" t="s">
        <v>421</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422</v>
      </c>
      <c r="BA111" s="948"/>
      <c r="BB111" s="948"/>
      <c r="BC111" s="948"/>
      <c r="BD111" s="948"/>
      <c r="BE111" s="948"/>
      <c r="BF111" s="948"/>
      <c r="BG111" s="948"/>
      <c r="BH111" s="948"/>
      <c r="BI111" s="948"/>
      <c r="BJ111" s="948"/>
      <c r="BK111" s="948"/>
      <c r="BL111" s="948"/>
      <c r="BM111" s="948"/>
      <c r="BN111" s="948"/>
      <c r="BO111" s="948"/>
      <c r="BP111" s="949"/>
      <c r="BQ111" s="917">
        <v>1715297</v>
      </c>
      <c r="BR111" s="918"/>
      <c r="BS111" s="918"/>
      <c r="BT111" s="918"/>
      <c r="BU111" s="918"/>
      <c r="BV111" s="918">
        <v>1508096</v>
      </c>
      <c r="BW111" s="918"/>
      <c r="BX111" s="918"/>
      <c r="BY111" s="918"/>
      <c r="BZ111" s="918"/>
      <c r="CA111" s="918">
        <v>1301090</v>
      </c>
      <c r="CB111" s="918"/>
      <c r="CC111" s="918"/>
      <c r="CD111" s="918"/>
      <c r="CE111" s="918"/>
      <c r="CF111" s="912">
        <v>6.8</v>
      </c>
      <c r="CG111" s="913"/>
      <c r="CH111" s="913"/>
      <c r="CI111" s="913"/>
      <c r="CJ111" s="913"/>
      <c r="CK111" s="943"/>
      <c r="CL111" s="944"/>
      <c r="CM111" s="914" t="s">
        <v>423</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424</v>
      </c>
      <c r="B112" s="951"/>
      <c r="C112" s="948" t="s">
        <v>425</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426</v>
      </c>
      <c r="BA112" s="948"/>
      <c r="BB112" s="948"/>
      <c r="BC112" s="948"/>
      <c r="BD112" s="948"/>
      <c r="BE112" s="948"/>
      <c r="BF112" s="948"/>
      <c r="BG112" s="948"/>
      <c r="BH112" s="948"/>
      <c r="BI112" s="948"/>
      <c r="BJ112" s="948"/>
      <c r="BK112" s="948"/>
      <c r="BL112" s="948"/>
      <c r="BM112" s="948"/>
      <c r="BN112" s="948"/>
      <c r="BO112" s="948"/>
      <c r="BP112" s="949"/>
      <c r="BQ112" s="917">
        <v>27071962</v>
      </c>
      <c r="BR112" s="918"/>
      <c r="BS112" s="918"/>
      <c r="BT112" s="918"/>
      <c r="BU112" s="918"/>
      <c r="BV112" s="918">
        <v>25723695</v>
      </c>
      <c r="BW112" s="918"/>
      <c r="BX112" s="918"/>
      <c r="BY112" s="918"/>
      <c r="BZ112" s="918"/>
      <c r="CA112" s="918">
        <v>24885028</v>
      </c>
      <c r="CB112" s="918"/>
      <c r="CC112" s="918"/>
      <c r="CD112" s="918"/>
      <c r="CE112" s="918"/>
      <c r="CF112" s="912">
        <v>129.80000000000001</v>
      </c>
      <c r="CG112" s="913"/>
      <c r="CH112" s="913"/>
      <c r="CI112" s="913"/>
      <c r="CJ112" s="913"/>
      <c r="CK112" s="943"/>
      <c r="CL112" s="944"/>
      <c r="CM112" s="914" t="s">
        <v>427</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428</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1905074</v>
      </c>
      <c r="AB113" s="932"/>
      <c r="AC113" s="932"/>
      <c r="AD113" s="932"/>
      <c r="AE113" s="933"/>
      <c r="AF113" s="934">
        <v>1846935</v>
      </c>
      <c r="AG113" s="932"/>
      <c r="AH113" s="932"/>
      <c r="AI113" s="932"/>
      <c r="AJ113" s="933"/>
      <c r="AK113" s="934">
        <v>1739451</v>
      </c>
      <c r="AL113" s="932"/>
      <c r="AM113" s="932"/>
      <c r="AN113" s="932"/>
      <c r="AO113" s="933"/>
      <c r="AP113" s="935">
        <v>9.1</v>
      </c>
      <c r="AQ113" s="936"/>
      <c r="AR113" s="936"/>
      <c r="AS113" s="936"/>
      <c r="AT113" s="937"/>
      <c r="AU113" s="897"/>
      <c r="AV113" s="898"/>
      <c r="AW113" s="898"/>
      <c r="AX113" s="898"/>
      <c r="AY113" s="899"/>
      <c r="AZ113" s="947" t="s">
        <v>429</v>
      </c>
      <c r="BA113" s="948"/>
      <c r="BB113" s="948"/>
      <c r="BC113" s="948"/>
      <c r="BD113" s="948"/>
      <c r="BE113" s="948"/>
      <c r="BF113" s="948"/>
      <c r="BG113" s="948"/>
      <c r="BH113" s="948"/>
      <c r="BI113" s="948"/>
      <c r="BJ113" s="948"/>
      <c r="BK113" s="948"/>
      <c r="BL113" s="948"/>
      <c r="BM113" s="948"/>
      <c r="BN113" s="948"/>
      <c r="BO113" s="948"/>
      <c r="BP113" s="949"/>
      <c r="BQ113" s="917" t="s">
        <v>112</v>
      </c>
      <c r="BR113" s="918"/>
      <c r="BS113" s="918"/>
      <c r="BT113" s="918"/>
      <c r="BU113" s="918"/>
      <c r="BV113" s="918" t="s">
        <v>112</v>
      </c>
      <c r="BW113" s="918"/>
      <c r="BX113" s="918"/>
      <c r="BY113" s="918"/>
      <c r="BZ113" s="918"/>
      <c r="CA113" s="918" t="s">
        <v>112</v>
      </c>
      <c r="CB113" s="918"/>
      <c r="CC113" s="918"/>
      <c r="CD113" s="918"/>
      <c r="CE113" s="918"/>
      <c r="CF113" s="912" t="s">
        <v>112</v>
      </c>
      <c r="CG113" s="913"/>
      <c r="CH113" s="913"/>
      <c r="CI113" s="913"/>
      <c r="CJ113" s="913"/>
      <c r="CK113" s="943"/>
      <c r="CL113" s="944"/>
      <c r="CM113" s="914" t="s">
        <v>430</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c r="A114" s="952"/>
      <c r="B114" s="953"/>
      <c r="C114" s="948" t="s">
        <v>431</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112</v>
      </c>
      <c r="AB114" s="957"/>
      <c r="AC114" s="957"/>
      <c r="AD114" s="957"/>
      <c r="AE114" s="958"/>
      <c r="AF114" s="959" t="s">
        <v>112</v>
      </c>
      <c r="AG114" s="957"/>
      <c r="AH114" s="957"/>
      <c r="AI114" s="957"/>
      <c r="AJ114" s="958"/>
      <c r="AK114" s="959" t="s">
        <v>112</v>
      </c>
      <c r="AL114" s="957"/>
      <c r="AM114" s="957"/>
      <c r="AN114" s="957"/>
      <c r="AO114" s="958"/>
      <c r="AP114" s="960" t="s">
        <v>112</v>
      </c>
      <c r="AQ114" s="961"/>
      <c r="AR114" s="961"/>
      <c r="AS114" s="961"/>
      <c r="AT114" s="962"/>
      <c r="AU114" s="897"/>
      <c r="AV114" s="898"/>
      <c r="AW114" s="898"/>
      <c r="AX114" s="898"/>
      <c r="AY114" s="899"/>
      <c r="AZ114" s="947" t="s">
        <v>432</v>
      </c>
      <c r="BA114" s="948"/>
      <c r="BB114" s="948"/>
      <c r="BC114" s="948"/>
      <c r="BD114" s="948"/>
      <c r="BE114" s="948"/>
      <c r="BF114" s="948"/>
      <c r="BG114" s="948"/>
      <c r="BH114" s="948"/>
      <c r="BI114" s="948"/>
      <c r="BJ114" s="948"/>
      <c r="BK114" s="948"/>
      <c r="BL114" s="948"/>
      <c r="BM114" s="948"/>
      <c r="BN114" s="948"/>
      <c r="BO114" s="948"/>
      <c r="BP114" s="949"/>
      <c r="BQ114" s="917">
        <v>6194829</v>
      </c>
      <c r="BR114" s="918"/>
      <c r="BS114" s="918"/>
      <c r="BT114" s="918"/>
      <c r="BU114" s="918"/>
      <c r="BV114" s="918">
        <v>6081401</v>
      </c>
      <c r="BW114" s="918"/>
      <c r="BX114" s="918"/>
      <c r="BY114" s="918"/>
      <c r="BZ114" s="918"/>
      <c r="CA114" s="918">
        <v>5418161</v>
      </c>
      <c r="CB114" s="918"/>
      <c r="CC114" s="918"/>
      <c r="CD114" s="918"/>
      <c r="CE114" s="918"/>
      <c r="CF114" s="912">
        <v>28.3</v>
      </c>
      <c r="CG114" s="913"/>
      <c r="CH114" s="913"/>
      <c r="CI114" s="913"/>
      <c r="CJ114" s="913"/>
      <c r="CK114" s="943"/>
      <c r="CL114" s="944"/>
      <c r="CM114" s="914" t="s">
        <v>433</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t="s">
        <v>112</v>
      </c>
      <c r="DR114" s="957"/>
      <c r="DS114" s="957"/>
      <c r="DT114" s="957"/>
      <c r="DU114" s="958"/>
      <c r="DV114" s="960" t="s">
        <v>112</v>
      </c>
      <c r="DW114" s="961"/>
      <c r="DX114" s="961"/>
      <c r="DY114" s="961"/>
      <c r="DZ114" s="962"/>
    </row>
    <row r="115" spans="1:130" s="197" customFormat="1" ht="26.25" customHeight="1">
      <c r="A115" s="952"/>
      <c r="B115" s="953"/>
      <c r="C115" s="948" t="s">
        <v>434</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210495</v>
      </c>
      <c r="AB115" s="932"/>
      <c r="AC115" s="932"/>
      <c r="AD115" s="932"/>
      <c r="AE115" s="933"/>
      <c r="AF115" s="934">
        <v>207908</v>
      </c>
      <c r="AG115" s="932"/>
      <c r="AH115" s="932"/>
      <c r="AI115" s="932"/>
      <c r="AJ115" s="933"/>
      <c r="AK115" s="934">
        <v>207495</v>
      </c>
      <c r="AL115" s="932"/>
      <c r="AM115" s="932"/>
      <c r="AN115" s="932"/>
      <c r="AO115" s="933"/>
      <c r="AP115" s="935">
        <v>1.1000000000000001</v>
      </c>
      <c r="AQ115" s="936"/>
      <c r="AR115" s="936"/>
      <c r="AS115" s="936"/>
      <c r="AT115" s="937"/>
      <c r="AU115" s="897"/>
      <c r="AV115" s="898"/>
      <c r="AW115" s="898"/>
      <c r="AX115" s="898"/>
      <c r="AY115" s="899"/>
      <c r="AZ115" s="947" t="s">
        <v>435</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436</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437</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438</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439</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124650</v>
      </c>
      <c r="DH116" s="957"/>
      <c r="DI116" s="957"/>
      <c r="DJ116" s="957"/>
      <c r="DK116" s="958"/>
      <c r="DL116" s="959">
        <v>108321</v>
      </c>
      <c r="DM116" s="957"/>
      <c r="DN116" s="957"/>
      <c r="DO116" s="957"/>
      <c r="DP116" s="958"/>
      <c r="DQ116" s="959">
        <v>92187</v>
      </c>
      <c r="DR116" s="957"/>
      <c r="DS116" s="957"/>
      <c r="DT116" s="957"/>
      <c r="DU116" s="958"/>
      <c r="DV116" s="960">
        <v>0.5</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440</v>
      </c>
      <c r="Z117" s="882"/>
      <c r="AA117" s="994">
        <v>6351505</v>
      </c>
      <c r="AB117" s="964"/>
      <c r="AC117" s="964"/>
      <c r="AD117" s="964"/>
      <c r="AE117" s="965"/>
      <c r="AF117" s="963">
        <v>5986027</v>
      </c>
      <c r="AG117" s="964"/>
      <c r="AH117" s="964"/>
      <c r="AI117" s="964"/>
      <c r="AJ117" s="965"/>
      <c r="AK117" s="963">
        <v>5696307</v>
      </c>
      <c r="AL117" s="964"/>
      <c r="AM117" s="964"/>
      <c r="AN117" s="964"/>
      <c r="AO117" s="965"/>
      <c r="AP117" s="966"/>
      <c r="AQ117" s="967"/>
      <c r="AR117" s="967"/>
      <c r="AS117" s="967"/>
      <c r="AT117" s="968"/>
      <c r="AU117" s="897"/>
      <c r="AV117" s="898"/>
      <c r="AW117" s="898"/>
      <c r="AX117" s="898"/>
      <c r="AY117" s="899"/>
      <c r="AZ117" s="993" t="s">
        <v>441</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442</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416</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414</v>
      </c>
      <c r="AB118" s="881"/>
      <c r="AC118" s="881"/>
      <c r="AD118" s="881"/>
      <c r="AE118" s="882"/>
      <c r="AF118" s="880" t="s">
        <v>286</v>
      </c>
      <c r="AG118" s="881"/>
      <c r="AH118" s="881"/>
      <c r="AI118" s="881"/>
      <c r="AJ118" s="882"/>
      <c r="AK118" s="880" t="s">
        <v>285</v>
      </c>
      <c r="AL118" s="881"/>
      <c r="AM118" s="881"/>
      <c r="AN118" s="881"/>
      <c r="AO118" s="882"/>
      <c r="AP118" s="988" t="s">
        <v>415</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443</v>
      </c>
      <c r="BP118" s="992"/>
      <c r="BQ118" s="983">
        <v>67895570</v>
      </c>
      <c r="BR118" s="984"/>
      <c r="BS118" s="984"/>
      <c r="BT118" s="984"/>
      <c r="BU118" s="984"/>
      <c r="BV118" s="984">
        <v>65547403</v>
      </c>
      <c r="BW118" s="984"/>
      <c r="BX118" s="984"/>
      <c r="BY118" s="984"/>
      <c r="BZ118" s="984"/>
      <c r="CA118" s="984">
        <v>63683014</v>
      </c>
      <c r="CB118" s="984"/>
      <c r="CC118" s="984"/>
      <c r="CD118" s="984"/>
      <c r="CE118" s="984"/>
      <c r="CF118" s="985"/>
      <c r="CG118" s="986"/>
      <c r="CH118" s="986"/>
      <c r="CI118" s="986"/>
      <c r="CJ118" s="987"/>
      <c r="CK118" s="943"/>
      <c r="CL118" s="944"/>
      <c r="CM118" s="914" t="s">
        <v>444</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419</v>
      </c>
      <c r="B119" s="942"/>
      <c r="C119" s="921" t="s">
        <v>420</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v>190872</v>
      </c>
      <c r="AB119" s="888"/>
      <c r="AC119" s="888"/>
      <c r="AD119" s="888"/>
      <c r="AE119" s="889"/>
      <c r="AF119" s="890">
        <v>190872</v>
      </c>
      <c r="AG119" s="888"/>
      <c r="AH119" s="888"/>
      <c r="AI119" s="888"/>
      <c r="AJ119" s="889"/>
      <c r="AK119" s="890">
        <v>190872</v>
      </c>
      <c r="AL119" s="888"/>
      <c r="AM119" s="888"/>
      <c r="AN119" s="888"/>
      <c r="AO119" s="889"/>
      <c r="AP119" s="891">
        <v>1</v>
      </c>
      <c r="AQ119" s="892"/>
      <c r="AR119" s="892"/>
      <c r="AS119" s="892"/>
      <c r="AT119" s="893"/>
      <c r="AU119" s="975" t="s">
        <v>445</v>
      </c>
      <c r="AV119" s="976"/>
      <c r="AW119" s="976"/>
      <c r="AX119" s="976"/>
      <c r="AY119" s="977"/>
      <c r="AZ119" s="938" t="s">
        <v>446</v>
      </c>
      <c r="BA119" s="885"/>
      <c r="BB119" s="885"/>
      <c r="BC119" s="885"/>
      <c r="BD119" s="885"/>
      <c r="BE119" s="885"/>
      <c r="BF119" s="885"/>
      <c r="BG119" s="885"/>
      <c r="BH119" s="885"/>
      <c r="BI119" s="885"/>
      <c r="BJ119" s="885"/>
      <c r="BK119" s="885"/>
      <c r="BL119" s="885"/>
      <c r="BM119" s="885"/>
      <c r="BN119" s="885"/>
      <c r="BO119" s="885"/>
      <c r="BP119" s="886"/>
      <c r="BQ119" s="924">
        <v>4713327</v>
      </c>
      <c r="BR119" s="925"/>
      <c r="BS119" s="925"/>
      <c r="BT119" s="925"/>
      <c r="BU119" s="925"/>
      <c r="BV119" s="925">
        <v>5855445</v>
      </c>
      <c r="BW119" s="925"/>
      <c r="BX119" s="925"/>
      <c r="BY119" s="925"/>
      <c r="BZ119" s="925"/>
      <c r="CA119" s="925">
        <v>6395446</v>
      </c>
      <c r="CB119" s="925"/>
      <c r="CC119" s="925"/>
      <c r="CD119" s="925"/>
      <c r="CE119" s="925"/>
      <c r="CF119" s="939">
        <v>33.299999999999997</v>
      </c>
      <c r="CG119" s="940"/>
      <c r="CH119" s="940"/>
      <c r="CI119" s="940"/>
      <c r="CJ119" s="940"/>
      <c r="CK119" s="945"/>
      <c r="CL119" s="946"/>
      <c r="CM119" s="1002" t="s">
        <v>447</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423</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448</v>
      </c>
      <c r="BA120" s="948"/>
      <c r="BB120" s="948"/>
      <c r="BC120" s="948"/>
      <c r="BD120" s="948"/>
      <c r="BE120" s="948"/>
      <c r="BF120" s="948"/>
      <c r="BG120" s="948"/>
      <c r="BH120" s="948"/>
      <c r="BI120" s="948"/>
      <c r="BJ120" s="948"/>
      <c r="BK120" s="948"/>
      <c r="BL120" s="948"/>
      <c r="BM120" s="948"/>
      <c r="BN120" s="948"/>
      <c r="BO120" s="948"/>
      <c r="BP120" s="949"/>
      <c r="BQ120" s="917">
        <v>2781612</v>
      </c>
      <c r="BR120" s="918"/>
      <c r="BS120" s="918"/>
      <c r="BT120" s="918"/>
      <c r="BU120" s="918"/>
      <c r="BV120" s="918">
        <v>2540274</v>
      </c>
      <c r="BW120" s="918"/>
      <c r="BX120" s="918"/>
      <c r="BY120" s="918"/>
      <c r="BZ120" s="918"/>
      <c r="CA120" s="918">
        <v>2370113</v>
      </c>
      <c r="CB120" s="918"/>
      <c r="CC120" s="918"/>
      <c r="CD120" s="918"/>
      <c r="CE120" s="918"/>
      <c r="CF120" s="912">
        <v>12.4</v>
      </c>
      <c r="CG120" s="913"/>
      <c r="CH120" s="913"/>
      <c r="CI120" s="913"/>
      <c r="CJ120" s="913"/>
      <c r="CK120" s="1011" t="s">
        <v>449</v>
      </c>
      <c r="CL120" s="1012"/>
      <c r="CM120" s="1012"/>
      <c r="CN120" s="1012"/>
      <c r="CO120" s="1013"/>
      <c r="CP120" s="1019" t="s">
        <v>395</v>
      </c>
      <c r="CQ120" s="1020"/>
      <c r="CR120" s="1020"/>
      <c r="CS120" s="1020"/>
      <c r="CT120" s="1020"/>
      <c r="CU120" s="1020"/>
      <c r="CV120" s="1020"/>
      <c r="CW120" s="1020"/>
      <c r="CX120" s="1020"/>
      <c r="CY120" s="1020"/>
      <c r="CZ120" s="1020"/>
      <c r="DA120" s="1020"/>
      <c r="DB120" s="1020"/>
      <c r="DC120" s="1020"/>
      <c r="DD120" s="1020"/>
      <c r="DE120" s="1020"/>
      <c r="DF120" s="1021"/>
      <c r="DG120" s="924">
        <v>14840630</v>
      </c>
      <c r="DH120" s="925"/>
      <c r="DI120" s="925"/>
      <c r="DJ120" s="925"/>
      <c r="DK120" s="925"/>
      <c r="DL120" s="925">
        <v>14014256</v>
      </c>
      <c r="DM120" s="925"/>
      <c r="DN120" s="925"/>
      <c r="DO120" s="925"/>
      <c r="DP120" s="925"/>
      <c r="DQ120" s="925">
        <v>13839275</v>
      </c>
      <c r="DR120" s="925"/>
      <c r="DS120" s="925"/>
      <c r="DT120" s="925"/>
      <c r="DU120" s="925"/>
      <c r="DV120" s="926">
        <v>72.2</v>
      </c>
      <c r="DW120" s="926"/>
      <c r="DX120" s="926"/>
      <c r="DY120" s="926"/>
      <c r="DZ120" s="927"/>
    </row>
    <row r="121" spans="1:130" s="197" customFormat="1" ht="26.25" customHeight="1">
      <c r="A121" s="973"/>
      <c r="B121" s="944"/>
      <c r="C121" s="1008" t="s">
        <v>450</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112</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451</v>
      </c>
      <c r="BA121" s="969"/>
      <c r="BB121" s="969"/>
      <c r="BC121" s="969"/>
      <c r="BD121" s="969"/>
      <c r="BE121" s="969"/>
      <c r="BF121" s="969"/>
      <c r="BG121" s="969"/>
      <c r="BH121" s="969"/>
      <c r="BI121" s="969"/>
      <c r="BJ121" s="969"/>
      <c r="BK121" s="969"/>
      <c r="BL121" s="969"/>
      <c r="BM121" s="969"/>
      <c r="BN121" s="969"/>
      <c r="BO121" s="969"/>
      <c r="BP121" s="970"/>
      <c r="BQ121" s="983">
        <v>34256789</v>
      </c>
      <c r="BR121" s="984"/>
      <c r="BS121" s="984"/>
      <c r="BT121" s="984"/>
      <c r="BU121" s="984"/>
      <c r="BV121" s="984">
        <v>36157671</v>
      </c>
      <c r="BW121" s="984"/>
      <c r="BX121" s="984"/>
      <c r="BY121" s="984"/>
      <c r="BZ121" s="984"/>
      <c r="CA121" s="984">
        <v>36898055</v>
      </c>
      <c r="CB121" s="984"/>
      <c r="CC121" s="984"/>
      <c r="CD121" s="984"/>
      <c r="CE121" s="984"/>
      <c r="CF121" s="1022">
        <v>192.4</v>
      </c>
      <c r="CG121" s="1023"/>
      <c r="CH121" s="1023"/>
      <c r="CI121" s="1023"/>
      <c r="CJ121" s="1023"/>
      <c r="CK121" s="1014"/>
      <c r="CL121" s="1015"/>
      <c r="CM121" s="1015"/>
      <c r="CN121" s="1015"/>
      <c r="CO121" s="1016"/>
      <c r="CP121" s="1005" t="s">
        <v>394</v>
      </c>
      <c r="CQ121" s="1006"/>
      <c r="CR121" s="1006"/>
      <c r="CS121" s="1006"/>
      <c r="CT121" s="1006"/>
      <c r="CU121" s="1006"/>
      <c r="CV121" s="1006"/>
      <c r="CW121" s="1006"/>
      <c r="CX121" s="1006"/>
      <c r="CY121" s="1006"/>
      <c r="CZ121" s="1006"/>
      <c r="DA121" s="1006"/>
      <c r="DB121" s="1006"/>
      <c r="DC121" s="1006"/>
      <c r="DD121" s="1006"/>
      <c r="DE121" s="1006"/>
      <c r="DF121" s="1007"/>
      <c r="DG121" s="917">
        <v>6298791</v>
      </c>
      <c r="DH121" s="918"/>
      <c r="DI121" s="918"/>
      <c r="DJ121" s="918"/>
      <c r="DK121" s="918"/>
      <c r="DL121" s="918">
        <v>5978989</v>
      </c>
      <c r="DM121" s="918"/>
      <c r="DN121" s="918"/>
      <c r="DO121" s="918"/>
      <c r="DP121" s="918"/>
      <c r="DQ121" s="918">
        <v>5588984</v>
      </c>
      <c r="DR121" s="918"/>
      <c r="DS121" s="918"/>
      <c r="DT121" s="918"/>
      <c r="DU121" s="918"/>
      <c r="DV121" s="919">
        <v>29.1</v>
      </c>
      <c r="DW121" s="919"/>
      <c r="DX121" s="919"/>
      <c r="DY121" s="919"/>
      <c r="DZ121" s="920"/>
    </row>
    <row r="122" spans="1:130" s="197" customFormat="1" ht="26.25" customHeight="1">
      <c r="A122" s="973"/>
      <c r="B122" s="944"/>
      <c r="C122" s="914" t="s">
        <v>433</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452</v>
      </c>
      <c r="BP122" s="992"/>
      <c r="BQ122" s="1032">
        <v>41751728</v>
      </c>
      <c r="BR122" s="1033"/>
      <c r="BS122" s="1033"/>
      <c r="BT122" s="1033"/>
      <c r="BU122" s="1033"/>
      <c r="BV122" s="1033">
        <v>44553390</v>
      </c>
      <c r="BW122" s="1033"/>
      <c r="BX122" s="1033"/>
      <c r="BY122" s="1033"/>
      <c r="BZ122" s="1033"/>
      <c r="CA122" s="1033">
        <v>45663614</v>
      </c>
      <c r="CB122" s="1033"/>
      <c r="CC122" s="1033"/>
      <c r="CD122" s="1033"/>
      <c r="CE122" s="1033"/>
      <c r="CF122" s="985"/>
      <c r="CG122" s="986"/>
      <c r="CH122" s="986"/>
      <c r="CI122" s="986"/>
      <c r="CJ122" s="987"/>
      <c r="CK122" s="1014"/>
      <c r="CL122" s="1015"/>
      <c r="CM122" s="1015"/>
      <c r="CN122" s="1015"/>
      <c r="CO122" s="1016"/>
      <c r="CP122" s="1005" t="s">
        <v>398</v>
      </c>
      <c r="CQ122" s="1006"/>
      <c r="CR122" s="1006"/>
      <c r="CS122" s="1006"/>
      <c r="CT122" s="1006"/>
      <c r="CU122" s="1006"/>
      <c r="CV122" s="1006"/>
      <c r="CW122" s="1006"/>
      <c r="CX122" s="1006"/>
      <c r="CY122" s="1006"/>
      <c r="CZ122" s="1006"/>
      <c r="DA122" s="1006"/>
      <c r="DB122" s="1006"/>
      <c r="DC122" s="1006"/>
      <c r="DD122" s="1006"/>
      <c r="DE122" s="1006"/>
      <c r="DF122" s="1007"/>
      <c r="DG122" s="917">
        <v>3491733</v>
      </c>
      <c r="DH122" s="918"/>
      <c r="DI122" s="918"/>
      <c r="DJ122" s="918"/>
      <c r="DK122" s="918"/>
      <c r="DL122" s="918">
        <v>3462757</v>
      </c>
      <c r="DM122" s="918"/>
      <c r="DN122" s="918"/>
      <c r="DO122" s="918"/>
      <c r="DP122" s="918"/>
      <c r="DQ122" s="918">
        <v>3321139</v>
      </c>
      <c r="DR122" s="918"/>
      <c r="DS122" s="918"/>
      <c r="DT122" s="918"/>
      <c r="DU122" s="918"/>
      <c r="DV122" s="919">
        <v>17.3</v>
      </c>
      <c r="DW122" s="919"/>
      <c r="DX122" s="919"/>
      <c r="DY122" s="919"/>
      <c r="DZ122" s="920"/>
    </row>
    <row r="123" spans="1:130" s="197" customFormat="1" ht="26.25" customHeight="1" thickBot="1">
      <c r="A123" s="973"/>
      <c r="B123" s="944"/>
      <c r="C123" s="914" t="s">
        <v>439</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453</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139.1</v>
      </c>
      <c r="BR123" s="1025"/>
      <c r="BS123" s="1025"/>
      <c r="BT123" s="1025"/>
      <c r="BU123" s="1025"/>
      <c r="BV123" s="1025">
        <v>109.6</v>
      </c>
      <c r="BW123" s="1025"/>
      <c r="BX123" s="1025"/>
      <c r="BY123" s="1025"/>
      <c r="BZ123" s="1025"/>
      <c r="CA123" s="1025">
        <v>93.9</v>
      </c>
      <c r="CB123" s="1025"/>
      <c r="CC123" s="1025"/>
      <c r="CD123" s="1025"/>
      <c r="CE123" s="1025"/>
      <c r="CF123" s="1026"/>
      <c r="CG123" s="1027"/>
      <c r="CH123" s="1027"/>
      <c r="CI123" s="1027"/>
      <c r="CJ123" s="1028"/>
      <c r="CK123" s="1014"/>
      <c r="CL123" s="1015"/>
      <c r="CM123" s="1015"/>
      <c r="CN123" s="1015"/>
      <c r="CO123" s="1016"/>
      <c r="CP123" s="1005" t="s">
        <v>391</v>
      </c>
      <c r="CQ123" s="1006"/>
      <c r="CR123" s="1006"/>
      <c r="CS123" s="1006"/>
      <c r="CT123" s="1006"/>
      <c r="CU123" s="1006"/>
      <c r="CV123" s="1006"/>
      <c r="CW123" s="1006"/>
      <c r="CX123" s="1006"/>
      <c r="CY123" s="1006"/>
      <c r="CZ123" s="1006"/>
      <c r="DA123" s="1006"/>
      <c r="DB123" s="1006"/>
      <c r="DC123" s="1006"/>
      <c r="DD123" s="1006"/>
      <c r="DE123" s="1006"/>
      <c r="DF123" s="1007"/>
      <c r="DG123" s="956">
        <v>1744234</v>
      </c>
      <c r="DH123" s="957"/>
      <c r="DI123" s="957"/>
      <c r="DJ123" s="957"/>
      <c r="DK123" s="958"/>
      <c r="DL123" s="959">
        <v>1676386</v>
      </c>
      <c r="DM123" s="957"/>
      <c r="DN123" s="957"/>
      <c r="DO123" s="957"/>
      <c r="DP123" s="958"/>
      <c r="DQ123" s="959">
        <v>1645426</v>
      </c>
      <c r="DR123" s="957"/>
      <c r="DS123" s="957"/>
      <c r="DT123" s="957"/>
      <c r="DU123" s="958"/>
      <c r="DV123" s="960">
        <v>8.6</v>
      </c>
      <c r="DW123" s="961"/>
      <c r="DX123" s="961"/>
      <c r="DY123" s="961"/>
      <c r="DZ123" s="962"/>
    </row>
    <row r="124" spans="1:130" s="197" customFormat="1" ht="26.25" customHeight="1">
      <c r="A124" s="973"/>
      <c r="B124" s="944"/>
      <c r="C124" s="914" t="s">
        <v>442</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454</v>
      </c>
      <c r="CQ124" s="1006"/>
      <c r="CR124" s="1006"/>
      <c r="CS124" s="1006"/>
      <c r="CT124" s="1006"/>
      <c r="CU124" s="1006"/>
      <c r="CV124" s="1006"/>
      <c r="CW124" s="1006"/>
      <c r="CX124" s="1006"/>
      <c r="CY124" s="1006"/>
      <c r="CZ124" s="1006"/>
      <c r="DA124" s="1006"/>
      <c r="DB124" s="1006"/>
      <c r="DC124" s="1006"/>
      <c r="DD124" s="1006"/>
      <c r="DE124" s="1006"/>
      <c r="DF124" s="1007"/>
      <c r="DG124" s="995">
        <v>206275</v>
      </c>
      <c r="DH124" s="996"/>
      <c r="DI124" s="996"/>
      <c r="DJ124" s="996"/>
      <c r="DK124" s="997"/>
      <c r="DL124" s="998">
        <v>190282</v>
      </c>
      <c r="DM124" s="996"/>
      <c r="DN124" s="996"/>
      <c r="DO124" s="996"/>
      <c r="DP124" s="997"/>
      <c r="DQ124" s="998">
        <v>181793</v>
      </c>
      <c r="DR124" s="996"/>
      <c r="DS124" s="996"/>
      <c r="DT124" s="996"/>
      <c r="DU124" s="997"/>
      <c r="DV124" s="999">
        <v>0.9</v>
      </c>
      <c r="DW124" s="1000"/>
      <c r="DX124" s="1000"/>
      <c r="DY124" s="1000"/>
      <c r="DZ124" s="1001"/>
    </row>
    <row r="125" spans="1:130" s="197" customFormat="1" ht="26.25" customHeight="1" thickBot="1">
      <c r="A125" s="973"/>
      <c r="B125" s="944"/>
      <c r="C125" s="914" t="s">
        <v>444</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455</v>
      </c>
      <c r="CL125" s="1012"/>
      <c r="CM125" s="1012"/>
      <c r="CN125" s="1012"/>
      <c r="CO125" s="1013"/>
      <c r="CP125" s="938" t="s">
        <v>456</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447</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19623</v>
      </c>
      <c r="AB126" s="957"/>
      <c r="AC126" s="957"/>
      <c r="AD126" s="957"/>
      <c r="AE126" s="958"/>
      <c r="AF126" s="959">
        <v>17036</v>
      </c>
      <c r="AG126" s="957"/>
      <c r="AH126" s="957"/>
      <c r="AI126" s="957"/>
      <c r="AJ126" s="958"/>
      <c r="AK126" s="959">
        <v>16623</v>
      </c>
      <c r="AL126" s="957"/>
      <c r="AM126" s="957"/>
      <c r="AN126" s="957"/>
      <c r="AO126" s="958"/>
      <c r="AP126" s="960">
        <v>0.1</v>
      </c>
      <c r="AQ126" s="961"/>
      <c r="AR126" s="961"/>
      <c r="AS126" s="961"/>
      <c r="AT126" s="962"/>
      <c r="AU126" s="233"/>
      <c r="AV126" s="233"/>
      <c r="AW126" s="233"/>
      <c r="AX126" s="1034" t="s">
        <v>457</v>
      </c>
      <c r="AY126" s="1035"/>
      <c r="AZ126" s="1035"/>
      <c r="BA126" s="1035"/>
      <c r="BB126" s="1035"/>
      <c r="BC126" s="1035"/>
      <c r="BD126" s="1035"/>
      <c r="BE126" s="1036"/>
      <c r="BF126" s="1050" t="s">
        <v>458</v>
      </c>
      <c r="BG126" s="1035"/>
      <c r="BH126" s="1035"/>
      <c r="BI126" s="1035"/>
      <c r="BJ126" s="1035"/>
      <c r="BK126" s="1035"/>
      <c r="BL126" s="1036"/>
      <c r="BM126" s="1050" t="s">
        <v>459</v>
      </c>
      <c r="BN126" s="1035"/>
      <c r="BO126" s="1035"/>
      <c r="BP126" s="1035"/>
      <c r="BQ126" s="1035"/>
      <c r="BR126" s="1035"/>
      <c r="BS126" s="1036"/>
      <c r="BT126" s="1050" t="s">
        <v>460</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461</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462</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463</v>
      </c>
      <c r="AY127" s="885"/>
      <c r="AZ127" s="885"/>
      <c r="BA127" s="885"/>
      <c r="BB127" s="885"/>
      <c r="BC127" s="885"/>
      <c r="BD127" s="885"/>
      <c r="BE127" s="886"/>
      <c r="BF127" s="1039" t="s">
        <v>112</v>
      </c>
      <c r="BG127" s="1040"/>
      <c r="BH127" s="1040"/>
      <c r="BI127" s="1040"/>
      <c r="BJ127" s="1040"/>
      <c r="BK127" s="1040"/>
      <c r="BL127" s="1049"/>
      <c r="BM127" s="1039">
        <v>12.28</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464</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465</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466</v>
      </c>
      <c r="X128" s="1071"/>
      <c r="Y128" s="1071"/>
      <c r="Z128" s="1072"/>
      <c r="AA128" s="1087">
        <v>228108</v>
      </c>
      <c r="AB128" s="1088"/>
      <c r="AC128" s="1088"/>
      <c r="AD128" s="1088"/>
      <c r="AE128" s="1089"/>
      <c r="AF128" s="1090">
        <v>201489</v>
      </c>
      <c r="AG128" s="1088"/>
      <c r="AH128" s="1088"/>
      <c r="AI128" s="1088"/>
      <c r="AJ128" s="1089"/>
      <c r="AK128" s="1090">
        <v>199527</v>
      </c>
      <c r="AL128" s="1088"/>
      <c r="AM128" s="1088"/>
      <c r="AN128" s="1088"/>
      <c r="AO128" s="1089"/>
      <c r="AP128" s="1091"/>
      <c r="AQ128" s="1092"/>
      <c r="AR128" s="1092"/>
      <c r="AS128" s="1092"/>
      <c r="AT128" s="1093"/>
      <c r="AU128" s="235"/>
      <c r="AV128" s="235"/>
      <c r="AW128" s="235"/>
      <c r="AX128" s="1052" t="s">
        <v>467</v>
      </c>
      <c r="AY128" s="948"/>
      <c r="AZ128" s="948"/>
      <c r="BA128" s="948"/>
      <c r="BB128" s="948"/>
      <c r="BC128" s="948"/>
      <c r="BD128" s="948"/>
      <c r="BE128" s="949"/>
      <c r="BF128" s="1064" t="s">
        <v>112</v>
      </c>
      <c r="BG128" s="1065"/>
      <c r="BH128" s="1065"/>
      <c r="BI128" s="1065"/>
      <c r="BJ128" s="1065"/>
      <c r="BK128" s="1065"/>
      <c r="BL128" s="1066"/>
      <c r="BM128" s="1064">
        <v>17.28</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468</v>
      </c>
      <c r="X129" s="1059"/>
      <c r="Y129" s="1059"/>
      <c r="Z129" s="1060"/>
      <c r="AA129" s="956">
        <v>22036126</v>
      </c>
      <c r="AB129" s="957"/>
      <c r="AC129" s="957"/>
      <c r="AD129" s="957"/>
      <c r="AE129" s="958"/>
      <c r="AF129" s="959">
        <v>22368318</v>
      </c>
      <c r="AG129" s="957"/>
      <c r="AH129" s="957"/>
      <c r="AI129" s="957"/>
      <c r="AJ129" s="958"/>
      <c r="AK129" s="959">
        <v>22409997</v>
      </c>
      <c r="AL129" s="957"/>
      <c r="AM129" s="957"/>
      <c r="AN129" s="957"/>
      <c r="AO129" s="958"/>
      <c r="AP129" s="1061"/>
      <c r="AQ129" s="1062"/>
      <c r="AR129" s="1062"/>
      <c r="AS129" s="1062"/>
      <c r="AT129" s="1063"/>
      <c r="AU129" s="235"/>
      <c r="AV129" s="235"/>
      <c r="AW129" s="235"/>
      <c r="AX129" s="1052" t="s">
        <v>469</v>
      </c>
      <c r="AY129" s="948"/>
      <c r="AZ129" s="948"/>
      <c r="BA129" s="948"/>
      <c r="BB129" s="948"/>
      <c r="BC129" s="948"/>
      <c r="BD129" s="948"/>
      <c r="BE129" s="949"/>
      <c r="BF129" s="1053">
        <v>13.4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470</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471</v>
      </c>
      <c r="X130" s="1059"/>
      <c r="Y130" s="1059"/>
      <c r="Z130" s="1060"/>
      <c r="AA130" s="956">
        <v>3253418</v>
      </c>
      <c r="AB130" s="957"/>
      <c r="AC130" s="957"/>
      <c r="AD130" s="957"/>
      <c r="AE130" s="958"/>
      <c r="AF130" s="959">
        <v>3219140</v>
      </c>
      <c r="AG130" s="957"/>
      <c r="AH130" s="957"/>
      <c r="AI130" s="957"/>
      <c r="AJ130" s="958"/>
      <c r="AK130" s="959">
        <v>3231093</v>
      </c>
      <c r="AL130" s="957"/>
      <c r="AM130" s="957"/>
      <c r="AN130" s="957"/>
      <c r="AO130" s="958"/>
      <c r="AP130" s="1061"/>
      <c r="AQ130" s="1062"/>
      <c r="AR130" s="1062"/>
      <c r="AS130" s="1062"/>
      <c r="AT130" s="1063"/>
      <c r="AU130" s="235"/>
      <c r="AV130" s="235"/>
      <c r="AW130" s="235"/>
      <c r="AX130" s="1111" t="s">
        <v>472</v>
      </c>
      <c r="AY130" s="1043"/>
      <c r="AZ130" s="1043"/>
      <c r="BA130" s="1043"/>
      <c r="BB130" s="1043"/>
      <c r="BC130" s="1043"/>
      <c r="BD130" s="1043"/>
      <c r="BE130" s="1044"/>
      <c r="BF130" s="1073">
        <v>93.9</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473</v>
      </c>
      <c r="X131" s="1082"/>
      <c r="Y131" s="1082"/>
      <c r="Z131" s="1083"/>
      <c r="AA131" s="995">
        <v>18782708</v>
      </c>
      <c r="AB131" s="996"/>
      <c r="AC131" s="996"/>
      <c r="AD131" s="996"/>
      <c r="AE131" s="997"/>
      <c r="AF131" s="998">
        <v>19149178</v>
      </c>
      <c r="AG131" s="996"/>
      <c r="AH131" s="996"/>
      <c r="AI131" s="996"/>
      <c r="AJ131" s="997"/>
      <c r="AK131" s="998">
        <v>19178904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474</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475</v>
      </c>
      <c r="W132" s="1099"/>
      <c r="X132" s="1099"/>
      <c r="Y132" s="1099"/>
      <c r="Z132" s="1100"/>
      <c r="AA132" s="1101">
        <v>15.2799</v>
      </c>
      <c r="AB132" s="1102"/>
      <c r="AC132" s="1102"/>
      <c r="AD132" s="1102"/>
      <c r="AE132" s="1103"/>
      <c r="AF132" s="1104">
        <v>13.396909259999999</v>
      </c>
      <c r="AG132" s="1102"/>
      <c r="AH132" s="1102"/>
      <c r="AI132" s="1102"/>
      <c r="AJ132" s="1103"/>
      <c r="AK132" s="1104">
        <v>11.81343313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476</v>
      </c>
      <c r="W133" s="1106"/>
      <c r="X133" s="1106"/>
      <c r="Y133" s="1106"/>
      <c r="Z133" s="1107"/>
      <c r="AA133" s="1108">
        <v>16.5</v>
      </c>
      <c r="AB133" s="1109"/>
      <c r="AC133" s="1109"/>
      <c r="AD133" s="1109"/>
      <c r="AE133" s="1110"/>
      <c r="AF133" s="1108">
        <v>14.8</v>
      </c>
      <c r="AG133" s="1109"/>
      <c r="AH133" s="1109"/>
      <c r="AI133" s="1109"/>
      <c r="AJ133" s="1110"/>
      <c r="AK133" s="1108">
        <v>13.4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477</v>
      </c>
      <c r="B5" s="246"/>
      <c r="C5" s="246"/>
      <c r="D5" s="246"/>
      <c r="E5" s="246"/>
      <c r="F5" s="246"/>
      <c r="G5" s="246"/>
      <c r="H5" s="246"/>
      <c r="I5" s="246"/>
      <c r="J5" s="246"/>
      <c r="K5" s="246"/>
      <c r="L5" s="246"/>
      <c r="M5" s="246"/>
      <c r="N5" s="246"/>
      <c r="O5" s="247"/>
    </row>
    <row r="6" spans="1:16">
      <c r="A6" s="248"/>
      <c r="B6" s="244"/>
      <c r="C6" s="244"/>
      <c r="D6" s="244"/>
      <c r="E6" s="244"/>
      <c r="F6" s="244"/>
      <c r="G6" s="249" t="s">
        <v>478</v>
      </c>
      <c r="H6" s="249"/>
      <c r="I6" s="249"/>
      <c r="J6" s="249"/>
      <c r="K6" s="244"/>
      <c r="L6" s="244"/>
      <c r="M6" s="244"/>
      <c r="N6" s="244"/>
    </row>
    <row r="7" spans="1:16">
      <c r="A7" s="248"/>
      <c r="B7" s="244"/>
      <c r="C7" s="244"/>
      <c r="D7" s="244"/>
      <c r="E7" s="244"/>
      <c r="F7" s="244"/>
      <c r="G7" s="251"/>
      <c r="H7" s="252"/>
      <c r="I7" s="252"/>
      <c r="J7" s="253"/>
      <c r="K7" s="1115" t="s">
        <v>479</v>
      </c>
      <c r="L7" s="254"/>
      <c r="M7" s="255" t="s">
        <v>480</v>
      </c>
      <c r="N7" s="256"/>
    </row>
    <row r="8" spans="1:16">
      <c r="A8" s="248"/>
      <c r="B8" s="244"/>
      <c r="C8" s="244"/>
      <c r="D8" s="244"/>
      <c r="E8" s="244"/>
      <c r="F8" s="244"/>
      <c r="G8" s="257"/>
      <c r="H8" s="258"/>
      <c r="I8" s="258"/>
      <c r="J8" s="259"/>
      <c r="K8" s="1116"/>
      <c r="L8" s="260" t="s">
        <v>481</v>
      </c>
      <c r="M8" s="261" t="s">
        <v>482</v>
      </c>
      <c r="N8" s="262" t="s">
        <v>483</v>
      </c>
    </row>
    <row r="9" spans="1:16">
      <c r="A9" s="248"/>
      <c r="B9" s="244"/>
      <c r="C9" s="244"/>
      <c r="D9" s="244"/>
      <c r="E9" s="244"/>
      <c r="F9" s="244"/>
      <c r="G9" s="1117" t="s">
        <v>484</v>
      </c>
      <c r="H9" s="1118"/>
      <c r="I9" s="1118"/>
      <c r="J9" s="1119"/>
      <c r="K9" s="263">
        <v>5612278</v>
      </c>
      <c r="L9" s="264">
        <v>72133</v>
      </c>
      <c r="M9" s="265">
        <v>64737</v>
      </c>
      <c r="N9" s="266">
        <v>11.4</v>
      </c>
    </row>
    <row r="10" spans="1:16">
      <c r="A10" s="248"/>
      <c r="B10" s="244"/>
      <c r="C10" s="244"/>
      <c r="D10" s="244"/>
      <c r="E10" s="244"/>
      <c r="F10" s="244"/>
      <c r="G10" s="1117" t="s">
        <v>485</v>
      </c>
      <c r="H10" s="1118"/>
      <c r="I10" s="1118"/>
      <c r="J10" s="1119"/>
      <c r="K10" s="267">
        <v>382848</v>
      </c>
      <c r="L10" s="268">
        <v>4921</v>
      </c>
      <c r="M10" s="269">
        <v>4418</v>
      </c>
      <c r="N10" s="270">
        <v>11.4</v>
      </c>
    </row>
    <row r="11" spans="1:16" ht="13.5" customHeight="1">
      <c r="A11" s="248"/>
      <c r="B11" s="244"/>
      <c r="C11" s="244"/>
      <c r="D11" s="244"/>
      <c r="E11" s="244"/>
      <c r="F11" s="244"/>
      <c r="G11" s="1117" t="s">
        <v>486</v>
      </c>
      <c r="H11" s="1118"/>
      <c r="I11" s="1118"/>
      <c r="J11" s="1119"/>
      <c r="K11" s="267">
        <v>34181</v>
      </c>
      <c r="L11" s="268">
        <v>439</v>
      </c>
      <c r="M11" s="269">
        <v>5597</v>
      </c>
      <c r="N11" s="270">
        <v>-92.2</v>
      </c>
    </row>
    <row r="12" spans="1:16" ht="13.5" customHeight="1">
      <c r="A12" s="248"/>
      <c r="B12" s="244"/>
      <c r="C12" s="244"/>
      <c r="D12" s="244"/>
      <c r="E12" s="244"/>
      <c r="F12" s="244"/>
      <c r="G12" s="1117" t="s">
        <v>487</v>
      </c>
      <c r="H12" s="1118"/>
      <c r="I12" s="1118"/>
      <c r="J12" s="1119"/>
      <c r="K12" s="267">
        <v>119956</v>
      </c>
      <c r="L12" s="268">
        <v>1542</v>
      </c>
      <c r="M12" s="269">
        <v>967</v>
      </c>
      <c r="N12" s="270">
        <v>59.5</v>
      </c>
    </row>
    <row r="13" spans="1:16" ht="13.5" customHeight="1">
      <c r="A13" s="248"/>
      <c r="B13" s="244"/>
      <c r="C13" s="244"/>
      <c r="D13" s="244"/>
      <c r="E13" s="244"/>
      <c r="F13" s="244"/>
      <c r="G13" s="1117" t="s">
        <v>488</v>
      </c>
      <c r="H13" s="1118"/>
      <c r="I13" s="1118"/>
      <c r="J13" s="1119"/>
      <c r="K13" s="267" t="s">
        <v>489</v>
      </c>
      <c r="L13" s="268" t="s">
        <v>489</v>
      </c>
      <c r="M13" s="269">
        <v>2</v>
      </c>
      <c r="N13" s="270" t="s">
        <v>489</v>
      </c>
    </row>
    <row r="14" spans="1:16" ht="13.5" customHeight="1">
      <c r="A14" s="248"/>
      <c r="B14" s="244"/>
      <c r="C14" s="244"/>
      <c r="D14" s="244"/>
      <c r="E14" s="244"/>
      <c r="F14" s="244"/>
      <c r="G14" s="1117" t="s">
        <v>490</v>
      </c>
      <c r="H14" s="1118"/>
      <c r="I14" s="1118"/>
      <c r="J14" s="1119"/>
      <c r="K14" s="267">
        <v>247986</v>
      </c>
      <c r="L14" s="268">
        <v>3187</v>
      </c>
      <c r="M14" s="269">
        <v>2800</v>
      </c>
      <c r="N14" s="270">
        <v>13.8</v>
      </c>
    </row>
    <row r="15" spans="1:16" ht="13.5" customHeight="1">
      <c r="A15" s="248"/>
      <c r="B15" s="244"/>
      <c r="C15" s="244"/>
      <c r="D15" s="244"/>
      <c r="E15" s="244"/>
      <c r="F15" s="244"/>
      <c r="G15" s="1117" t="s">
        <v>491</v>
      </c>
      <c r="H15" s="1118"/>
      <c r="I15" s="1118"/>
      <c r="J15" s="1119"/>
      <c r="K15" s="267">
        <v>199320</v>
      </c>
      <c r="L15" s="268">
        <v>2562</v>
      </c>
      <c r="M15" s="269">
        <v>1482</v>
      </c>
      <c r="N15" s="270">
        <v>72.900000000000006</v>
      </c>
    </row>
    <row r="16" spans="1:16">
      <c r="A16" s="248"/>
      <c r="B16" s="244"/>
      <c r="C16" s="244"/>
      <c r="D16" s="244"/>
      <c r="E16" s="244"/>
      <c r="F16" s="244"/>
      <c r="G16" s="1120" t="s">
        <v>492</v>
      </c>
      <c r="H16" s="1121"/>
      <c r="I16" s="1121"/>
      <c r="J16" s="1122"/>
      <c r="K16" s="268">
        <v>-707407</v>
      </c>
      <c r="L16" s="268">
        <v>-9092</v>
      </c>
      <c r="M16" s="269">
        <v>-7690</v>
      </c>
      <c r="N16" s="270">
        <v>18.2</v>
      </c>
    </row>
    <row r="17" spans="1:16">
      <c r="A17" s="248"/>
      <c r="B17" s="244"/>
      <c r="C17" s="244"/>
      <c r="D17" s="244"/>
      <c r="E17" s="244"/>
      <c r="F17" s="244"/>
      <c r="G17" s="1120" t="s">
        <v>170</v>
      </c>
      <c r="H17" s="1121"/>
      <c r="I17" s="1121"/>
      <c r="J17" s="1122"/>
      <c r="K17" s="268">
        <v>5889162</v>
      </c>
      <c r="L17" s="268">
        <v>75691</v>
      </c>
      <c r="M17" s="269">
        <v>72313</v>
      </c>
      <c r="N17" s="270">
        <v>4.7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493</v>
      </c>
      <c r="H19" s="244"/>
      <c r="I19" s="244"/>
      <c r="J19" s="244"/>
      <c r="K19" s="244"/>
      <c r="L19" s="244"/>
      <c r="M19" s="244"/>
      <c r="N19" s="244"/>
    </row>
    <row r="20" spans="1:16">
      <c r="A20" s="248"/>
      <c r="B20" s="244"/>
      <c r="C20" s="244"/>
      <c r="D20" s="244"/>
      <c r="E20" s="244"/>
      <c r="F20" s="244"/>
      <c r="G20" s="272"/>
      <c r="H20" s="273"/>
      <c r="I20" s="273"/>
      <c r="J20" s="274"/>
      <c r="K20" s="275" t="s">
        <v>494</v>
      </c>
      <c r="L20" s="276" t="s">
        <v>495</v>
      </c>
      <c r="M20" s="277" t="s">
        <v>496</v>
      </c>
      <c r="N20" s="278"/>
    </row>
    <row r="21" spans="1:16" s="284" customFormat="1">
      <c r="A21" s="279"/>
      <c r="B21" s="249"/>
      <c r="C21" s="249"/>
      <c r="D21" s="249"/>
      <c r="E21" s="249"/>
      <c r="F21" s="249"/>
      <c r="G21" s="1112" t="s">
        <v>497</v>
      </c>
      <c r="H21" s="1113"/>
      <c r="I21" s="1113"/>
      <c r="J21" s="1114"/>
      <c r="K21" s="280">
        <v>8.42</v>
      </c>
      <c r="L21" s="281">
        <v>7.17</v>
      </c>
      <c r="M21" s="282">
        <v>1.25</v>
      </c>
      <c r="N21" s="249"/>
      <c r="O21" s="283"/>
      <c r="P21" s="279"/>
    </row>
    <row r="22" spans="1:16" s="284" customFormat="1">
      <c r="A22" s="279"/>
      <c r="B22" s="249"/>
      <c r="C22" s="249"/>
      <c r="D22" s="249"/>
      <c r="E22" s="249"/>
      <c r="F22" s="249"/>
      <c r="G22" s="1112" t="s">
        <v>498</v>
      </c>
      <c r="H22" s="1113"/>
      <c r="I22" s="1113"/>
      <c r="J22" s="1114"/>
      <c r="K22" s="285">
        <v>97.8</v>
      </c>
      <c r="L22" s="286">
        <v>98.1</v>
      </c>
      <c r="M22" s="287">
        <v>-0.3</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500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501</v>
      </c>
      <c r="H29" s="249"/>
      <c r="I29" s="249"/>
      <c r="J29" s="249"/>
      <c r="K29" s="244"/>
      <c r="L29" s="244"/>
      <c r="M29" s="244"/>
      <c r="N29" s="244"/>
      <c r="O29" s="293"/>
    </row>
    <row r="30" spans="1:16">
      <c r="A30" s="248"/>
      <c r="B30" s="244"/>
      <c r="C30" s="244"/>
      <c r="D30" s="244"/>
      <c r="E30" s="244"/>
      <c r="F30" s="244"/>
      <c r="G30" s="251"/>
      <c r="H30" s="252"/>
      <c r="I30" s="252"/>
      <c r="J30" s="253"/>
      <c r="K30" s="1115" t="s">
        <v>479</v>
      </c>
      <c r="L30" s="254"/>
      <c r="M30" s="255" t="s">
        <v>480</v>
      </c>
      <c r="N30" s="256"/>
    </row>
    <row r="31" spans="1:16">
      <c r="A31" s="248"/>
      <c r="B31" s="244"/>
      <c r="C31" s="244"/>
      <c r="D31" s="244"/>
      <c r="E31" s="244"/>
      <c r="F31" s="244"/>
      <c r="G31" s="257"/>
      <c r="H31" s="258"/>
      <c r="I31" s="258"/>
      <c r="J31" s="259"/>
      <c r="K31" s="1116"/>
      <c r="L31" s="260" t="s">
        <v>481</v>
      </c>
      <c r="M31" s="261" t="s">
        <v>482</v>
      </c>
      <c r="N31" s="262" t="s">
        <v>483</v>
      </c>
    </row>
    <row r="32" spans="1:16" ht="27" customHeight="1">
      <c r="A32" s="248"/>
      <c r="B32" s="244"/>
      <c r="C32" s="244"/>
      <c r="D32" s="244"/>
      <c r="E32" s="244"/>
      <c r="F32" s="244"/>
      <c r="G32" s="1128" t="s">
        <v>502</v>
      </c>
      <c r="H32" s="1129"/>
      <c r="I32" s="1129"/>
      <c r="J32" s="1130"/>
      <c r="K32" s="294">
        <v>3749361</v>
      </c>
      <c r="L32" s="294">
        <v>48189</v>
      </c>
      <c r="M32" s="295">
        <v>43357</v>
      </c>
      <c r="N32" s="296">
        <v>11.1</v>
      </c>
    </row>
    <row r="33" spans="1:16" ht="13.5" customHeight="1">
      <c r="A33" s="248"/>
      <c r="B33" s="244"/>
      <c r="C33" s="244"/>
      <c r="D33" s="244"/>
      <c r="E33" s="244"/>
      <c r="F33" s="244"/>
      <c r="G33" s="1128" t="s">
        <v>503</v>
      </c>
      <c r="H33" s="1129"/>
      <c r="I33" s="1129"/>
      <c r="J33" s="1130"/>
      <c r="K33" s="294" t="s">
        <v>489</v>
      </c>
      <c r="L33" s="294" t="s">
        <v>489</v>
      </c>
      <c r="M33" s="295">
        <v>5</v>
      </c>
      <c r="N33" s="296" t="s">
        <v>489</v>
      </c>
    </row>
    <row r="34" spans="1:16" ht="27" customHeight="1">
      <c r="A34" s="248"/>
      <c r="B34" s="244"/>
      <c r="C34" s="244"/>
      <c r="D34" s="244"/>
      <c r="E34" s="244"/>
      <c r="F34" s="244"/>
      <c r="G34" s="1128" t="s">
        <v>504</v>
      </c>
      <c r="H34" s="1129"/>
      <c r="I34" s="1129"/>
      <c r="J34" s="1130"/>
      <c r="K34" s="294" t="s">
        <v>489</v>
      </c>
      <c r="L34" s="294" t="s">
        <v>489</v>
      </c>
      <c r="M34" s="295">
        <v>40</v>
      </c>
      <c r="N34" s="296" t="s">
        <v>489</v>
      </c>
    </row>
    <row r="35" spans="1:16" ht="27" customHeight="1">
      <c r="A35" s="248"/>
      <c r="B35" s="244"/>
      <c r="C35" s="244"/>
      <c r="D35" s="244"/>
      <c r="E35" s="244"/>
      <c r="F35" s="244"/>
      <c r="G35" s="1128" t="s">
        <v>505</v>
      </c>
      <c r="H35" s="1129"/>
      <c r="I35" s="1129"/>
      <c r="J35" s="1130"/>
      <c r="K35" s="294">
        <v>1739451</v>
      </c>
      <c r="L35" s="294">
        <v>22357</v>
      </c>
      <c r="M35" s="295">
        <v>11850</v>
      </c>
      <c r="N35" s="296">
        <v>88.7</v>
      </c>
    </row>
    <row r="36" spans="1:16" ht="27" customHeight="1">
      <c r="A36" s="248"/>
      <c r="B36" s="244"/>
      <c r="C36" s="244"/>
      <c r="D36" s="244"/>
      <c r="E36" s="244"/>
      <c r="F36" s="244"/>
      <c r="G36" s="1128" t="s">
        <v>506</v>
      </c>
      <c r="H36" s="1129"/>
      <c r="I36" s="1129"/>
      <c r="J36" s="1130"/>
      <c r="K36" s="294" t="s">
        <v>489</v>
      </c>
      <c r="L36" s="294" t="s">
        <v>489</v>
      </c>
      <c r="M36" s="295">
        <v>2171</v>
      </c>
      <c r="N36" s="296" t="s">
        <v>489</v>
      </c>
    </row>
    <row r="37" spans="1:16" ht="13.5" customHeight="1">
      <c r="A37" s="248"/>
      <c r="B37" s="244"/>
      <c r="C37" s="244"/>
      <c r="D37" s="244"/>
      <c r="E37" s="244"/>
      <c r="F37" s="244"/>
      <c r="G37" s="1128" t="s">
        <v>507</v>
      </c>
      <c r="H37" s="1129"/>
      <c r="I37" s="1129"/>
      <c r="J37" s="1130"/>
      <c r="K37" s="294">
        <v>207495</v>
      </c>
      <c r="L37" s="294">
        <v>2667</v>
      </c>
      <c r="M37" s="295">
        <v>1425</v>
      </c>
      <c r="N37" s="296">
        <v>87.2</v>
      </c>
    </row>
    <row r="38" spans="1:16" ht="27" customHeight="1">
      <c r="A38" s="248"/>
      <c r="B38" s="244"/>
      <c r="C38" s="244"/>
      <c r="D38" s="244"/>
      <c r="E38" s="244"/>
      <c r="F38" s="244"/>
      <c r="G38" s="1131" t="s">
        <v>508</v>
      </c>
      <c r="H38" s="1132"/>
      <c r="I38" s="1132"/>
      <c r="J38" s="1133"/>
      <c r="K38" s="297" t="s">
        <v>489</v>
      </c>
      <c r="L38" s="297" t="s">
        <v>489</v>
      </c>
      <c r="M38" s="298">
        <v>6</v>
      </c>
      <c r="N38" s="299" t="s">
        <v>489</v>
      </c>
      <c r="O38" s="293"/>
    </row>
    <row r="39" spans="1:16">
      <c r="A39" s="248"/>
      <c r="B39" s="244"/>
      <c r="C39" s="244"/>
      <c r="D39" s="244"/>
      <c r="E39" s="244"/>
      <c r="F39" s="244"/>
      <c r="G39" s="1131" t="s">
        <v>509</v>
      </c>
      <c r="H39" s="1132"/>
      <c r="I39" s="1132"/>
      <c r="J39" s="1133"/>
      <c r="K39" s="300">
        <v>-199527</v>
      </c>
      <c r="L39" s="300">
        <v>-2564</v>
      </c>
      <c r="M39" s="301">
        <v>-5332</v>
      </c>
      <c r="N39" s="302">
        <v>-51.9</v>
      </c>
      <c r="O39" s="293"/>
    </row>
    <row r="40" spans="1:16" ht="27" customHeight="1">
      <c r="A40" s="248"/>
      <c r="B40" s="244"/>
      <c r="C40" s="244"/>
      <c r="D40" s="244"/>
      <c r="E40" s="244"/>
      <c r="F40" s="244"/>
      <c r="G40" s="1128" t="s">
        <v>510</v>
      </c>
      <c r="H40" s="1129"/>
      <c r="I40" s="1129"/>
      <c r="J40" s="1130"/>
      <c r="K40" s="300">
        <v>-3231093</v>
      </c>
      <c r="L40" s="300">
        <v>-41528</v>
      </c>
      <c r="M40" s="301">
        <v>-35626</v>
      </c>
      <c r="N40" s="302">
        <v>16.600000000000001</v>
      </c>
      <c r="O40" s="293"/>
    </row>
    <row r="41" spans="1:16">
      <c r="A41" s="248"/>
      <c r="B41" s="244"/>
      <c r="C41" s="244"/>
      <c r="D41" s="244"/>
      <c r="E41" s="244"/>
      <c r="F41" s="244"/>
      <c r="G41" s="1134" t="s">
        <v>280</v>
      </c>
      <c r="H41" s="1135"/>
      <c r="I41" s="1135"/>
      <c r="J41" s="1136"/>
      <c r="K41" s="294">
        <v>2265687</v>
      </c>
      <c r="L41" s="300">
        <v>29120</v>
      </c>
      <c r="M41" s="301">
        <v>17897</v>
      </c>
      <c r="N41" s="302">
        <v>62.7</v>
      </c>
      <c r="O41" s="293"/>
    </row>
    <row r="42" spans="1:16">
      <c r="A42" s="248"/>
      <c r="B42" s="244"/>
      <c r="C42" s="244"/>
      <c r="D42" s="244"/>
      <c r="E42" s="244"/>
      <c r="F42" s="244"/>
      <c r="G42" s="303" t="s">
        <v>511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512</v>
      </c>
      <c r="B47" s="244"/>
      <c r="C47" s="244"/>
      <c r="D47" s="244"/>
      <c r="E47" s="244"/>
      <c r="F47" s="244"/>
      <c r="G47" s="244"/>
      <c r="H47" s="244"/>
      <c r="I47" s="244"/>
      <c r="J47" s="244"/>
      <c r="K47" s="244"/>
      <c r="L47" s="244"/>
      <c r="M47" s="244"/>
      <c r="N47" s="244"/>
    </row>
    <row r="48" spans="1:16">
      <c r="A48" s="248"/>
      <c r="B48" s="244"/>
      <c r="C48" s="244"/>
      <c r="D48" s="244"/>
      <c r="E48" s="244"/>
      <c r="F48" s="244"/>
      <c r="G48" s="308" t="s">
        <v>513</v>
      </c>
      <c r="H48" s="308"/>
      <c r="I48" s="308"/>
      <c r="J48" s="308"/>
      <c r="K48" s="308"/>
      <c r="L48" s="308"/>
      <c r="M48" s="309"/>
      <c r="N48" s="308"/>
    </row>
    <row r="49" spans="1:14" ht="13.5" customHeight="1">
      <c r="A49" s="248"/>
      <c r="B49" s="244"/>
      <c r="C49" s="244"/>
      <c r="D49" s="244"/>
      <c r="E49" s="244"/>
      <c r="F49" s="244"/>
      <c r="G49" s="310"/>
      <c r="H49" s="311"/>
      <c r="I49" s="1123" t="s">
        <v>479</v>
      </c>
      <c r="J49" s="1125" t="s">
        <v>514</v>
      </c>
      <c r="K49" s="1126"/>
      <c r="L49" s="1126"/>
      <c r="M49" s="1126"/>
      <c r="N49" s="1127"/>
    </row>
    <row r="50" spans="1:14">
      <c r="A50" s="248"/>
      <c r="B50" s="244"/>
      <c r="C50" s="244"/>
      <c r="D50" s="244"/>
      <c r="E50" s="244"/>
      <c r="F50" s="244"/>
      <c r="G50" s="312"/>
      <c r="H50" s="313"/>
      <c r="I50" s="1124"/>
      <c r="J50" s="314" t="s">
        <v>515</v>
      </c>
      <c r="K50" s="315" t="s">
        <v>516</v>
      </c>
      <c r="L50" s="316" t="s">
        <v>517</v>
      </c>
      <c r="M50" s="317" t="s">
        <v>518</v>
      </c>
      <c r="N50" s="318" t="s">
        <v>519</v>
      </c>
    </row>
    <row r="51" spans="1:14">
      <c r="A51" s="248"/>
      <c r="B51" s="244"/>
      <c r="C51" s="244"/>
      <c r="D51" s="244"/>
      <c r="E51" s="244"/>
      <c r="F51" s="244"/>
      <c r="G51" s="310" t="s">
        <v>520</v>
      </c>
      <c r="H51" s="311"/>
      <c r="I51" s="319">
        <v>3774581</v>
      </c>
      <c r="J51" s="320">
        <v>46931</v>
      </c>
      <c r="K51" s="321">
        <v>14</v>
      </c>
      <c r="L51" s="322">
        <v>58009</v>
      </c>
      <c r="M51" s="323">
        <v>16.5</v>
      </c>
      <c r="N51" s="324">
        <v>-2.5</v>
      </c>
    </row>
    <row r="52" spans="1:14">
      <c r="A52" s="248"/>
      <c r="B52" s="244"/>
      <c r="C52" s="244"/>
      <c r="D52" s="244"/>
      <c r="E52" s="244"/>
      <c r="F52" s="244"/>
      <c r="G52" s="325"/>
      <c r="H52" s="326" t="s">
        <v>521</v>
      </c>
      <c r="I52" s="327">
        <v>2459761</v>
      </c>
      <c r="J52" s="328">
        <v>30583</v>
      </c>
      <c r="K52" s="329">
        <v>17.399999999999999</v>
      </c>
      <c r="L52" s="330">
        <v>32190</v>
      </c>
      <c r="M52" s="331">
        <v>20.399999999999999</v>
      </c>
      <c r="N52" s="332">
        <v>-3</v>
      </c>
    </row>
    <row r="53" spans="1:14">
      <c r="A53" s="248"/>
      <c r="B53" s="244"/>
      <c r="C53" s="244"/>
      <c r="D53" s="244"/>
      <c r="E53" s="244"/>
      <c r="F53" s="244"/>
      <c r="G53" s="310" t="s">
        <v>522</v>
      </c>
      <c r="H53" s="311"/>
      <c r="I53" s="319">
        <v>3598971</v>
      </c>
      <c r="J53" s="320">
        <v>45137</v>
      </c>
      <c r="K53" s="321">
        <v>-3.8</v>
      </c>
      <c r="L53" s="322">
        <v>61882</v>
      </c>
      <c r="M53" s="323">
        <v>6.7</v>
      </c>
      <c r="N53" s="324">
        <v>-10.5</v>
      </c>
    </row>
    <row r="54" spans="1:14">
      <c r="A54" s="248"/>
      <c r="B54" s="244"/>
      <c r="C54" s="244"/>
      <c r="D54" s="244"/>
      <c r="E54" s="244"/>
      <c r="F54" s="244"/>
      <c r="G54" s="325"/>
      <c r="H54" s="326" t="s">
        <v>521</v>
      </c>
      <c r="I54" s="327">
        <v>2665780</v>
      </c>
      <c r="J54" s="328">
        <v>33433</v>
      </c>
      <c r="K54" s="329">
        <v>9.3000000000000007</v>
      </c>
      <c r="L54" s="330">
        <v>32175</v>
      </c>
      <c r="M54" s="331">
        <v>0</v>
      </c>
      <c r="N54" s="332">
        <v>9.3000000000000007</v>
      </c>
    </row>
    <row r="55" spans="1:14">
      <c r="A55" s="248"/>
      <c r="B55" s="244"/>
      <c r="C55" s="244"/>
      <c r="D55" s="244"/>
      <c r="E55" s="244"/>
      <c r="F55" s="244"/>
      <c r="G55" s="310" t="s">
        <v>523</v>
      </c>
      <c r="H55" s="311"/>
      <c r="I55" s="319">
        <v>3586142</v>
      </c>
      <c r="J55" s="320">
        <v>45481</v>
      </c>
      <c r="K55" s="321">
        <v>0.8</v>
      </c>
      <c r="L55" s="322">
        <v>47569</v>
      </c>
      <c r="M55" s="323">
        <v>-23.1</v>
      </c>
      <c r="N55" s="324">
        <v>23.9</v>
      </c>
    </row>
    <row r="56" spans="1:14">
      <c r="A56" s="248"/>
      <c r="B56" s="244"/>
      <c r="C56" s="244"/>
      <c r="D56" s="244"/>
      <c r="E56" s="244"/>
      <c r="F56" s="244"/>
      <c r="G56" s="325"/>
      <c r="H56" s="326" t="s">
        <v>521</v>
      </c>
      <c r="I56" s="327">
        <v>2346452</v>
      </c>
      <c r="J56" s="328">
        <v>29759</v>
      </c>
      <c r="K56" s="329">
        <v>-11</v>
      </c>
      <c r="L56" s="330">
        <v>26255</v>
      </c>
      <c r="M56" s="331">
        <v>-18.399999999999999</v>
      </c>
      <c r="N56" s="332">
        <v>7.4</v>
      </c>
    </row>
    <row r="57" spans="1:14">
      <c r="A57" s="248"/>
      <c r="B57" s="244"/>
      <c r="C57" s="244"/>
      <c r="D57" s="244"/>
      <c r="E57" s="244"/>
      <c r="F57" s="244"/>
      <c r="G57" s="310" t="s">
        <v>524</v>
      </c>
      <c r="H57" s="311"/>
      <c r="I57" s="319">
        <v>3800743</v>
      </c>
      <c r="J57" s="320">
        <v>48608</v>
      </c>
      <c r="K57" s="321">
        <v>6.9</v>
      </c>
      <c r="L57" s="322">
        <v>50880</v>
      </c>
      <c r="M57" s="323">
        <v>7</v>
      </c>
      <c r="N57" s="324">
        <v>-0.1</v>
      </c>
    </row>
    <row r="58" spans="1:14">
      <c r="A58" s="248"/>
      <c r="B58" s="244"/>
      <c r="C58" s="244"/>
      <c r="D58" s="244"/>
      <c r="E58" s="244"/>
      <c r="F58" s="244"/>
      <c r="G58" s="325"/>
      <c r="H58" s="326" t="s">
        <v>521</v>
      </c>
      <c r="I58" s="327">
        <v>2024658</v>
      </c>
      <c r="J58" s="328">
        <v>25894</v>
      </c>
      <c r="K58" s="329">
        <v>-13</v>
      </c>
      <c r="L58" s="330">
        <v>26879</v>
      </c>
      <c r="M58" s="331">
        <v>2.4</v>
      </c>
      <c r="N58" s="332">
        <v>-15.4</v>
      </c>
    </row>
    <row r="59" spans="1:14">
      <c r="A59" s="248"/>
      <c r="B59" s="244"/>
      <c r="C59" s="244"/>
      <c r="D59" s="244"/>
      <c r="E59" s="244"/>
      <c r="F59" s="244"/>
      <c r="G59" s="310" t="s">
        <v>525</v>
      </c>
      <c r="H59" s="311"/>
      <c r="I59" s="319">
        <v>5742344</v>
      </c>
      <c r="J59" s="320">
        <v>73804</v>
      </c>
      <c r="K59" s="321">
        <v>51.8</v>
      </c>
      <c r="L59" s="322">
        <v>63956</v>
      </c>
      <c r="M59" s="323">
        <v>25.7</v>
      </c>
      <c r="N59" s="324">
        <v>26.1</v>
      </c>
    </row>
    <row r="60" spans="1:14">
      <c r="A60" s="248"/>
      <c r="B60" s="244"/>
      <c r="C60" s="244"/>
      <c r="D60" s="244"/>
      <c r="E60" s="244"/>
      <c r="F60" s="244"/>
      <c r="G60" s="325"/>
      <c r="H60" s="326" t="s">
        <v>521</v>
      </c>
      <c r="I60" s="333">
        <v>3414572</v>
      </c>
      <c r="J60" s="328">
        <v>43886</v>
      </c>
      <c r="K60" s="329">
        <v>69.5</v>
      </c>
      <c r="L60" s="330">
        <v>29239</v>
      </c>
      <c r="M60" s="331">
        <v>8.8000000000000007</v>
      </c>
      <c r="N60" s="332">
        <v>60.7</v>
      </c>
    </row>
    <row r="61" spans="1:14">
      <c r="A61" s="248"/>
      <c r="B61" s="244"/>
      <c r="C61" s="244"/>
      <c r="D61" s="244"/>
      <c r="E61" s="244"/>
      <c r="F61" s="244"/>
      <c r="G61" s="310" t="s">
        <v>526</v>
      </c>
      <c r="H61" s="334"/>
      <c r="I61" s="335">
        <v>4100556</v>
      </c>
      <c r="J61" s="336">
        <v>51992</v>
      </c>
      <c r="K61" s="337">
        <v>13.9</v>
      </c>
      <c r="L61" s="338">
        <v>56459</v>
      </c>
      <c r="M61" s="339">
        <v>6.6</v>
      </c>
      <c r="N61" s="324">
        <v>7.3</v>
      </c>
    </row>
    <row r="62" spans="1:14">
      <c r="A62" s="248"/>
      <c r="B62" s="244"/>
      <c r="C62" s="244"/>
      <c r="D62" s="244"/>
      <c r="E62" s="244"/>
      <c r="F62" s="244"/>
      <c r="G62" s="325"/>
      <c r="H62" s="326" t="s">
        <v>521</v>
      </c>
      <c r="I62" s="327">
        <v>2582245</v>
      </c>
      <c r="J62" s="328">
        <v>32711</v>
      </c>
      <c r="K62" s="329">
        <v>14.4</v>
      </c>
      <c r="L62" s="330">
        <v>29348</v>
      </c>
      <c r="M62" s="331">
        <v>2.6</v>
      </c>
      <c r="N62" s="332">
        <v>11.8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528</v>
      </c>
      <c r="G46" s="8" t="s">
        <v>529</v>
      </c>
      <c r="H46" s="8" t="s">
        <v>530</v>
      </c>
      <c r="I46" s="8" t="s">
        <v>531</v>
      </c>
      <c r="J46" s="9" t="s">
        <v>532</v>
      </c>
    </row>
    <row r="47" spans="2:10" ht="57.75" customHeight="1">
      <c r="B47" s="10"/>
      <c r="C47" s="1137" t="s">
        <v>3</v>
      </c>
      <c r="D47" s="1137"/>
      <c r="E47" s="1138"/>
      <c r="F47" s="11">
        <v>4.6100000000000003</v>
      </c>
      <c r="G47" s="12">
        <v>6.47</v>
      </c>
      <c r="H47" s="12">
        <v>7.65</v>
      </c>
      <c r="I47" s="12">
        <v>8.25</v>
      </c>
      <c r="J47" s="13">
        <v>8.4600000000000009</v>
      </c>
    </row>
    <row r="48" spans="2:10" ht="57.75" customHeight="1">
      <c r="B48" s="14"/>
      <c r="C48" s="1139" t="s">
        <v>4</v>
      </c>
      <c r="D48" s="1139"/>
      <c r="E48" s="1140"/>
      <c r="F48" s="15">
        <v>4.17</v>
      </c>
      <c r="G48" s="16">
        <v>5.46</v>
      </c>
      <c r="H48" s="16">
        <v>7.28</v>
      </c>
      <c r="I48" s="16">
        <v>7.51</v>
      </c>
      <c r="J48" s="17">
        <v>6.01</v>
      </c>
    </row>
    <row r="49" spans="2:10" ht="57.75" customHeight="1" thickBot="1">
      <c r="B49" s="18"/>
      <c r="C49" s="1141" t="s">
        <v>5</v>
      </c>
      <c r="D49" s="1141"/>
      <c r="E49" s="1142"/>
      <c r="F49" s="19">
        <v>2.17</v>
      </c>
      <c r="G49" s="20">
        <v>3.51</v>
      </c>
      <c r="H49" s="20">
        <v>2.79</v>
      </c>
      <c r="I49" s="20">
        <v>1.05</v>
      </c>
      <c r="J49" s="21">
        <v>0.73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c r="A34" s="22"/>
      <c r="B34" s="31"/>
      <c r="C34" s="1149" t="s">
        <v>533</v>
      </c>
      <c r="D34" s="1149"/>
      <c r="E34" s="1150"/>
      <c r="F34" s="32">
        <v>6.64</v>
      </c>
      <c r="G34" s="33">
        <v>7.48</v>
      </c>
      <c r="H34" s="33">
        <v>8.3000000000000007</v>
      </c>
      <c r="I34" s="33">
        <v>8.76</v>
      </c>
      <c r="J34" s="34">
        <v>8.93</v>
      </c>
      <c r="K34" s="22"/>
      <c r="L34" s="22"/>
      <c r="M34" s="22"/>
      <c r="N34" s="22"/>
      <c r="O34" s="22"/>
      <c r="P34" s="22"/>
    </row>
    <row r="35" spans="1:16" ht="39" customHeight="1">
      <c r="A35" s="22"/>
      <c r="B35" s="35"/>
      <c r="C35" s="1143" t="s">
        <v>534</v>
      </c>
      <c r="D35" s="1144"/>
      <c r="E35" s="1145"/>
      <c r="F35" s="36">
        <v>4.05</v>
      </c>
      <c r="G35" s="37">
        <v>5.4</v>
      </c>
      <c r="H35" s="37">
        <v>7.18</v>
      </c>
      <c r="I35" s="37">
        <v>7.44</v>
      </c>
      <c r="J35" s="38">
        <v>5.96</v>
      </c>
      <c r="K35" s="22"/>
      <c r="L35" s="22"/>
      <c r="M35" s="22"/>
      <c r="N35" s="22"/>
      <c r="O35" s="22"/>
      <c r="P35" s="22"/>
    </row>
    <row r="36" spans="1:16" ht="39" customHeight="1">
      <c r="A36" s="22"/>
      <c r="B36" s="35"/>
      <c r="C36" s="1143" t="s">
        <v>535</v>
      </c>
      <c r="D36" s="1144"/>
      <c r="E36" s="1145"/>
      <c r="F36" s="36" t="s">
        <v>536</v>
      </c>
      <c r="G36" s="37" t="s">
        <v>537</v>
      </c>
      <c r="H36" s="37">
        <v>0.3</v>
      </c>
      <c r="I36" s="37">
        <v>1.43</v>
      </c>
      <c r="J36" s="38">
        <v>2.94</v>
      </c>
      <c r="K36" s="22"/>
      <c r="L36" s="22"/>
      <c r="M36" s="22"/>
      <c r="N36" s="22"/>
      <c r="O36" s="22"/>
      <c r="P36" s="22"/>
    </row>
    <row r="37" spans="1:16" ht="39" customHeight="1">
      <c r="A37" s="22"/>
      <c r="B37" s="35"/>
      <c r="C37" s="1143" t="s">
        <v>538</v>
      </c>
      <c r="D37" s="1144"/>
      <c r="E37" s="1145"/>
      <c r="F37" s="36">
        <v>1.94</v>
      </c>
      <c r="G37" s="37">
        <v>2.6</v>
      </c>
      <c r="H37" s="37">
        <v>1.43</v>
      </c>
      <c r="I37" s="37">
        <v>1.51</v>
      </c>
      <c r="J37" s="38">
        <v>1.69</v>
      </c>
      <c r="K37" s="22"/>
      <c r="L37" s="22"/>
      <c r="M37" s="22"/>
      <c r="N37" s="22"/>
      <c r="O37" s="22"/>
      <c r="P37" s="22"/>
    </row>
    <row r="38" spans="1:16" ht="39" customHeight="1">
      <c r="A38" s="22"/>
      <c r="B38" s="35"/>
      <c r="C38" s="1143" t="s">
        <v>539</v>
      </c>
      <c r="D38" s="1144"/>
      <c r="E38" s="1145"/>
      <c r="F38" s="36">
        <v>1.0900000000000001</v>
      </c>
      <c r="G38" s="37">
        <v>1.1299999999999999</v>
      </c>
      <c r="H38" s="37">
        <v>1.28</v>
      </c>
      <c r="I38" s="37">
        <v>1.48</v>
      </c>
      <c r="J38" s="38">
        <v>1.57</v>
      </c>
      <c r="K38" s="22"/>
      <c r="L38" s="22"/>
      <c r="M38" s="22"/>
      <c r="N38" s="22"/>
      <c r="O38" s="22"/>
      <c r="P38" s="22"/>
    </row>
    <row r="39" spans="1:16" ht="39" customHeight="1">
      <c r="A39" s="22"/>
      <c r="B39" s="35"/>
      <c r="C39" s="1143" t="s">
        <v>540</v>
      </c>
      <c r="D39" s="1144"/>
      <c r="E39" s="1145"/>
      <c r="F39" s="36">
        <v>1.04</v>
      </c>
      <c r="G39" s="37">
        <v>0.75</v>
      </c>
      <c r="H39" s="37">
        <v>0.76</v>
      </c>
      <c r="I39" s="37">
        <v>0.98</v>
      </c>
      <c r="J39" s="38">
        <v>1.18</v>
      </c>
      <c r="K39" s="22"/>
      <c r="L39" s="22"/>
      <c r="M39" s="22"/>
      <c r="N39" s="22"/>
      <c r="O39" s="22"/>
      <c r="P39" s="22"/>
    </row>
    <row r="40" spans="1:16" ht="39" customHeight="1">
      <c r="A40" s="22"/>
      <c r="B40" s="35"/>
      <c r="C40" s="1143" t="s">
        <v>541</v>
      </c>
      <c r="D40" s="1144"/>
      <c r="E40" s="1145"/>
      <c r="F40" s="36">
        <v>0.56000000000000005</v>
      </c>
      <c r="G40" s="37">
        <v>0.53</v>
      </c>
      <c r="H40" s="37">
        <v>0.55000000000000004</v>
      </c>
      <c r="I40" s="37">
        <v>0.45</v>
      </c>
      <c r="J40" s="38">
        <v>0.39</v>
      </c>
      <c r="K40" s="22"/>
      <c r="L40" s="22"/>
      <c r="M40" s="22"/>
      <c r="N40" s="22"/>
      <c r="O40" s="22"/>
      <c r="P40" s="22"/>
    </row>
    <row r="41" spans="1:16" ht="39" customHeight="1">
      <c r="A41" s="22"/>
      <c r="B41" s="35"/>
      <c r="C41" s="1143" t="s">
        <v>542</v>
      </c>
      <c r="D41" s="1144"/>
      <c r="E41" s="1145"/>
      <c r="F41" s="36">
        <v>0.01</v>
      </c>
      <c r="G41" s="37">
        <v>0.05</v>
      </c>
      <c r="H41" s="37">
        <v>0.02</v>
      </c>
      <c r="I41" s="37">
        <v>0.02</v>
      </c>
      <c r="J41" s="38">
        <v>0.03</v>
      </c>
      <c r="K41" s="22"/>
      <c r="L41" s="22"/>
      <c r="M41" s="22"/>
      <c r="N41" s="22"/>
      <c r="O41" s="22"/>
      <c r="P41" s="22"/>
    </row>
    <row r="42" spans="1:16" ht="39" customHeight="1">
      <c r="A42" s="22"/>
      <c r="B42" s="39"/>
      <c r="C42" s="1143" t="s">
        <v>543</v>
      </c>
      <c r="D42" s="1144"/>
      <c r="E42" s="1145"/>
      <c r="F42" s="36" t="s">
        <v>489</v>
      </c>
      <c r="G42" s="37" t="s">
        <v>489</v>
      </c>
      <c r="H42" s="37" t="s">
        <v>489</v>
      </c>
      <c r="I42" s="37" t="s">
        <v>489</v>
      </c>
      <c r="J42" s="38" t="s">
        <v>489</v>
      </c>
      <c r="K42" s="22"/>
      <c r="L42" s="22"/>
      <c r="M42" s="22"/>
      <c r="N42" s="22"/>
      <c r="O42" s="22"/>
      <c r="P42" s="22"/>
    </row>
    <row r="43" spans="1:16" ht="39" customHeight="1" thickBot="1">
      <c r="A43" s="22"/>
      <c r="B43" s="40"/>
      <c r="C43" s="1146" t="s">
        <v>544</v>
      </c>
      <c r="D43" s="1147"/>
      <c r="E43" s="1148"/>
      <c r="F43" s="41">
        <v>0.15</v>
      </c>
      <c r="G43" s="42">
        <v>0.19</v>
      </c>
      <c r="H43" s="42">
        <v>0.12</v>
      </c>
      <c r="I43" s="42">
        <v>0.13</v>
      </c>
      <c r="J43" s="43">
        <v>0.08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c r="A45" s="48"/>
      <c r="B45" s="1159" t="s">
        <v>11</v>
      </c>
      <c r="C45" s="1160"/>
      <c r="D45" s="58"/>
      <c r="E45" s="1165" t="s">
        <v>12</v>
      </c>
      <c r="F45" s="1165"/>
      <c r="G45" s="1165"/>
      <c r="H45" s="1165"/>
      <c r="I45" s="1165"/>
      <c r="J45" s="1166"/>
      <c r="K45" s="59">
        <v>4588</v>
      </c>
      <c r="L45" s="60">
        <v>4436</v>
      </c>
      <c r="M45" s="60">
        <v>4236</v>
      </c>
      <c r="N45" s="60">
        <v>3931</v>
      </c>
      <c r="O45" s="61">
        <v>3749</v>
      </c>
      <c r="P45" s="48"/>
      <c r="Q45" s="48"/>
      <c r="R45" s="48"/>
      <c r="S45" s="48"/>
      <c r="T45" s="48"/>
      <c r="U45" s="48"/>
    </row>
    <row r="46" spans="1:21" ht="30.75" customHeight="1">
      <c r="A46" s="48"/>
      <c r="B46" s="1161"/>
      <c r="C46" s="1162"/>
      <c r="D46" s="62"/>
      <c r="E46" s="1153" t="s">
        <v>13</v>
      </c>
      <c r="F46" s="1153"/>
      <c r="G46" s="1153"/>
      <c r="H46" s="1153"/>
      <c r="I46" s="1153"/>
      <c r="J46" s="1154"/>
      <c r="K46" s="63" t="s">
        <v>489</v>
      </c>
      <c r="L46" s="64" t="s">
        <v>489</v>
      </c>
      <c r="M46" s="64" t="s">
        <v>489</v>
      </c>
      <c r="N46" s="64" t="s">
        <v>489</v>
      </c>
      <c r="O46" s="65" t="s">
        <v>489</v>
      </c>
      <c r="P46" s="48"/>
      <c r="Q46" s="48"/>
      <c r="R46" s="48"/>
      <c r="S46" s="48"/>
      <c r="T46" s="48"/>
      <c r="U46" s="48"/>
    </row>
    <row r="47" spans="1:21" ht="30.75" customHeight="1">
      <c r="A47" s="48"/>
      <c r="B47" s="1161"/>
      <c r="C47" s="1162"/>
      <c r="D47" s="62"/>
      <c r="E47" s="1153" t="s">
        <v>14</v>
      </c>
      <c r="F47" s="1153"/>
      <c r="G47" s="1153"/>
      <c r="H47" s="1153"/>
      <c r="I47" s="1153"/>
      <c r="J47" s="1154"/>
      <c r="K47" s="63" t="s">
        <v>489</v>
      </c>
      <c r="L47" s="64" t="s">
        <v>489</v>
      </c>
      <c r="M47" s="64" t="s">
        <v>489</v>
      </c>
      <c r="N47" s="64" t="s">
        <v>489</v>
      </c>
      <c r="O47" s="65" t="s">
        <v>489</v>
      </c>
      <c r="P47" s="48"/>
      <c r="Q47" s="48"/>
      <c r="R47" s="48"/>
      <c r="S47" s="48"/>
      <c r="T47" s="48"/>
      <c r="U47" s="48"/>
    </row>
    <row r="48" spans="1:21" ht="30.75" customHeight="1">
      <c r="A48" s="48"/>
      <c r="B48" s="1161"/>
      <c r="C48" s="1162"/>
      <c r="D48" s="62"/>
      <c r="E48" s="1153" t="s">
        <v>15</v>
      </c>
      <c r="F48" s="1153"/>
      <c r="G48" s="1153"/>
      <c r="H48" s="1153"/>
      <c r="I48" s="1153"/>
      <c r="J48" s="1154"/>
      <c r="K48" s="63">
        <v>2008</v>
      </c>
      <c r="L48" s="64">
        <v>1892</v>
      </c>
      <c r="M48" s="64">
        <v>1905</v>
      </c>
      <c r="N48" s="64">
        <v>1847</v>
      </c>
      <c r="O48" s="65">
        <v>1739</v>
      </c>
      <c r="P48" s="48"/>
      <c r="Q48" s="48"/>
      <c r="R48" s="48"/>
      <c r="S48" s="48"/>
      <c r="T48" s="48"/>
      <c r="U48" s="48"/>
    </row>
    <row r="49" spans="1:21" ht="30.75" customHeight="1">
      <c r="A49" s="48"/>
      <c r="B49" s="1161"/>
      <c r="C49" s="1162"/>
      <c r="D49" s="62"/>
      <c r="E49" s="1153" t="s">
        <v>16</v>
      </c>
      <c r="F49" s="1153"/>
      <c r="G49" s="1153"/>
      <c r="H49" s="1153"/>
      <c r="I49" s="1153"/>
      <c r="J49" s="1154"/>
      <c r="K49" s="63" t="s">
        <v>489</v>
      </c>
      <c r="L49" s="64" t="s">
        <v>489</v>
      </c>
      <c r="M49" s="64" t="s">
        <v>489</v>
      </c>
      <c r="N49" s="64" t="s">
        <v>489</v>
      </c>
      <c r="O49" s="65" t="s">
        <v>489</v>
      </c>
      <c r="P49" s="48"/>
      <c r="Q49" s="48"/>
      <c r="R49" s="48"/>
      <c r="S49" s="48"/>
      <c r="T49" s="48"/>
      <c r="U49" s="48"/>
    </row>
    <row r="50" spans="1:21" ht="30.75" customHeight="1">
      <c r="A50" s="48"/>
      <c r="B50" s="1161"/>
      <c r="C50" s="1162"/>
      <c r="D50" s="62"/>
      <c r="E50" s="1153" t="s">
        <v>17</v>
      </c>
      <c r="F50" s="1153"/>
      <c r="G50" s="1153"/>
      <c r="H50" s="1153"/>
      <c r="I50" s="1153"/>
      <c r="J50" s="1154"/>
      <c r="K50" s="63">
        <v>225</v>
      </c>
      <c r="L50" s="64">
        <v>224</v>
      </c>
      <c r="M50" s="64">
        <v>210</v>
      </c>
      <c r="N50" s="64">
        <v>208</v>
      </c>
      <c r="O50" s="65">
        <v>207</v>
      </c>
      <c r="P50" s="48"/>
      <c r="Q50" s="48"/>
      <c r="R50" s="48"/>
      <c r="S50" s="48"/>
      <c r="T50" s="48"/>
      <c r="U50" s="48"/>
    </row>
    <row r="51" spans="1:21" ht="30.75" customHeight="1">
      <c r="A51" s="48"/>
      <c r="B51" s="1163"/>
      <c r="C51" s="1164"/>
      <c r="D51" s="66"/>
      <c r="E51" s="1153" t="s">
        <v>18</v>
      </c>
      <c r="F51" s="1153"/>
      <c r="G51" s="1153"/>
      <c r="H51" s="1153"/>
      <c r="I51" s="1153"/>
      <c r="J51" s="1154"/>
      <c r="K51" s="63" t="s">
        <v>489</v>
      </c>
      <c r="L51" s="64" t="s">
        <v>489</v>
      </c>
      <c r="M51" s="64" t="s">
        <v>489</v>
      </c>
      <c r="N51" s="64" t="s">
        <v>489</v>
      </c>
      <c r="O51" s="65" t="s">
        <v>489</v>
      </c>
      <c r="P51" s="48"/>
      <c r="Q51" s="48"/>
      <c r="R51" s="48"/>
      <c r="S51" s="48"/>
      <c r="T51" s="48"/>
      <c r="U51" s="48"/>
    </row>
    <row r="52" spans="1:21" ht="30.75" customHeight="1">
      <c r="A52" s="48"/>
      <c r="B52" s="1151" t="s">
        <v>19</v>
      </c>
      <c r="C52" s="1152"/>
      <c r="D52" s="66"/>
      <c r="E52" s="1153" t="s">
        <v>20</v>
      </c>
      <c r="F52" s="1153"/>
      <c r="G52" s="1153"/>
      <c r="H52" s="1153"/>
      <c r="I52" s="1153"/>
      <c r="J52" s="1154"/>
      <c r="K52" s="63">
        <v>3493</v>
      </c>
      <c r="L52" s="64">
        <v>3492</v>
      </c>
      <c r="M52" s="64">
        <v>3482</v>
      </c>
      <c r="N52" s="64">
        <v>3420</v>
      </c>
      <c r="O52" s="65">
        <v>3431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3328</v>
      </c>
      <c r="L53" s="69">
        <v>3060</v>
      </c>
      <c r="M53" s="69">
        <v>2869</v>
      </c>
      <c r="N53" s="69">
        <v>2566</v>
      </c>
      <c r="O53" s="70">
        <v>2264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秋田県</cp:lastModifiedBy>
  <cp:lastPrinted>2015-04-15T08:01:14Z</cp:lastPrinted>
  <dcterms:created xsi:type="dcterms:W3CDTF">2015-02-17T06:04:30Z</dcterms:created>
  <dcterms:modified xsi:type="dcterms:W3CDTF">2015-04-23T04:14:38Z</dcterms:modified>
  <cp:category/>
</cp:coreProperties>
</file>